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DA46D027-6CCF-434D-A674-431AD9CF749F}" xr6:coauthVersionLast="47" xr6:coauthVersionMax="47" xr10:uidLastSave="{00000000-0000-0000-0000-000000000000}"/>
  <workbookProtection workbookAlgorithmName="SHA-512" workbookHashValue="jV8werGCw9I359z1RzWLsHl4voG9B6GdQPRxtAInRYVGu7uoDqvCeHKDu+cexgaSnbYDNYf4Mkqf+dT+C7xcLQ==" workbookSaltValue="ygD0xPmf9H13e3TruS7raQ==" workbookSpinCount="100000" lockStructure="1"/>
  <bookViews>
    <workbookView xWindow="5580" yWindow="1005" windowWidth="21600" windowHeight="11385" xr2:uid="{00000000-000D-0000-FFFF-FFFF00000000}"/>
  </bookViews>
  <sheets>
    <sheet name="Summary" sheetId="1" r:id="rId1"/>
    <sheet name="DC16" sheetId="2" r:id="rId2"/>
    <sheet name="DC18" sheetId="3" r:id="rId3"/>
    <sheet name="DC19" sheetId="4" r:id="rId4"/>
    <sheet name="DC20" sheetId="5" r:id="rId5"/>
    <sheet name="FS161" sheetId="6" r:id="rId6"/>
    <sheet name="FS162" sheetId="7" r:id="rId7"/>
    <sheet name="FS163" sheetId="8" r:id="rId8"/>
    <sheet name="FS181" sheetId="9" r:id="rId9"/>
    <sheet name="FS182" sheetId="10" r:id="rId10"/>
    <sheet name="FS183" sheetId="11" r:id="rId11"/>
    <sheet name="FS184" sheetId="12" r:id="rId12"/>
    <sheet name="FS185" sheetId="13" r:id="rId13"/>
    <sheet name="FS191" sheetId="14" r:id="rId14"/>
    <sheet name="FS192" sheetId="15" r:id="rId15"/>
    <sheet name="FS193" sheetId="16" r:id="rId16"/>
    <sheet name="FS194" sheetId="17" r:id="rId17"/>
    <sheet name="FS195" sheetId="18" r:id="rId18"/>
    <sheet name="FS196" sheetId="19" r:id="rId19"/>
    <sheet name="FS201" sheetId="20" r:id="rId20"/>
    <sheet name="FS203" sheetId="21" r:id="rId21"/>
    <sheet name="FS204" sheetId="22" r:id="rId22"/>
    <sheet name="FS205" sheetId="23" r:id="rId23"/>
    <sheet name="MAN" sheetId="24" r:id="rId24"/>
  </sheets>
  <definedNames>
    <definedName name="_xlnm.Print_Area" localSheetId="1">'DC16'!$A$1:$X$127</definedName>
    <definedName name="_xlnm.Print_Area" localSheetId="2">'DC18'!$A$1:$X$127</definedName>
    <definedName name="_xlnm.Print_Area" localSheetId="3">'DC19'!$A$1:$X$127</definedName>
    <definedName name="_xlnm.Print_Area" localSheetId="4">'DC20'!$A$1:$X$127</definedName>
    <definedName name="_xlnm.Print_Area" localSheetId="5">'FS161'!$A$1:$X$127</definedName>
    <definedName name="_xlnm.Print_Area" localSheetId="6">'FS162'!$A$1:$X$127</definedName>
    <definedName name="_xlnm.Print_Area" localSheetId="7">'FS163'!$A$1:$X$127</definedName>
    <definedName name="_xlnm.Print_Area" localSheetId="8">'FS181'!$A$1:$X$127</definedName>
    <definedName name="_xlnm.Print_Area" localSheetId="9">'FS182'!$A$1:$X$127</definedName>
    <definedName name="_xlnm.Print_Area" localSheetId="10">'FS183'!$A$1:$X$127</definedName>
    <definedName name="_xlnm.Print_Area" localSheetId="11">'FS184'!$A$1:$X$127</definedName>
    <definedName name="_xlnm.Print_Area" localSheetId="12">'FS185'!$A$1:$X$127</definedName>
    <definedName name="_xlnm.Print_Area" localSheetId="13">'FS191'!$A$1:$X$127</definedName>
    <definedName name="_xlnm.Print_Area" localSheetId="14">'FS192'!$A$1:$X$127</definedName>
    <definedName name="_xlnm.Print_Area" localSheetId="15">'FS193'!$A$1:$X$127</definedName>
    <definedName name="_xlnm.Print_Area" localSheetId="16">'FS194'!$A$1:$X$127</definedName>
    <definedName name="_xlnm.Print_Area" localSheetId="17">'FS195'!$A$1:$X$127</definedName>
    <definedName name="_xlnm.Print_Area" localSheetId="18">'FS196'!$A$1:$X$127</definedName>
    <definedName name="_xlnm.Print_Area" localSheetId="19">'FS201'!$A$1:$X$127</definedName>
    <definedName name="_xlnm.Print_Area" localSheetId="20">'FS203'!$A$1:$X$127</definedName>
    <definedName name="_xlnm.Print_Area" localSheetId="21">'FS204'!$A$1:$X$127</definedName>
    <definedName name="_xlnm.Print_Area" localSheetId="22">'FS205'!$A$1:$X$127</definedName>
    <definedName name="_xlnm.Print_Area" localSheetId="23">MAN!$A$1:$X$127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T108" i="2"/>
  <c r="S108" i="2"/>
  <c r="R108" i="2"/>
  <c r="E108" i="2"/>
  <c r="U108" i="2" s="1"/>
  <c r="S107" i="2"/>
  <c r="R107" i="2"/>
  <c r="E107" i="2"/>
  <c r="T106" i="2"/>
  <c r="S106" i="2"/>
  <c r="R106" i="2"/>
  <c r="E106" i="2"/>
  <c r="U106" i="2" s="1"/>
  <c r="S105" i="2"/>
  <c r="R105" i="2"/>
  <c r="E105" i="2"/>
  <c r="U105" i="2" s="1"/>
  <c r="U104" i="2"/>
  <c r="T104" i="2"/>
  <c r="S104" i="2"/>
  <c r="R104" i="2"/>
  <c r="E104" i="2"/>
  <c r="S103" i="2"/>
  <c r="R103" i="2"/>
  <c r="E103" i="2"/>
  <c r="U102" i="2"/>
  <c r="T102" i="2"/>
  <c r="S102" i="2"/>
  <c r="R102" i="2"/>
  <c r="E102" i="2"/>
  <c r="S101" i="2"/>
  <c r="R101" i="2"/>
  <c r="E101" i="2"/>
  <c r="T100" i="2"/>
  <c r="S100" i="2"/>
  <c r="R100" i="2"/>
  <c r="E100" i="2"/>
  <c r="U100" i="2" s="1"/>
  <c r="S99" i="2"/>
  <c r="R99" i="2"/>
  <c r="E99" i="2"/>
  <c r="T98" i="2"/>
  <c r="S98" i="2"/>
  <c r="R98" i="2"/>
  <c r="E98" i="2"/>
  <c r="U98" i="2" s="1"/>
  <c r="S97" i="2"/>
  <c r="R97" i="2"/>
  <c r="E97" i="2"/>
  <c r="U97" i="2" s="1"/>
  <c r="U96" i="2"/>
  <c r="T96" i="2"/>
  <c r="S96" i="2"/>
  <c r="R96" i="2"/>
  <c r="E96" i="2"/>
  <c r="W95" i="2"/>
  <c r="W112" i="2" s="1"/>
  <c r="V95" i="2"/>
  <c r="V112" i="2" s="1"/>
  <c r="M95" i="2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U97" i="3"/>
  <c r="S97" i="3"/>
  <c r="R97" i="3"/>
  <c r="E97" i="3"/>
  <c r="T97" i="3" s="1"/>
  <c r="S96" i="3"/>
  <c r="R96" i="3"/>
  <c r="E96" i="3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T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09" i="4"/>
  <c r="S109" i="4"/>
  <c r="R109" i="4"/>
  <c r="E109" i="4"/>
  <c r="T109" i="4" s="1"/>
  <c r="S108" i="4"/>
  <c r="R108" i="4"/>
  <c r="E108" i="4"/>
  <c r="S107" i="4"/>
  <c r="R107" i="4"/>
  <c r="E107" i="4"/>
  <c r="U107" i="4" s="1"/>
  <c r="S106" i="4"/>
  <c r="R106" i="4"/>
  <c r="E106" i="4"/>
  <c r="S105" i="4"/>
  <c r="R105" i="4"/>
  <c r="E105" i="4"/>
  <c r="T105" i="4" s="1"/>
  <c r="S104" i="4"/>
  <c r="R104" i="4"/>
  <c r="E104" i="4"/>
  <c r="U103" i="4"/>
  <c r="S103" i="4"/>
  <c r="R103" i="4"/>
  <c r="E103" i="4"/>
  <c r="T103" i="4" s="1"/>
  <c r="T102" i="4"/>
  <c r="S102" i="4"/>
  <c r="R102" i="4"/>
  <c r="E102" i="4"/>
  <c r="U102" i="4" s="1"/>
  <c r="U101" i="4"/>
  <c r="S101" i="4"/>
  <c r="R101" i="4"/>
  <c r="E101" i="4"/>
  <c r="T101" i="4" s="1"/>
  <c r="T100" i="4"/>
  <c r="S100" i="4"/>
  <c r="R100" i="4"/>
  <c r="E100" i="4"/>
  <c r="U100" i="4" s="1"/>
  <c r="S99" i="4"/>
  <c r="R99" i="4"/>
  <c r="E99" i="4"/>
  <c r="U99" i="4" s="1"/>
  <c r="S98" i="4"/>
  <c r="R98" i="4"/>
  <c r="E98" i="4"/>
  <c r="S97" i="4"/>
  <c r="R97" i="4"/>
  <c r="E97" i="4"/>
  <c r="T97" i="4" s="1"/>
  <c r="S96" i="4"/>
  <c r="R96" i="4"/>
  <c r="E96" i="4"/>
  <c r="W95" i="4"/>
  <c r="W112" i="4" s="1"/>
  <c r="V95" i="4"/>
  <c r="V112" i="4" s="1"/>
  <c r="M95" i="4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S113" i="5"/>
  <c r="Q113" i="5"/>
  <c r="P113" i="5"/>
  <c r="O113" i="5"/>
  <c r="N113" i="5"/>
  <c r="M113" i="5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S109" i="5"/>
  <c r="R109" i="5"/>
  <c r="E109" i="5"/>
  <c r="S108" i="5"/>
  <c r="R108" i="5"/>
  <c r="E108" i="5"/>
  <c r="U108" i="5" s="1"/>
  <c r="S107" i="5"/>
  <c r="R107" i="5"/>
  <c r="E107" i="5"/>
  <c r="S106" i="5"/>
  <c r="R106" i="5"/>
  <c r="E106" i="5"/>
  <c r="S105" i="5"/>
  <c r="R105" i="5"/>
  <c r="E105" i="5"/>
  <c r="T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S100" i="5"/>
  <c r="R100" i="5"/>
  <c r="E100" i="5"/>
  <c r="U100" i="5" s="1"/>
  <c r="S99" i="5"/>
  <c r="R99" i="5"/>
  <c r="E99" i="5"/>
  <c r="T99" i="5" s="1"/>
  <c r="S98" i="5"/>
  <c r="R98" i="5"/>
  <c r="E98" i="5"/>
  <c r="U98" i="5" s="1"/>
  <c r="S97" i="5"/>
  <c r="R97" i="5"/>
  <c r="E97" i="5"/>
  <c r="T97" i="5" s="1"/>
  <c r="S96" i="5"/>
  <c r="R96" i="5"/>
  <c r="E96" i="5"/>
  <c r="T96" i="5" s="1"/>
  <c r="W95" i="5"/>
  <c r="W112" i="5" s="1"/>
  <c r="V95" i="5"/>
  <c r="V112" i="5" s="1"/>
  <c r="M95" i="5"/>
  <c r="M112" i="5" s="1"/>
  <c r="S112" i="5" s="1"/>
  <c r="L95" i="5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D113" i="6"/>
  <c r="C113" i="6"/>
  <c r="B113" i="6"/>
  <c r="Q112" i="6"/>
  <c r="P112" i="6"/>
  <c r="O112" i="6"/>
  <c r="N112" i="6"/>
  <c r="U111" i="6"/>
  <c r="T111" i="6"/>
  <c r="S111" i="6"/>
  <c r="R111" i="6"/>
  <c r="T110" i="6"/>
  <c r="S110" i="6"/>
  <c r="R110" i="6"/>
  <c r="E110" i="6"/>
  <c r="U110" i="6" s="1"/>
  <c r="S109" i="6"/>
  <c r="R109" i="6"/>
  <c r="E109" i="6"/>
  <c r="U109" i="6" s="1"/>
  <c r="U108" i="6"/>
  <c r="T108" i="6"/>
  <c r="S108" i="6"/>
  <c r="R108" i="6"/>
  <c r="E108" i="6"/>
  <c r="S107" i="6"/>
  <c r="R107" i="6"/>
  <c r="E107" i="6"/>
  <c r="U106" i="6"/>
  <c r="S106" i="6"/>
  <c r="R106" i="6"/>
  <c r="E106" i="6"/>
  <c r="T106" i="6" s="1"/>
  <c r="S105" i="6"/>
  <c r="R105" i="6"/>
  <c r="E105" i="6"/>
  <c r="U105" i="6" s="1"/>
  <c r="S104" i="6"/>
  <c r="R104" i="6"/>
  <c r="E104" i="6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T99" i="6" s="1"/>
  <c r="S98" i="6"/>
  <c r="R98" i="6"/>
  <c r="E98" i="6"/>
  <c r="U98" i="6" s="1"/>
  <c r="S97" i="6"/>
  <c r="R97" i="6"/>
  <c r="E97" i="6"/>
  <c r="U97" i="6" s="1"/>
  <c r="S96" i="6"/>
  <c r="R96" i="6"/>
  <c r="E96" i="6"/>
  <c r="W95" i="6"/>
  <c r="W112" i="6" s="1"/>
  <c r="V95" i="6"/>
  <c r="V112" i="6" s="1"/>
  <c r="M95" i="6"/>
  <c r="M112" i="6" s="1"/>
  <c r="S112" i="6" s="1"/>
  <c r="L95" i="6"/>
  <c r="R95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D113" i="7"/>
  <c r="C113" i="7"/>
  <c r="B113" i="7"/>
  <c r="Q112" i="7"/>
  <c r="P112" i="7"/>
  <c r="O112" i="7"/>
  <c r="N112" i="7"/>
  <c r="K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T108" i="7" s="1"/>
  <c r="S107" i="7"/>
  <c r="R107" i="7"/>
  <c r="E107" i="7"/>
  <c r="T107" i="7" s="1"/>
  <c r="T106" i="7"/>
  <c r="S106" i="7"/>
  <c r="R106" i="7"/>
  <c r="E106" i="7"/>
  <c r="U106" i="7" s="1"/>
  <c r="S105" i="7"/>
  <c r="R105" i="7"/>
  <c r="E105" i="7"/>
  <c r="S104" i="7"/>
  <c r="R104" i="7"/>
  <c r="E104" i="7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U98" i="7" s="1"/>
  <c r="S97" i="7"/>
  <c r="R97" i="7"/>
  <c r="E97" i="7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K95" i="7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U107" i="8"/>
  <c r="T107" i="8"/>
  <c r="S107" i="8"/>
  <c r="R107" i="8"/>
  <c r="E107" i="8"/>
  <c r="S106" i="8"/>
  <c r="R106" i="8"/>
  <c r="E106" i="8"/>
  <c r="U105" i="8"/>
  <c r="S105" i="8"/>
  <c r="R105" i="8"/>
  <c r="E105" i="8"/>
  <c r="T105" i="8" s="1"/>
  <c r="S104" i="8"/>
  <c r="R104" i="8"/>
  <c r="E104" i="8"/>
  <c r="S103" i="8"/>
  <c r="R103" i="8"/>
  <c r="E103" i="8"/>
  <c r="U103" i="8" s="1"/>
  <c r="S102" i="8"/>
  <c r="R102" i="8"/>
  <c r="E102" i="8"/>
  <c r="S101" i="8"/>
  <c r="R101" i="8"/>
  <c r="E101" i="8"/>
  <c r="T101" i="8" s="1"/>
  <c r="S100" i="8"/>
  <c r="R100" i="8"/>
  <c r="E100" i="8"/>
  <c r="S99" i="8"/>
  <c r="R99" i="8"/>
  <c r="E99" i="8"/>
  <c r="U99" i="8" s="1"/>
  <c r="S98" i="8"/>
  <c r="R98" i="8"/>
  <c r="E98" i="8"/>
  <c r="S97" i="8"/>
  <c r="R97" i="8"/>
  <c r="E97" i="8"/>
  <c r="T97" i="8" s="1"/>
  <c r="S96" i="8"/>
  <c r="R96" i="8"/>
  <c r="E96" i="8"/>
  <c r="W95" i="8"/>
  <c r="W112" i="8" s="1"/>
  <c r="V95" i="8"/>
  <c r="V112" i="8" s="1"/>
  <c r="M95" i="8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D113" i="9"/>
  <c r="C113" i="9"/>
  <c r="B113" i="9"/>
  <c r="Q112" i="9"/>
  <c r="P112" i="9"/>
  <c r="O112" i="9"/>
  <c r="N112" i="9"/>
  <c r="M112" i="9"/>
  <c r="S112" i="9" s="1"/>
  <c r="U111" i="9"/>
  <c r="T111" i="9"/>
  <c r="S111" i="9"/>
  <c r="R111" i="9"/>
  <c r="S110" i="9"/>
  <c r="R110" i="9"/>
  <c r="E110" i="9"/>
  <c r="T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S99" i="9"/>
  <c r="R99" i="9"/>
  <c r="E99" i="9"/>
  <c r="S98" i="9"/>
  <c r="R98" i="9"/>
  <c r="E98" i="9"/>
  <c r="T98" i="9" s="1"/>
  <c r="S97" i="9"/>
  <c r="R97" i="9"/>
  <c r="E97" i="9"/>
  <c r="S96" i="9"/>
  <c r="R96" i="9"/>
  <c r="E96" i="9"/>
  <c r="U96" i="9" s="1"/>
  <c r="W95" i="9"/>
  <c r="W112" i="9" s="1"/>
  <c r="V95" i="9"/>
  <c r="V112" i="9" s="1"/>
  <c r="M95" i="9"/>
  <c r="S95" i="9" s="1"/>
  <c r="L95" i="9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T110" i="10" s="1"/>
  <c r="S109" i="10"/>
  <c r="R109" i="10"/>
  <c r="E109" i="10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U105" i="10" s="1"/>
  <c r="U104" i="10"/>
  <c r="S104" i="10"/>
  <c r="R104" i="10"/>
  <c r="E104" i="10"/>
  <c r="T104" i="10" s="1"/>
  <c r="S103" i="10"/>
  <c r="R103" i="10"/>
  <c r="E103" i="10"/>
  <c r="T103" i="10" s="1"/>
  <c r="U102" i="10"/>
  <c r="S102" i="10"/>
  <c r="R102" i="10"/>
  <c r="E102" i="10"/>
  <c r="T102" i="10" s="1"/>
  <c r="S101" i="10"/>
  <c r="R101" i="10"/>
  <c r="E101" i="10"/>
  <c r="S100" i="10"/>
  <c r="R100" i="10"/>
  <c r="E100" i="10"/>
  <c r="S99" i="10"/>
  <c r="R99" i="10"/>
  <c r="E99" i="10"/>
  <c r="T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U96" i="10" s="1"/>
  <c r="W95" i="10"/>
  <c r="W112" i="10" s="1"/>
  <c r="V95" i="10"/>
  <c r="V112" i="10" s="1"/>
  <c r="M95" i="10"/>
  <c r="L95" i="10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S109" i="11"/>
  <c r="R109" i="11"/>
  <c r="E109" i="11"/>
  <c r="U109" i="11" s="1"/>
  <c r="S108" i="11"/>
  <c r="R108" i="11"/>
  <c r="E108" i="11"/>
  <c r="T108" i="11" s="1"/>
  <c r="T107" i="11"/>
  <c r="S107" i="11"/>
  <c r="R107" i="11"/>
  <c r="E107" i="11"/>
  <c r="U107" i="11" s="1"/>
  <c r="S106" i="11"/>
  <c r="R106" i="11"/>
  <c r="E106" i="11"/>
  <c r="U106" i="11" s="1"/>
  <c r="U105" i="11"/>
  <c r="T105" i="11"/>
  <c r="S105" i="11"/>
  <c r="R105" i="11"/>
  <c r="E105" i="11"/>
  <c r="S104" i="11"/>
  <c r="R104" i="11"/>
  <c r="E104" i="11"/>
  <c r="T104" i="11" s="1"/>
  <c r="U103" i="11"/>
  <c r="T103" i="11"/>
  <c r="S103" i="11"/>
  <c r="R103" i="11"/>
  <c r="E103" i="11"/>
  <c r="S102" i="11"/>
  <c r="R102" i="11"/>
  <c r="E102" i="11"/>
  <c r="S101" i="11"/>
  <c r="R101" i="11"/>
  <c r="E101" i="11"/>
  <c r="U101" i="11" s="1"/>
  <c r="S100" i="11"/>
  <c r="R100" i="11"/>
  <c r="E100" i="11"/>
  <c r="S99" i="11"/>
  <c r="R99" i="11"/>
  <c r="E99" i="11"/>
  <c r="U99" i="11" s="1"/>
  <c r="S98" i="11"/>
  <c r="R98" i="11"/>
  <c r="E98" i="11"/>
  <c r="S97" i="11"/>
  <c r="R97" i="11"/>
  <c r="E97" i="11"/>
  <c r="T97" i="11" s="1"/>
  <c r="S96" i="11"/>
  <c r="R96" i="11"/>
  <c r="E96" i="11"/>
  <c r="W95" i="11"/>
  <c r="W112" i="11" s="1"/>
  <c r="V95" i="11"/>
  <c r="V112" i="11" s="1"/>
  <c r="M95" i="1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S109" i="12"/>
  <c r="R109" i="12"/>
  <c r="E109" i="12"/>
  <c r="T109" i="12" s="1"/>
  <c r="T108" i="12"/>
  <c r="S108" i="12"/>
  <c r="R108" i="12"/>
  <c r="E108" i="12"/>
  <c r="U108" i="12" s="1"/>
  <c r="S107" i="12"/>
  <c r="R107" i="12"/>
  <c r="E107" i="12"/>
  <c r="U106" i="12"/>
  <c r="T106" i="12"/>
  <c r="S106" i="12"/>
  <c r="R106" i="12"/>
  <c r="E106" i="12"/>
  <c r="S105" i="12"/>
  <c r="R105" i="12"/>
  <c r="E105" i="12"/>
  <c r="T105" i="12" s="1"/>
  <c r="U104" i="12"/>
  <c r="T104" i="12"/>
  <c r="S104" i="12"/>
  <c r="R104" i="12"/>
  <c r="E104" i="12"/>
  <c r="S103" i="12"/>
  <c r="R103" i="12"/>
  <c r="E103" i="12"/>
  <c r="S102" i="12"/>
  <c r="R102" i="12"/>
  <c r="E102" i="12"/>
  <c r="U102" i="12" s="1"/>
  <c r="S101" i="12"/>
  <c r="R101" i="12"/>
  <c r="E101" i="12"/>
  <c r="S100" i="12"/>
  <c r="R100" i="12"/>
  <c r="E100" i="12"/>
  <c r="U100" i="12" s="1"/>
  <c r="S99" i="12"/>
  <c r="R99" i="12"/>
  <c r="E99" i="12"/>
  <c r="S98" i="12"/>
  <c r="R98" i="12"/>
  <c r="E98" i="12"/>
  <c r="U98" i="12" s="1"/>
  <c r="S97" i="12"/>
  <c r="R97" i="12"/>
  <c r="E97" i="12"/>
  <c r="S96" i="12"/>
  <c r="R96" i="12"/>
  <c r="E96" i="12"/>
  <c r="T96" i="12" s="1"/>
  <c r="W95" i="12"/>
  <c r="W112" i="12" s="1"/>
  <c r="V95" i="12"/>
  <c r="V112" i="12" s="1"/>
  <c r="M95" i="12"/>
  <c r="L95" i="12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S109" i="13"/>
  <c r="R109" i="13"/>
  <c r="E109" i="13"/>
  <c r="S108" i="13"/>
  <c r="R108" i="13"/>
  <c r="E108" i="13"/>
  <c r="S107" i="13"/>
  <c r="R107" i="13"/>
  <c r="E107" i="13"/>
  <c r="T107" i="13" s="1"/>
  <c r="S106" i="13"/>
  <c r="R106" i="13"/>
  <c r="E106" i="13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T102" i="13" s="1"/>
  <c r="S101" i="13"/>
  <c r="R101" i="13"/>
  <c r="E101" i="13"/>
  <c r="U101" i="13" s="1"/>
  <c r="T100" i="13"/>
  <c r="S100" i="13"/>
  <c r="R100" i="13"/>
  <c r="E100" i="13"/>
  <c r="U100" i="13" s="1"/>
  <c r="S99" i="13"/>
  <c r="R99" i="13"/>
  <c r="E99" i="13"/>
  <c r="U99" i="13" s="1"/>
  <c r="S98" i="13"/>
  <c r="R98" i="13"/>
  <c r="E98" i="13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M95" i="13"/>
  <c r="S95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H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T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T103" i="14" s="1"/>
  <c r="S102" i="14"/>
  <c r="R102" i="14"/>
  <c r="E102" i="14"/>
  <c r="U102" i="14" s="1"/>
  <c r="U101" i="14"/>
  <c r="S101" i="14"/>
  <c r="R101" i="14"/>
  <c r="E101" i="14"/>
  <c r="T101" i="14" s="1"/>
  <c r="S100" i="14"/>
  <c r="R100" i="14"/>
  <c r="E100" i="14"/>
  <c r="U100" i="14" s="1"/>
  <c r="S99" i="14"/>
  <c r="R99" i="14"/>
  <c r="E99" i="14"/>
  <c r="T99" i="14" s="1"/>
  <c r="T98" i="14"/>
  <c r="S98" i="14"/>
  <c r="R98" i="14"/>
  <c r="E98" i="14"/>
  <c r="U98" i="14" s="1"/>
  <c r="S97" i="14"/>
  <c r="R97" i="14"/>
  <c r="E97" i="14"/>
  <c r="U97" i="14" s="1"/>
  <c r="S96" i="14"/>
  <c r="R96" i="14"/>
  <c r="E96" i="14"/>
  <c r="W95" i="14"/>
  <c r="W112" i="14" s="1"/>
  <c r="V95" i="14"/>
  <c r="V112" i="14" s="1"/>
  <c r="M95" i="14"/>
  <c r="M112" i="14" s="1"/>
  <c r="S112" i="14" s="1"/>
  <c r="L95" i="14"/>
  <c r="R95" i="14" s="1"/>
  <c r="K95" i="14"/>
  <c r="K112" i="14" s="1"/>
  <c r="J95" i="14"/>
  <c r="J112" i="14" s="1"/>
  <c r="I95" i="14"/>
  <c r="I112" i="14" s="1"/>
  <c r="H95" i="14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T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U109" i="15"/>
  <c r="T109" i="15"/>
  <c r="S109" i="15"/>
  <c r="R109" i="15"/>
  <c r="E109" i="15"/>
  <c r="S108" i="15"/>
  <c r="R108" i="15"/>
  <c r="E108" i="15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S103" i="15"/>
  <c r="R103" i="15"/>
  <c r="E103" i="15"/>
  <c r="U103" i="15" s="1"/>
  <c r="S102" i="15"/>
  <c r="R102" i="15"/>
  <c r="E102" i="15"/>
  <c r="S101" i="15"/>
  <c r="R101" i="15"/>
  <c r="E101" i="15"/>
  <c r="T101" i="15" s="1"/>
  <c r="S100" i="15"/>
  <c r="R100" i="15"/>
  <c r="E100" i="15"/>
  <c r="T100" i="15" s="1"/>
  <c r="U99" i="15"/>
  <c r="S99" i="15"/>
  <c r="R99" i="15"/>
  <c r="E99" i="15"/>
  <c r="T99" i="15" s="1"/>
  <c r="S98" i="15"/>
  <c r="R98" i="15"/>
  <c r="E98" i="15"/>
  <c r="U98" i="15" s="1"/>
  <c r="S97" i="15"/>
  <c r="R97" i="15"/>
  <c r="E97" i="15"/>
  <c r="S96" i="15"/>
  <c r="R96" i="15"/>
  <c r="E96" i="15"/>
  <c r="W95" i="15"/>
  <c r="W112" i="15" s="1"/>
  <c r="V95" i="15"/>
  <c r="V112" i="15" s="1"/>
  <c r="M95" i="15"/>
  <c r="M112" i="15" s="1"/>
  <c r="S112" i="15" s="1"/>
  <c r="L95" i="15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R113" i="16"/>
  <c r="Q113" i="16"/>
  <c r="P113" i="16"/>
  <c r="O113" i="16"/>
  <c r="N113" i="16"/>
  <c r="M113" i="16"/>
  <c r="S113" i="16" s="1"/>
  <c r="L113" i="16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D112" i="16"/>
  <c r="U111" i="16"/>
  <c r="T111" i="16"/>
  <c r="S111" i="16"/>
  <c r="R111" i="16"/>
  <c r="U110" i="16"/>
  <c r="T110" i="16"/>
  <c r="S110" i="16"/>
  <c r="R110" i="16"/>
  <c r="E110" i="16"/>
  <c r="S109" i="16"/>
  <c r="R109" i="16"/>
  <c r="E109" i="16"/>
  <c r="T109" i="16" s="1"/>
  <c r="U108" i="16"/>
  <c r="T108" i="16"/>
  <c r="S108" i="16"/>
  <c r="R108" i="16"/>
  <c r="E108" i="16"/>
  <c r="S107" i="16"/>
  <c r="R107" i="16"/>
  <c r="E107" i="16"/>
  <c r="U107" i="16" s="1"/>
  <c r="S106" i="16"/>
  <c r="R106" i="16"/>
  <c r="E106" i="16"/>
  <c r="U106" i="16" s="1"/>
  <c r="S105" i="16"/>
  <c r="R105" i="16"/>
  <c r="E105" i="16"/>
  <c r="T105" i="16" s="1"/>
  <c r="S104" i="16"/>
  <c r="R104" i="16"/>
  <c r="E104" i="16"/>
  <c r="U104" i="16" s="1"/>
  <c r="T103" i="16"/>
  <c r="S103" i="16"/>
  <c r="R103" i="16"/>
  <c r="E103" i="16"/>
  <c r="U103" i="16" s="1"/>
  <c r="S102" i="16"/>
  <c r="R102" i="16"/>
  <c r="E102" i="16"/>
  <c r="T102" i="16" s="1"/>
  <c r="S101" i="16"/>
  <c r="R101" i="16"/>
  <c r="E101" i="16"/>
  <c r="T101" i="16" s="1"/>
  <c r="S100" i="16"/>
  <c r="R100" i="16"/>
  <c r="E100" i="16"/>
  <c r="T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T97" i="16" s="1"/>
  <c r="S96" i="16"/>
  <c r="R96" i="16"/>
  <c r="E96" i="16"/>
  <c r="U96" i="16" s="1"/>
  <c r="W95" i="16"/>
  <c r="W112" i="16" s="1"/>
  <c r="V95" i="16"/>
  <c r="V112" i="16" s="1"/>
  <c r="M95" i="16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C95" i="16"/>
  <c r="C112" i="16" s="1"/>
  <c r="B95" i="16"/>
  <c r="B112" i="16" s="1"/>
  <c r="W113" i="17"/>
  <c r="V113" i="17"/>
  <c r="T113" i="17"/>
  <c r="S113" i="17"/>
  <c r="Q113" i="17"/>
  <c r="P113" i="17"/>
  <c r="O113" i="17"/>
  <c r="N113" i="17"/>
  <c r="M113" i="17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T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T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T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T98" i="17" s="1"/>
  <c r="S97" i="17"/>
  <c r="R97" i="17"/>
  <c r="E97" i="17"/>
  <c r="U97" i="17" s="1"/>
  <c r="S96" i="17"/>
  <c r="R96" i="17"/>
  <c r="E96" i="17"/>
  <c r="W95" i="17"/>
  <c r="W112" i="17" s="1"/>
  <c r="V95" i="17"/>
  <c r="V112" i="17" s="1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S109" i="18"/>
  <c r="R109" i="18"/>
  <c r="E109" i="18"/>
  <c r="U109" i="18" s="1"/>
  <c r="S108" i="18"/>
  <c r="R108" i="18"/>
  <c r="E108" i="18"/>
  <c r="U108" i="18" s="1"/>
  <c r="S107" i="18"/>
  <c r="R107" i="18"/>
  <c r="E107" i="18"/>
  <c r="T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T103" i="18" s="1"/>
  <c r="S102" i="18"/>
  <c r="R102" i="18"/>
  <c r="E102" i="18"/>
  <c r="S101" i="18"/>
  <c r="R101" i="18"/>
  <c r="E101" i="18"/>
  <c r="U101" i="18" s="1"/>
  <c r="S100" i="18"/>
  <c r="R100" i="18"/>
  <c r="E100" i="18"/>
  <c r="U100" i="18" s="1"/>
  <c r="S99" i="18"/>
  <c r="R99" i="18"/>
  <c r="E99" i="18"/>
  <c r="T99" i="18" s="1"/>
  <c r="S98" i="18"/>
  <c r="R98" i="18"/>
  <c r="E98" i="18"/>
  <c r="S97" i="18"/>
  <c r="R97" i="18"/>
  <c r="E97" i="18"/>
  <c r="S96" i="18"/>
  <c r="R96" i="18"/>
  <c r="E96" i="18"/>
  <c r="W95" i="18"/>
  <c r="W112" i="18" s="1"/>
  <c r="V95" i="18"/>
  <c r="V112" i="18" s="1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T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T108" i="19" s="1"/>
  <c r="S107" i="19"/>
  <c r="R107" i="19"/>
  <c r="E107" i="19"/>
  <c r="U107" i="19" s="1"/>
  <c r="S106" i="19"/>
  <c r="R106" i="19"/>
  <c r="E106" i="19"/>
  <c r="S105" i="19"/>
  <c r="R105" i="19"/>
  <c r="E105" i="19"/>
  <c r="U105" i="19" s="1"/>
  <c r="S104" i="19"/>
  <c r="R104" i="19"/>
  <c r="E104" i="19"/>
  <c r="T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T100" i="19" s="1"/>
  <c r="S99" i="19"/>
  <c r="R99" i="19"/>
  <c r="E99" i="19"/>
  <c r="U99" i="19" s="1"/>
  <c r="S98" i="19"/>
  <c r="R98" i="19"/>
  <c r="E98" i="19"/>
  <c r="T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S95" i="19" s="1"/>
  <c r="L95" i="19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G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T109" i="20" s="1"/>
  <c r="S108" i="20"/>
  <c r="R108" i="20"/>
  <c r="E108" i="20"/>
  <c r="S107" i="20"/>
  <c r="R107" i="20"/>
  <c r="E107" i="20"/>
  <c r="T107" i="20" s="1"/>
  <c r="S106" i="20"/>
  <c r="R106" i="20"/>
  <c r="E106" i="20"/>
  <c r="U106" i="20" s="1"/>
  <c r="S105" i="20"/>
  <c r="R105" i="20"/>
  <c r="E105" i="20"/>
  <c r="T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S101" i="20"/>
  <c r="R101" i="20"/>
  <c r="E101" i="20"/>
  <c r="U101" i="20" s="1"/>
  <c r="S100" i="20"/>
  <c r="R100" i="20"/>
  <c r="E100" i="20"/>
  <c r="S99" i="20"/>
  <c r="R99" i="20"/>
  <c r="E99" i="20"/>
  <c r="T99" i="20" s="1"/>
  <c r="S98" i="20"/>
  <c r="R98" i="20"/>
  <c r="E98" i="20"/>
  <c r="U98" i="20" s="1"/>
  <c r="S97" i="20"/>
  <c r="R97" i="20"/>
  <c r="E97" i="20"/>
  <c r="T97" i="20" s="1"/>
  <c r="S96" i="20"/>
  <c r="R96" i="20"/>
  <c r="E96" i="20"/>
  <c r="U96" i="20" s="1"/>
  <c r="W95" i="20"/>
  <c r="W112" i="20" s="1"/>
  <c r="V95" i="20"/>
  <c r="V112" i="20" s="1"/>
  <c r="M95" i="20"/>
  <c r="L95" i="20"/>
  <c r="K95" i="20"/>
  <c r="K112" i="20" s="1"/>
  <c r="J95" i="20"/>
  <c r="J112" i="20" s="1"/>
  <c r="I95" i="20"/>
  <c r="I112" i="20" s="1"/>
  <c r="H95" i="20"/>
  <c r="H112" i="20" s="1"/>
  <c r="G95" i="20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U110" i="21"/>
  <c r="S110" i="21"/>
  <c r="R110" i="21"/>
  <c r="E110" i="21"/>
  <c r="T110" i="21" s="1"/>
  <c r="S109" i="21"/>
  <c r="R109" i="21"/>
  <c r="E109" i="21"/>
  <c r="U108" i="21"/>
  <c r="S108" i="21"/>
  <c r="R108" i="21"/>
  <c r="E108" i="21"/>
  <c r="T108" i="21" s="1"/>
  <c r="S107" i="21"/>
  <c r="R107" i="21"/>
  <c r="E107" i="21"/>
  <c r="S106" i="21"/>
  <c r="R106" i="21"/>
  <c r="E106" i="21"/>
  <c r="T106" i="21" s="1"/>
  <c r="S105" i="21"/>
  <c r="R105" i="21"/>
  <c r="E105" i="21"/>
  <c r="S104" i="21"/>
  <c r="R104" i="21"/>
  <c r="E104" i="21"/>
  <c r="U104" i="21" s="1"/>
  <c r="S103" i="21"/>
  <c r="R103" i="21"/>
  <c r="E103" i="21"/>
  <c r="S102" i="21"/>
  <c r="R102" i="21"/>
  <c r="E102" i="21"/>
  <c r="U102" i="21" s="1"/>
  <c r="S101" i="21"/>
  <c r="R101" i="21"/>
  <c r="E101" i="21"/>
  <c r="S100" i="21"/>
  <c r="R100" i="21"/>
  <c r="E100" i="21"/>
  <c r="T100" i="21" s="1"/>
  <c r="S99" i="21"/>
  <c r="R99" i="21"/>
  <c r="E99" i="21"/>
  <c r="S98" i="21"/>
  <c r="R98" i="21"/>
  <c r="E98" i="21"/>
  <c r="T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S95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S109" i="22"/>
  <c r="R109" i="22"/>
  <c r="E109" i="22"/>
  <c r="S108" i="22"/>
  <c r="R108" i="22"/>
  <c r="E108" i="22"/>
  <c r="U108" i="22" s="1"/>
  <c r="S107" i="22"/>
  <c r="R107" i="22"/>
  <c r="E107" i="22"/>
  <c r="T107" i="22" s="1"/>
  <c r="S106" i="22"/>
  <c r="R106" i="22"/>
  <c r="E106" i="22"/>
  <c r="U106" i="22" s="1"/>
  <c r="S105" i="22"/>
  <c r="R105" i="22"/>
  <c r="E105" i="22"/>
  <c r="S104" i="22"/>
  <c r="R104" i="22"/>
  <c r="E104" i="22"/>
  <c r="U104" i="22" s="1"/>
  <c r="S103" i="22"/>
  <c r="R103" i="22"/>
  <c r="E103" i="22"/>
  <c r="U103" i="22" s="1"/>
  <c r="S102" i="22"/>
  <c r="R102" i="22"/>
  <c r="E102" i="22"/>
  <c r="S101" i="22"/>
  <c r="R101" i="22"/>
  <c r="E101" i="22"/>
  <c r="T101" i="22" s="1"/>
  <c r="S100" i="22"/>
  <c r="R100" i="22"/>
  <c r="E100" i="22"/>
  <c r="U100" i="22" s="1"/>
  <c r="S99" i="22"/>
  <c r="R99" i="22"/>
  <c r="E99" i="22"/>
  <c r="T99" i="22" s="1"/>
  <c r="S98" i="22"/>
  <c r="R98" i="22"/>
  <c r="E98" i="22"/>
  <c r="T98" i="22" s="1"/>
  <c r="S97" i="22"/>
  <c r="R97" i="22"/>
  <c r="E97" i="22"/>
  <c r="S96" i="22"/>
  <c r="R96" i="22"/>
  <c r="E96" i="22"/>
  <c r="U96" i="22" s="1"/>
  <c r="W95" i="22"/>
  <c r="W112" i="22" s="1"/>
  <c r="V95" i="22"/>
  <c r="V112" i="22" s="1"/>
  <c r="M95" i="22"/>
  <c r="M112" i="22" s="1"/>
  <c r="S112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R113" i="23"/>
  <c r="Q113" i="23"/>
  <c r="P113" i="23"/>
  <c r="O113" i="23"/>
  <c r="N113" i="23"/>
  <c r="M113" i="23"/>
  <c r="S113" i="23" s="1"/>
  <c r="L113" i="23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S108" i="23"/>
  <c r="R108" i="23"/>
  <c r="E108" i="23"/>
  <c r="U108" i="23" s="1"/>
  <c r="S107" i="23"/>
  <c r="R107" i="23"/>
  <c r="E107" i="23"/>
  <c r="U106" i="23"/>
  <c r="S106" i="23"/>
  <c r="R106" i="23"/>
  <c r="E106" i="23"/>
  <c r="T106" i="23" s="1"/>
  <c r="S105" i="23"/>
  <c r="R105" i="23"/>
  <c r="E105" i="23"/>
  <c r="U105" i="23" s="1"/>
  <c r="S104" i="23"/>
  <c r="R104" i="23"/>
  <c r="E104" i="23"/>
  <c r="T104" i="23" s="1"/>
  <c r="S103" i="23"/>
  <c r="R103" i="23"/>
  <c r="E103" i="23"/>
  <c r="S102" i="23"/>
  <c r="R102" i="23"/>
  <c r="E102" i="23"/>
  <c r="U102" i="23" s="1"/>
  <c r="S101" i="23"/>
  <c r="R101" i="23"/>
  <c r="E101" i="23"/>
  <c r="S100" i="23"/>
  <c r="R100" i="23"/>
  <c r="E100" i="23"/>
  <c r="U100" i="23" s="1"/>
  <c r="S99" i="23"/>
  <c r="R99" i="23"/>
  <c r="E99" i="23"/>
  <c r="S98" i="23"/>
  <c r="R98" i="23"/>
  <c r="E98" i="23"/>
  <c r="T98" i="23" s="1"/>
  <c r="S97" i="23"/>
  <c r="R97" i="23"/>
  <c r="E97" i="23"/>
  <c r="U97" i="23" s="1"/>
  <c r="S96" i="23"/>
  <c r="R96" i="23"/>
  <c r="E96" i="23"/>
  <c r="T96" i="23" s="1"/>
  <c r="W95" i="23"/>
  <c r="W112" i="23" s="1"/>
  <c r="V95" i="23"/>
  <c r="V112" i="23" s="1"/>
  <c r="M95" i="23"/>
  <c r="S95" i="23" s="1"/>
  <c r="L95" i="23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C112" i="24"/>
  <c r="U111" i="24"/>
  <c r="T111" i="24"/>
  <c r="S111" i="24"/>
  <c r="R111" i="24"/>
  <c r="S110" i="24"/>
  <c r="R110" i="24"/>
  <c r="E110" i="24"/>
  <c r="S109" i="24"/>
  <c r="R109" i="24"/>
  <c r="E109" i="24"/>
  <c r="U109" i="24" s="1"/>
  <c r="S108" i="24"/>
  <c r="R108" i="24"/>
  <c r="E108" i="24"/>
  <c r="S107" i="24"/>
  <c r="R107" i="24"/>
  <c r="E107" i="24"/>
  <c r="T107" i="24" s="1"/>
  <c r="S106" i="24"/>
  <c r="R106" i="24"/>
  <c r="E106" i="24"/>
  <c r="U106" i="24" s="1"/>
  <c r="S105" i="24"/>
  <c r="R105" i="24"/>
  <c r="E105" i="24"/>
  <c r="T105" i="24" s="1"/>
  <c r="S104" i="24"/>
  <c r="R104" i="24"/>
  <c r="E104" i="24"/>
  <c r="S103" i="24"/>
  <c r="R103" i="24"/>
  <c r="E103" i="24"/>
  <c r="U103" i="24" s="1"/>
  <c r="S102" i="24"/>
  <c r="R102" i="24"/>
  <c r="E102" i="24"/>
  <c r="S101" i="24"/>
  <c r="R101" i="24"/>
  <c r="E101" i="24"/>
  <c r="U101" i="24" s="1"/>
  <c r="S100" i="24"/>
  <c r="R100" i="24"/>
  <c r="E100" i="24"/>
  <c r="S99" i="24"/>
  <c r="R99" i="24"/>
  <c r="E99" i="24"/>
  <c r="S98" i="24"/>
  <c r="R98" i="24"/>
  <c r="E98" i="24"/>
  <c r="S97" i="24"/>
  <c r="R97" i="24"/>
  <c r="E97" i="24"/>
  <c r="T97" i="24" s="1"/>
  <c r="S96" i="24"/>
  <c r="R96" i="24"/>
  <c r="E96" i="24"/>
  <c r="W95" i="24"/>
  <c r="W112" i="24" s="1"/>
  <c r="V95" i="24"/>
  <c r="V112" i="24" s="1"/>
  <c r="M95" i="24"/>
  <c r="S95" i="24" s="1"/>
  <c r="L95" i="24"/>
  <c r="R95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B95" i="24"/>
  <c r="B112" i="24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S108" i="1"/>
  <c r="R108" i="1"/>
  <c r="E108" i="1"/>
  <c r="T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S104" i="1"/>
  <c r="R104" i="1"/>
  <c r="E104" i="1"/>
  <c r="U104" i="1" s="1"/>
  <c r="S103" i="1"/>
  <c r="R103" i="1"/>
  <c r="E103" i="1"/>
  <c r="S102" i="1"/>
  <c r="R102" i="1"/>
  <c r="E102" i="1"/>
  <c r="U102" i="1" s="1"/>
  <c r="S101" i="1"/>
  <c r="R101" i="1"/>
  <c r="E101" i="1"/>
  <c r="U100" i="1"/>
  <c r="S100" i="1"/>
  <c r="R100" i="1"/>
  <c r="E100" i="1"/>
  <c r="T100" i="1" s="1"/>
  <c r="S99" i="1"/>
  <c r="R99" i="1"/>
  <c r="E99" i="1"/>
  <c r="U99" i="1" s="1"/>
  <c r="S98" i="1"/>
  <c r="R98" i="1"/>
  <c r="E98" i="1"/>
  <c r="T98" i="1" s="1"/>
  <c r="S97" i="1"/>
  <c r="R97" i="1"/>
  <c r="E97" i="1"/>
  <c r="S96" i="1"/>
  <c r="R96" i="1"/>
  <c r="E96" i="1"/>
  <c r="U96" i="1" s="1"/>
  <c r="W95" i="1"/>
  <c r="W112" i="1" s="1"/>
  <c r="V95" i="1"/>
  <c r="V112" i="1" s="1"/>
  <c r="M95" i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E79" i="13" s="1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E79" i="16" s="1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E79" i="24" s="1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4"/>
  <c r="R93" i="24"/>
  <c r="Q93" i="24"/>
  <c r="P93" i="24"/>
  <c r="E93" i="24"/>
  <c r="S92" i="24"/>
  <c r="R92" i="24"/>
  <c r="Q92" i="24"/>
  <c r="P92" i="24"/>
  <c r="E92" i="24"/>
  <c r="S91" i="24"/>
  <c r="R91" i="24"/>
  <c r="Q91" i="24"/>
  <c r="P91" i="24"/>
  <c r="E91" i="24"/>
  <c r="T90" i="24"/>
  <c r="S90" i="24"/>
  <c r="R90" i="24"/>
  <c r="Q90" i="24"/>
  <c r="P90" i="24"/>
  <c r="E90" i="24"/>
  <c r="U90" i="24" s="1"/>
  <c r="S89" i="24"/>
  <c r="R89" i="24"/>
  <c r="Q89" i="24"/>
  <c r="P89" i="24"/>
  <c r="E89" i="24"/>
  <c r="U89" i="24" s="1"/>
  <c r="S88" i="24"/>
  <c r="R88" i="24"/>
  <c r="Q88" i="24"/>
  <c r="P88" i="24"/>
  <c r="E88" i="24"/>
  <c r="U88" i="24" s="1"/>
  <c r="T87" i="24"/>
  <c r="S87" i="24"/>
  <c r="R87" i="24"/>
  <c r="Q87" i="24"/>
  <c r="P87" i="24"/>
  <c r="E87" i="24"/>
  <c r="U87" i="24" s="1"/>
  <c r="S86" i="24"/>
  <c r="R86" i="24"/>
  <c r="Q86" i="24"/>
  <c r="P86" i="24"/>
  <c r="E86" i="24"/>
  <c r="V72" i="24"/>
  <c r="O72" i="24"/>
  <c r="N72" i="24"/>
  <c r="M72" i="24"/>
  <c r="L72" i="24"/>
  <c r="K72" i="24"/>
  <c r="J72" i="24"/>
  <c r="I72" i="24"/>
  <c r="H72" i="24"/>
  <c r="R72" i="24" s="1"/>
  <c r="G72" i="24"/>
  <c r="F72" i="24"/>
  <c r="C72" i="24"/>
  <c r="B72" i="24"/>
  <c r="V71" i="24"/>
  <c r="O71" i="24"/>
  <c r="N71" i="24"/>
  <c r="M71" i="24"/>
  <c r="L71" i="24"/>
  <c r="K71" i="24"/>
  <c r="J71" i="24"/>
  <c r="I71" i="24"/>
  <c r="S71" i="24" s="1"/>
  <c r="H71" i="24"/>
  <c r="R71" i="24" s="1"/>
  <c r="G71" i="24"/>
  <c r="F71" i="24"/>
  <c r="E71" i="24"/>
  <c r="C71" i="24"/>
  <c r="B71" i="24"/>
  <c r="V70" i="24"/>
  <c r="Q70" i="24"/>
  <c r="O70" i="24"/>
  <c r="N70" i="24"/>
  <c r="M70" i="24"/>
  <c r="L70" i="24"/>
  <c r="K70" i="24"/>
  <c r="J70" i="24"/>
  <c r="I70" i="24"/>
  <c r="S70" i="24" s="1"/>
  <c r="H70" i="24"/>
  <c r="R70" i="24" s="1"/>
  <c r="G70" i="24"/>
  <c r="F70" i="24"/>
  <c r="C70" i="24"/>
  <c r="B70" i="24"/>
  <c r="E70" i="24" s="1"/>
  <c r="U69" i="24"/>
  <c r="T69" i="24"/>
  <c r="S69" i="24"/>
  <c r="R69" i="24"/>
  <c r="Q69" i="24"/>
  <c r="P69" i="24"/>
  <c r="E69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V66" i="24"/>
  <c r="R66" i="24"/>
  <c r="O66" i="24"/>
  <c r="N66" i="24"/>
  <c r="M66" i="24"/>
  <c r="L66" i="24"/>
  <c r="K66" i="24"/>
  <c r="S66" i="24" s="1"/>
  <c r="J66" i="24"/>
  <c r="I66" i="24"/>
  <c r="H66" i="24"/>
  <c r="G66" i="24"/>
  <c r="F66" i="24"/>
  <c r="C66" i="24"/>
  <c r="B66" i="24"/>
  <c r="S65" i="24"/>
  <c r="R65" i="24"/>
  <c r="Q65" i="24"/>
  <c r="P65" i="24"/>
  <c r="E65" i="24"/>
  <c r="S64" i="24"/>
  <c r="R64" i="24"/>
  <c r="Q64" i="24"/>
  <c r="P64" i="24"/>
  <c r="E64" i="24"/>
  <c r="S63" i="24"/>
  <c r="R63" i="24"/>
  <c r="Q63" i="24"/>
  <c r="P63" i="24"/>
  <c r="E63" i="24"/>
  <c r="U62" i="24"/>
  <c r="T62" i="24"/>
  <c r="S62" i="24"/>
  <c r="R62" i="24"/>
  <c r="Q62" i="24"/>
  <c r="P62" i="24"/>
  <c r="E62" i="24"/>
  <c r="T61" i="24"/>
  <c r="S61" i="24"/>
  <c r="R61" i="24"/>
  <c r="Q61" i="24"/>
  <c r="P61" i="24"/>
  <c r="E61" i="24"/>
  <c r="U61" i="24" s="1"/>
  <c r="V59" i="24"/>
  <c r="R59" i="24"/>
  <c r="O59" i="24"/>
  <c r="N59" i="24"/>
  <c r="M59" i="24"/>
  <c r="L59" i="24"/>
  <c r="K59" i="24"/>
  <c r="J59" i="24"/>
  <c r="I59" i="24"/>
  <c r="S59" i="24" s="1"/>
  <c r="H59" i="24"/>
  <c r="G59" i="24"/>
  <c r="F59" i="24"/>
  <c r="C59" i="24"/>
  <c r="B59" i="24"/>
  <c r="S58" i="24"/>
  <c r="R58" i="24"/>
  <c r="Q58" i="24"/>
  <c r="P58" i="24"/>
  <c r="E58" i="24"/>
  <c r="S57" i="24"/>
  <c r="R57" i="24"/>
  <c r="Q57" i="24"/>
  <c r="P57" i="24"/>
  <c r="E57" i="24"/>
  <c r="S56" i="24"/>
  <c r="R56" i="24"/>
  <c r="Q56" i="24"/>
  <c r="P56" i="24"/>
  <c r="E56" i="24"/>
  <c r="U56" i="24" s="1"/>
  <c r="S55" i="24"/>
  <c r="R55" i="24"/>
  <c r="Q55" i="24"/>
  <c r="P55" i="24"/>
  <c r="E55" i="24"/>
  <c r="U55" i="24" s="1"/>
  <c r="V53" i="24"/>
  <c r="S53" i="24"/>
  <c r="O53" i="24"/>
  <c r="N53" i="24"/>
  <c r="M53" i="24"/>
  <c r="L53" i="24"/>
  <c r="K53" i="24"/>
  <c r="J53" i="24"/>
  <c r="I53" i="24"/>
  <c r="H53" i="24"/>
  <c r="R53" i="24" s="1"/>
  <c r="G53" i="24"/>
  <c r="F53" i="24"/>
  <c r="C53" i="24"/>
  <c r="B53" i="24"/>
  <c r="E53" i="24" s="1"/>
  <c r="S52" i="24"/>
  <c r="R52" i="24"/>
  <c r="Q52" i="24"/>
  <c r="P52" i="24"/>
  <c r="E52" i="24"/>
  <c r="U52" i="24" s="1"/>
  <c r="S51" i="24"/>
  <c r="R51" i="24"/>
  <c r="Q51" i="24"/>
  <c r="P51" i="24"/>
  <c r="E51" i="24"/>
  <c r="U51" i="24" s="1"/>
  <c r="S50" i="24"/>
  <c r="R50" i="24"/>
  <c r="Q50" i="24"/>
  <c r="P50" i="24"/>
  <c r="E50" i="24"/>
  <c r="U50" i="24" s="1"/>
  <c r="S49" i="24"/>
  <c r="R49" i="24"/>
  <c r="Q49" i="24"/>
  <c r="P49" i="24"/>
  <c r="E49" i="24"/>
  <c r="S48" i="24"/>
  <c r="R48" i="24"/>
  <c r="Q48" i="24"/>
  <c r="P48" i="24"/>
  <c r="E48" i="24"/>
  <c r="S47" i="24"/>
  <c r="R47" i="24"/>
  <c r="Q47" i="24"/>
  <c r="P47" i="24"/>
  <c r="E47" i="24"/>
  <c r="T47" i="24" s="1"/>
  <c r="U46" i="24"/>
  <c r="T46" i="24"/>
  <c r="S46" i="24"/>
  <c r="R46" i="24"/>
  <c r="Q46" i="24"/>
  <c r="P46" i="24"/>
  <c r="E46" i="24"/>
  <c r="T45" i="24"/>
  <c r="S45" i="24"/>
  <c r="R45" i="24"/>
  <c r="Q45" i="24"/>
  <c r="P45" i="24"/>
  <c r="E45" i="24"/>
  <c r="U45" i="24" s="1"/>
  <c r="S44" i="24"/>
  <c r="R44" i="24"/>
  <c r="Q44" i="24"/>
  <c r="P44" i="24"/>
  <c r="E44" i="24"/>
  <c r="U44" i="24" s="1"/>
  <c r="S43" i="24"/>
  <c r="R43" i="24"/>
  <c r="Q43" i="24"/>
  <c r="P43" i="24"/>
  <c r="E43" i="24"/>
  <c r="U43" i="24" s="1"/>
  <c r="S42" i="24"/>
  <c r="R42" i="24"/>
  <c r="Q42" i="24"/>
  <c r="P42" i="24"/>
  <c r="E42" i="24"/>
  <c r="U42" i="24" s="1"/>
  <c r="V40" i="24"/>
  <c r="O40" i="24"/>
  <c r="N40" i="24"/>
  <c r="M40" i="24"/>
  <c r="L40" i="24"/>
  <c r="K40" i="24"/>
  <c r="J40" i="24"/>
  <c r="I40" i="24"/>
  <c r="S40" i="24" s="1"/>
  <c r="H40" i="24"/>
  <c r="R40" i="24" s="1"/>
  <c r="G40" i="24"/>
  <c r="F40" i="24"/>
  <c r="C40" i="24"/>
  <c r="E40" i="24" s="1"/>
  <c r="B40" i="24"/>
  <c r="S39" i="24"/>
  <c r="R39" i="24"/>
  <c r="Q39" i="24"/>
  <c r="P39" i="24"/>
  <c r="E39" i="24"/>
  <c r="U39" i="24" s="1"/>
  <c r="S38" i="24"/>
  <c r="R38" i="24"/>
  <c r="Q38" i="24"/>
  <c r="P38" i="24"/>
  <c r="E38" i="24"/>
  <c r="U38" i="24" s="1"/>
  <c r="S37" i="24"/>
  <c r="R37" i="24"/>
  <c r="Q37" i="24"/>
  <c r="P37" i="24"/>
  <c r="E37" i="24"/>
  <c r="S36" i="24"/>
  <c r="R36" i="24"/>
  <c r="Q36" i="24"/>
  <c r="P36" i="24"/>
  <c r="E36" i="24"/>
  <c r="S35" i="24"/>
  <c r="R35" i="24"/>
  <c r="Q35" i="24"/>
  <c r="P35" i="24"/>
  <c r="E35" i="24"/>
  <c r="U35" i="24" s="1"/>
  <c r="V33" i="24"/>
  <c r="O33" i="24"/>
  <c r="N33" i="24"/>
  <c r="M33" i="24"/>
  <c r="L33" i="24"/>
  <c r="K33" i="24"/>
  <c r="J33" i="24"/>
  <c r="I33" i="24"/>
  <c r="H33" i="24"/>
  <c r="R33" i="24" s="1"/>
  <c r="G33" i="24"/>
  <c r="F33" i="24"/>
  <c r="C33" i="24"/>
  <c r="B33" i="24"/>
  <c r="E33" i="24" s="1"/>
  <c r="S32" i="24"/>
  <c r="R32" i="24"/>
  <c r="Q32" i="24"/>
  <c r="P32" i="24"/>
  <c r="E32" i="24"/>
  <c r="V30" i="24"/>
  <c r="O30" i="24"/>
  <c r="N30" i="24"/>
  <c r="M30" i="24"/>
  <c r="L30" i="24"/>
  <c r="K30" i="24"/>
  <c r="J30" i="24"/>
  <c r="R30" i="24" s="1"/>
  <c r="I30" i="24"/>
  <c r="H30" i="24"/>
  <c r="G30" i="24"/>
  <c r="F30" i="24"/>
  <c r="C30" i="24"/>
  <c r="B30" i="24"/>
  <c r="S29" i="24"/>
  <c r="R29" i="24"/>
  <c r="Q29" i="24"/>
  <c r="P29" i="24"/>
  <c r="E29" i="24"/>
  <c r="S28" i="24"/>
  <c r="R28" i="24"/>
  <c r="Q28" i="24"/>
  <c r="P28" i="24"/>
  <c r="E28" i="24"/>
  <c r="S27" i="24"/>
  <c r="R27" i="24"/>
  <c r="Q27" i="24"/>
  <c r="P27" i="24"/>
  <c r="E27" i="24"/>
  <c r="U26" i="24"/>
  <c r="S26" i="24"/>
  <c r="R26" i="24"/>
  <c r="Q26" i="24"/>
  <c r="P26" i="24"/>
  <c r="E26" i="24"/>
  <c r="T26" i="24" s="1"/>
  <c r="V24" i="24"/>
  <c r="R24" i="24"/>
  <c r="O24" i="24"/>
  <c r="N24" i="24"/>
  <c r="M24" i="24"/>
  <c r="L24" i="24"/>
  <c r="K24" i="24"/>
  <c r="J24" i="24"/>
  <c r="I24" i="24"/>
  <c r="Q24" i="24" s="1"/>
  <c r="H24" i="24"/>
  <c r="G24" i="24"/>
  <c r="F24" i="24"/>
  <c r="C24" i="24"/>
  <c r="B24" i="24"/>
  <c r="E24" i="24" s="1"/>
  <c r="U23" i="24"/>
  <c r="S23" i="24"/>
  <c r="R23" i="24"/>
  <c r="Q23" i="24"/>
  <c r="P23" i="24"/>
  <c r="E23" i="24"/>
  <c r="T23" i="24" s="1"/>
  <c r="U22" i="24"/>
  <c r="T22" i="24"/>
  <c r="S22" i="24"/>
  <c r="R22" i="24"/>
  <c r="Q22" i="24"/>
  <c r="P22" i="24"/>
  <c r="E22" i="24"/>
  <c r="S21" i="24"/>
  <c r="R21" i="24"/>
  <c r="Q21" i="24"/>
  <c r="P21" i="24"/>
  <c r="E21" i="24"/>
  <c r="S20" i="24"/>
  <c r="R20" i="24"/>
  <c r="Q20" i="24"/>
  <c r="P20" i="24"/>
  <c r="E20" i="24"/>
  <c r="S19" i="24"/>
  <c r="R19" i="24"/>
  <c r="Q19" i="24"/>
  <c r="P19" i="24"/>
  <c r="E19" i="24"/>
  <c r="S18" i="24"/>
  <c r="R18" i="24"/>
  <c r="Q18" i="24"/>
  <c r="P18" i="24"/>
  <c r="E18" i="24"/>
  <c r="U18" i="24" s="1"/>
  <c r="S17" i="24"/>
  <c r="R17" i="24"/>
  <c r="Q17" i="24"/>
  <c r="P17" i="24"/>
  <c r="E17" i="24"/>
  <c r="V15" i="24"/>
  <c r="O15" i="24"/>
  <c r="N15" i="24"/>
  <c r="M15" i="24"/>
  <c r="L15" i="24"/>
  <c r="K15" i="24"/>
  <c r="S15" i="24" s="1"/>
  <c r="J15" i="24"/>
  <c r="I15" i="24"/>
  <c r="H15" i="24"/>
  <c r="R15" i="24" s="1"/>
  <c r="G15" i="24"/>
  <c r="F15" i="24"/>
  <c r="E15" i="24"/>
  <c r="C15" i="24"/>
  <c r="B15" i="24"/>
  <c r="S14" i="24"/>
  <c r="R14" i="24"/>
  <c r="Q14" i="24"/>
  <c r="P14" i="24"/>
  <c r="E14" i="24"/>
  <c r="S13" i="24"/>
  <c r="R13" i="24"/>
  <c r="Q13" i="24"/>
  <c r="P13" i="24"/>
  <c r="E13" i="24"/>
  <c r="S12" i="24"/>
  <c r="R12" i="24"/>
  <c r="Q12" i="24"/>
  <c r="P12" i="24"/>
  <c r="E12" i="24"/>
  <c r="S11" i="24"/>
  <c r="R11" i="24"/>
  <c r="Q11" i="24"/>
  <c r="P11" i="24"/>
  <c r="E11" i="24"/>
  <c r="S10" i="24"/>
  <c r="R10" i="24"/>
  <c r="Q10" i="24"/>
  <c r="P10" i="24"/>
  <c r="E10" i="24"/>
  <c r="T9" i="24"/>
  <c r="S9" i="24"/>
  <c r="R9" i="24"/>
  <c r="Q9" i="24"/>
  <c r="P9" i="24"/>
  <c r="E9" i="24"/>
  <c r="U9" i="24" s="1"/>
  <c r="S93" i="23"/>
  <c r="R93" i="23"/>
  <c r="Q93" i="23"/>
  <c r="P93" i="23"/>
  <c r="E93" i="23"/>
  <c r="U93" i="23" s="1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S90" i="23"/>
  <c r="R90" i="23"/>
  <c r="Q90" i="23"/>
  <c r="P90" i="23"/>
  <c r="E90" i="23"/>
  <c r="S89" i="23"/>
  <c r="R89" i="23"/>
  <c r="Q89" i="23"/>
  <c r="P89" i="23"/>
  <c r="E89" i="23"/>
  <c r="U88" i="23"/>
  <c r="S88" i="23"/>
  <c r="R88" i="23"/>
  <c r="Q88" i="23"/>
  <c r="P88" i="23"/>
  <c r="E88" i="23"/>
  <c r="T88" i="23" s="1"/>
  <c r="U87" i="23"/>
  <c r="T87" i="23"/>
  <c r="S87" i="23"/>
  <c r="R87" i="23"/>
  <c r="Q87" i="23"/>
  <c r="P87" i="23"/>
  <c r="E87" i="23"/>
  <c r="T86" i="23"/>
  <c r="S86" i="23"/>
  <c r="R86" i="23"/>
  <c r="Q86" i="23"/>
  <c r="P86" i="23"/>
  <c r="E86" i="23"/>
  <c r="U86" i="23" s="1"/>
  <c r="V72" i="23"/>
  <c r="O72" i="23"/>
  <c r="N72" i="23"/>
  <c r="M72" i="23"/>
  <c r="L72" i="23"/>
  <c r="K72" i="23"/>
  <c r="J72" i="23"/>
  <c r="I72" i="23"/>
  <c r="H72" i="23"/>
  <c r="G72" i="23"/>
  <c r="F72" i="23"/>
  <c r="C72" i="23"/>
  <c r="B72" i="23"/>
  <c r="V71" i="23"/>
  <c r="O71" i="23"/>
  <c r="N71" i="23"/>
  <c r="M71" i="23"/>
  <c r="L71" i="23"/>
  <c r="K71" i="23"/>
  <c r="J71" i="23"/>
  <c r="I71" i="23"/>
  <c r="H71" i="23"/>
  <c r="R71" i="23" s="1"/>
  <c r="G71" i="23"/>
  <c r="F71" i="23"/>
  <c r="C71" i="23"/>
  <c r="B71" i="23"/>
  <c r="V70" i="23"/>
  <c r="O70" i="23"/>
  <c r="N70" i="23"/>
  <c r="M70" i="23"/>
  <c r="L70" i="23"/>
  <c r="K70" i="23"/>
  <c r="S70" i="23" s="1"/>
  <c r="J70" i="23"/>
  <c r="I70" i="23"/>
  <c r="H70" i="23"/>
  <c r="R70" i="23" s="1"/>
  <c r="G70" i="23"/>
  <c r="F70" i="23"/>
  <c r="C70" i="23"/>
  <c r="E70" i="23" s="1"/>
  <c r="B70" i="23"/>
  <c r="S69" i="23"/>
  <c r="R69" i="23"/>
  <c r="Q69" i="23"/>
  <c r="P69" i="23"/>
  <c r="E69" i="23"/>
  <c r="U69" i="23" s="1"/>
  <c r="V67" i="23"/>
  <c r="O67" i="23"/>
  <c r="N67" i="23"/>
  <c r="M67" i="23"/>
  <c r="L67" i="23"/>
  <c r="K67" i="23"/>
  <c r="J67" i="23"/>
  <c r="I67" i="23"/>
  <c r="H67" i="23"/>
  <c r="G67" i="23"/>
  <c r="F67" i="23"/>
  <c r="C67" i="23"/>
  <c r="B67" i="23"/>
  <c r="V66" i="23"/>
  <c r="O66" i="23"/>
  <c r="N66" i="23"/>
  <c r="M66" i="23"/>
  <c r="L66" i="23"/>
  <c r="K66" i="23"/>
  <c r="J66" i="23"/>
  <c r="I66" i="23"/>
  <c r="S66" i="23" s="1"/>
  <c r="H66" i="23"/>
  <c r="R66" i="23" s="1"/>
  <c r="G66" i="23"/>
  <c r="F66" i="23"/>
  <c r="C66" i="23"/>
  <c r="B66" i="23"/>
  <c r="E66" i="23" s="1"/>
  <c r="S65" i="23"/>
  <c r="R65" i="23"/>
  <c r="Q65" i="23"/>
  <c r="P65" i="23"/>
  <c r="E65" i="23"/>
  <c r="S64" i="23"/>
  <c r="R64" i="23"/>
  <c r="Q64" i="23"/>
  <c r="P64" i="23"/>
  <c r="E64" i="23"/>
  <c r="U64" i="23" s="1"/>
  <c r="S63" i="23"/>
  <c r="R63" i="23"/>
  <c r="Q63" i="23"/>
  <c r="P63" i="23"/>
  <c r="E63" i="23"/>
  <c r="U63" i="23" s="1"/>
  <c r="S62" i="23"/>
  <c r="R62" i="23"/>
  <c r="Q62" i="23"/>
  <c r="P62" i="23"/>
  <c r="E62" i="23"/>
  <c r="U62" i="23" s="1"/>
  <c r="S61" i="23"/>
  <c r="R61" i="23"/>
  <c r="Q61" i="23"/>
  <c r="P61" i="23"/>
  <c r="E61" i="23"/>
  <c r="V59" i="23"/>
  <c r="S59" i="23"/>
  <c r="O59" i="23"/>
  <c r="N59" i="23"/>
  <c r="M59" i="23"/>
  <c r="L59" i="23"/>
  <c r="K59" i="23"/>
  <c r="J59" i="23"/>
  <c r="I59" i="23"/>
  <c r="H59" i="23"/>
  <c r="R59" i="23" s="1"/>
  <c r="G59" i="23"/>
  <c r="F59" i="23"/>
  <c r="E59" i="23"/>
  <c r="C59" i="23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S56" i="23"/>
  <c r="R56" i="23"/>
  <c r="Q56" i="23"/>
  <c r="P56" i="23"/>
  <c r="E56" i="23"/>
  <c r="S55" i="23"/>
  <c r="R55" i="23"/>
  <c r="Q55" i="23"/>
  <c r="P55" i="23"/>
  <c r="E55" i="23"/>
  <c r="V53" i="23"/>
  <c r="O53" i="23"/>
  <c r="N53" i="23"/>
  <c r="M53" i="23"/>
  <c r="L53" i="23"/>
  <c r="K53" i="23"/>
  <c r="J53" i="23"/>
  <c r="I53" i="23"/>
  <c r="S53" i="23" s="1"/>
  <c r="H53" i="23"/>
  <c r="G53" i="23"/>
  <c r="F53" i="23"/>
  <c r="C53" i="23"/>
  <c r="B53" i="23"/>
  <c r="S52" i="23"/>
  <c r="R52" i="23"/>
  <c r="Q52" i="23"/>
  <c r="P52" i="23"/>
  <c r="E52" i="23"/>
  <c r="S51" i="23"/>
  <c r="R51" i="23"/>
  <c r="Q51" i="23"/>
  <c r="P51" i="23"/>
  <c r="E51" i="23"/>
  <c r="U50" i="23"/>
  <c r="T50" i="23"/>
  <c r="S50" i="23"/>
  <c r="R50" i="23"/>
  <c r="Q50" i="23"/>
  <c r="P50" i="23"/>
  <c r="E50" i="23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U48" i="23" s="1"/>
  <c r="S47" i="23"/>
  <c r="R47" i="23"/>
  <c r="Q47" i="23"/>
  <c r="P47" i="23"/>
  <c r="E47" i="23"/>
  <c r="U47" i="23" s="1"/>
  <c r="S46" i="23"/>
  <c r="R46" i="23"/>
  <c r="Q46" i="23"/>
  <c r="P46" i="23"/>
  <c r="E46" i="23"/>
  <c r="U46" i="23" s="1"/>
  <c r="S45" i="23"/>
  <c r="R45" i="23"/>
  <c r="Q45" i="23"/>
  <c r="P45" i="23"/>
  <c r="E45" i="23"/>
  <c r="S44" i="23"/>
  <c r="R44" i="23"/>
  <c r="Q44" i="23"/>
  <c r="P44" i="23"/>
  <c r="E44" i="23"/>
  <c r="U43" i="23"/>
  <c r="S43" i="23"/>
  <c r="R43" i="23"/>
  <c r="Q43" i="23"/>
  <c r="P43" i="23"/>
  <c r="E43" i="23"/>
  <c r="U42" i="23"/>
  <c r="T42" i="23"/>
  <c r="S42" i="23"/>
  <c r="R42" i="23"/>
  <c r="Q42" i="23"/>
  <c r="P42" i="23"/>
  <c r="E42" i="23"/>
  <c r="V40" i="23"/>
  <c r="S40" i="23"/>
  <c r="R40" i="23"/>
  <c r="O40" i="23"/>
  <c r="N40" i="23"/>
  <c r="M40" i="23"/>
  <c r="L40" i="23"/>
  <c r="K40" i="23"/>
  <c r="J40" i="23"/>
  <c r="I40" i="23"/>
  <c r="H40" i="23"/>
  <c r="G40" i="23"/>
  <c r="F40" i="23"/>
  <c r="C40" i="23"/>
  <c r="B40" i="23"/>
  <c r="E40" i="23" s="1"/>
  <c r="S39" i="23"/>
  <c r="R39" i="23"/>
  <c r="Q39" i="23"/>
  <c r="P39" i="23"/>
  <c r="E39" i="23"/>
  <c r="U38" i="23"/>
  <c r="T38" i="23"/>
  <c r="S38" i="23"/>
  <c r="R38" i="23"/>
  <c r="Q38" i="23"/>
  <c r="P38" i="23"/>
  <c r="E38" i="23"/>
  <c r="T37" i="23"/>
  <c r="S37" i="23"/>
  <c r="R37" i="23"/>
  <c r="Q37" i="23"/>
  <c r="P37" i="23"/>
  <c r="E37" i="23"/>
  <c r="U37" i="23" s="1"/>
  <c r="S36" i="23"/>
  <c r="R36" i="23"/>
  <c r="Q36" i="23"/>
  <c r="P36" i="23"/>
  <c r="E36" i="23"/>
  <c r="U36" i="23" s="1"/>
  <c r="S35" i="23"/>
  <c r="R35" i="23"/>
  <c r="Q35" i="23"/>
  <c r="P35" i="23"/>
  <c r="E35" i="23"/>
  <c r="V33" i="23"/>
  <c r="O33" i="23"/>
  <c r="N33" i="23"/>
  <c r="M33" i="23"/>
  <c r="L33" i="23"/>
  <c r="K33" i="23"/>
  <c r="J33" i="23"/>
  <c r="I33" i="23"/>
  <c r="S33" i="23" s="1"/>
  <c r="H33" i="23"/>
  <c r="R33" i="23" s="1"/>
  <c r="G33" i="23"/>
  <c r="F33" i="23"/>
  <c r="E33" i="23"/>
  <c r="C33" i="23"/>
  <c r="B33" i="23"/>
  <c r="S32" i="23"/>
  <c r="R32" i="23"/>
  <c r="Q32" i="23"/>
  <c r="P32" i="23"/>
  <c r="E32" i="23"/>
  <c r="U32" i="23" s="1"/>
  <c r="V30" i="23"/>
  <c r="O30" i="23"/>
  <c r="N30" i="23"/>
  <c r="M30" i="23"/>
  <c r="L30" i="23"/>
  <c r="K30" i="23"/>
  <c r="J30" i="23"/>
  <c r="I30" i="23"/>
  <c r="S30" i="23" s="1"/>
  <c r="H30" i="23"/>
  <c r="R30" i="23" s="1"/>
  <c r="G30" i="23"/>
  <c r="F30" i="23"/>
  <c r="C30" i="23"/>
  <c r="B30" i="23"/>
  <c r="E30" i="23" s="1"/>
  <c r="T29" i="23"/>
  <c r="S29" i="23"/>
  <c r="R29" i="23"/>
  <c r="Q29" i="23"/>
  <c r="P29" i="23"/>
  <c r="E29" i="23"/>
  <c r="U29" i="23" s="1"/>
  <c r="S28" i="23"/>
  <c r="R28" i="23"/>
  <c r="Q28" i="23"/>
  <c r="P28" i="23"/>
  <c r="E28" i="23"/>
  <c r="U28" i="23" s="1"/>
  <c r="S27" i="23"/>
  <c r="R27" i="23"/>
  <c r="Q27" i="23"/>
  <c r="P27" i="23"/>
  <c r="E27" i="23"/>
  <c r="U27" i="23" s="1"/>
  <c r="S26" i="23"/>
  <c r="R26" i="23"/>
  <c r="Q26" i="23"/>
  <c r="P26" i="23"/>
  <c r="E26" i="23"/>
  <c r="U26" i="23" s="1"/>
  <c r="V24" i="23"/>
  <c r="O24" i="23"/>
  <c r="N24" i="23"/>
  <c r="M24" i="23"/>
  <c r="L24" i="23"/>
  <c r="K24" i="23"/>
  <c r="J24" i="23"/>
  <c r="I24" i="23"/>
  <c r="S24" i="23" s="1"/>
  <c r="H24" i="23"/>
  <c r="R24" i="23" s="1"/>
  <c r="G24" i="23"/>
  <c r="F24" i="23"/>
  <c r="C24" i="23"/>
  <c r="B24" i="23"/>
  <c r="S23" i="23"/>
  <c r="R23" i="23"/>
  <c r="Q23" i="23"/>
  <c r="P23" i="23"/>
  <c r="E23" i="23"/>
  <c r="U23" i="23" s="1"/>
  <c r="S22" i="23"/>
  <c r="R22" i="23"/>
  <c r="Q22" i="23"/>
  <c r="P22" i="23"/>
  <c r="E22" i="23"/>
  <c r="U22" i="23" s="1"/>
  <c r="S21" i="23"/>
  <c r="R21" i="23"/>
  <c r="Q21" i="23"/>
  <c r="P21" i="23"/>
  <c r="E21" i="23"/>
  <c r="S20" i="23"/>
  <c r="R20" i="23"/>
  <c r="Q20" i="23"/>
  <c r="P20" i="23"/>
  <c r="E20" i="23"/>
  <c r="U19" i="23"/>
  <c r="T19" i="23"/>
  <c r="S19" i="23"/>
  <c r="R19" i="23"/>
  <c r="Q19" i="23"/>
  <c r="P19" i="23"/>
  <c r="E19" i="23"/>
  <c r="U18" i="23"/>
  <c r="T18" i="23"/>
  <c r="S18" i="23"/>
  <c r="R18" i="23"/>
  <c r="Q18" i="23"/>
  <c r="P18" i="23"/>
  <c r="E18" i="23"/>
  <c r="S17" i="23"/>
  <c r="R17" i="23"/>
  <c r="Q17" i="23"/>
  <c r="P17" i="23"/>
  <c r="E17" i="23"/>
  <c r="V15" i="23"/>
  <c r="O15" i="23"/>
  <c r="N15" i="23"/>
  <c r="M15" i="23"/>
  <c r="L15" i="23"/>
  <c r="K15" i="23"/>
  <c r="J15" i="23"/>
  <c r="R15" i="23" s="1"/>
  <c r="I15" i="23"/>
  <c r="H15" i="23"/>
  <c r="G15" i="23"/>
  <c r="F15" i="23"/>
  <c r="C15" i="23"/>
  <c r="E15" i="23" s="1"/>
  <c r="B15" i="23"/>
  <c r="U14" i="23"/>
  <c r="T14" i="23"/>
  <c r="S14" i="23"/>
  <c r="R14" i="23"/>
  <c r="Q14" i="23"/>
  <c r="P14" i="23"/>
  <c r="E14" i="23"/>
  <c r="T13" i="23"/>
  <c r="S13" i="23"/>
  <c r="R13" i="23"/>
  <c r="Q13" i="23"/>
  <c r="P13" i="23"/>
  <c r="E13" i="23"/>
  <c r="U13" i="23" s="1"/>
  <c r="S12" i="23"/>
  <c r="R12" i="23"/>
  <c r="Q12" i="23"/>
  <c r="P12" i="23"/>
  <c r="E12" i="23"/>
  <c r="U12" i="23" s="1"/>
  <c r="S11" i="23"/>
  <c r="R11" i="23"/>
  <c r="Q11" i="23"/>
  <c r="P11" i="23"/>
  <c r="E11" i="23"/>
  <c r="U11" i="23" s="1"/>
  <c r="S10" i="23"/>
  <c r="R10" i="23"/>
  <c r="Q10" i="23"/>
  <c r="P10" i="23"/>
  <c r="E10" i="23"/>
  <c r="S9" i="23"/>
  <c r="R9" i="23"/>
  <c r="Q9" i="23"/>
  <c r="P9" i="23"/>
  <c r="E9" i="23"/>
  <c r="S93" i="22"/>
  <c r="R93" i="22"/>
  <c r="Q93" i="22"/>
  <c r="P93" i="22"/>
  <c r="E93" i="22"/>
  <c r="U92" i="22"/>
  <c r="T92" i="22"/>
  <c r="S92" i="22"/>
  <c r="R92" i="22"/>
  <c r="Q92" i="22"/>
  <c r="P92" i="22"/>
  <c r="E92" i="22"/>
  <c r="U91" i="22"/>
  <c r="T91" i="22"/>
  <c r="S91" i="22"/>
  <c r="R91" i="22"/>
  <c r="Q91" i="22"/>
  <c r="P91" i="22"/>
  <c r="E91" i="22"/>
  <c r="S90" i="22"/>
  <c r="R90" i="22"/>
  <c r="Q90" i="22"/>
  <c r="P90" i="22"/>
  <c r="E90" i="22"/>
  <c r="S89" i="22"/>
  <c r="R89" i="22"/>
  <c r="Q89" i="22"/>
  <c r="P89" i="22"/>
  <c r="E89" i="22"/>
  <c r="U89" i="22" s="1"/>
  <c r="S88" i="22"/>
  <c r="R88" i="22"/>
  <c r="Q88" i="22"/>
  <c r="P88" i="22"/>
  <c r="E88" i="22"/>
  <c r="U88" i="22" s="1"/>
  <c r="S87" i="22"/>
  <c r="R87" i="22"/>
  <c r="Q87" i="22"/>
  <c r="P87" i="22"/>
  <c r="E87" i="22"/>
  <c r="U87" i="22" s="1"/>
  <c r="S86" i="22"/>
  <c r="R86" i="22"/>
  <c r="Q86" i="22"/>
  <c r="P86" i="22"/>
  <c r="E86" i="22"/>
  <c r="V72" i="22"/>
  <c r="O72" i="22"/>
  <c r="N72" i="22"/>
  <c r="M72" i="22"/>
  <c r="L72" i="22"/>
  <c r="K72" i="22"/>
  <c r="J72" i="22"/>
  <c r="I72" i="22"/>
  <c r="H72" i="22"/>
  <c r="G72" i="22"/>
  <c r="F72" i="22"/>
  <c r="C72" i="22"/>
  <c r="B72" i="22"/>
  <c r="V71" i="22"/>
  <c r="O71" i="22"/>
  <c r="N71" i="22"/>
  <c r="M71" i="22"/>
  <c r="L71" i="22"/>
  <c r="K71" i="22"/>
  <c r="J71" i="22"/>
  <c r="I71" i="22"/>
  <c r="S71" i="22" s="1"/>
  <c r="H71" i="22"/>
  <c r="G71" i="22"/>
  <c r="F71" i="22"/>
  <c r="C71" i="22"/>
  <c r="B71" i="22"/>
  <c r="E71" i="22" s="1"/>
  <c r="V70" i="22"/>
  <c r="O70" i="22"/>
  <c r="N70" i="22"/>
  <c r="M70" i="22"/>
  <c r="L70" i="22"/>
  <c r="K70" i="22"/>
  <c r="J70" i="22"/>
  <c r="I70" i="22"/>
  <c r="S70" i="22" s="1"/>
  <c r="H70" i="22"/>
  <c r="P70" i="22" s="1"/>
  <c r="G70" i="22"/>
  <c r="F70" i="22"/>
  <c r="C70" i="22"/>
  <c r="B70" i="22"/>
  <c r="E70" i="22" s="1"/>
  <c r="U69" i="22"/>
  <c r="T69" i="22"/>
  <c r="S69" i="22"/>
  <c r="R69" i="22"/>
  <c r="Q69" i="22"/>
  <c r="P69" i="22"/>
  <c r="E69" i="22"/>
  <c r="V67" i="22"/>
  <c r="O67" i="22"/>
  <c r="N67" i="22"/>
  <c r="M67" i="22"/>
  <c r="L67" i="22"/>
  <c r="K67" i="22"/>
  <c r="J67" i="22"/>
  <c r="I67" i="22"/>
  <c r="H67" i="22"/>
  <c r="G67" i="22"/>
  <c r="F67" i="22"/>
  <c r="C67" i="22"/>
  <c r="B67" i="22"/>
  <c r="V66" i="22"/>
  <c r="S66" i="22"/>
  <c r="R66" i="22"/>
  <c r="O66" i="22"/>
  <c r="N66" i="22"/>
  <c r="M66" i="22"/>
  <c r="L66" i="22"/>
  <c r="K66" i="22"/>
  <c r="J66" i="22"/>
  <c r="I66" i="22"/>
  <c r="H66" i="22"/>
  <c r="G66" i="22"/>
  <c r="F66" i="22"/>
  <c r="C66" i="22"/>
  <c r="B66" i="22"/>
  <c r="E66" i="22" s="1"/>
  <c r="S65" i="22"/>
  <c r="R65" i="22"/>
  <c r="Q65" i="22"/>
  <c r="P65" i="22"/>
  <c r="E65" i="22"/>
  <c r="S64" i="22"/>
  <c r="R64" i="22"/>
  <c r="Q64" i="22"/>
  <c r="P64" i="22"/>
  <c r="E64" i="22"/>
  <c r="U63" i="22"/>
  <c r="T63" i="22"/>
  <c r="S63" i="22"/>
  <c r="R63" i="22"/>
  <c r="Q63" i="22"/>
  <c r="P63" i="22"/>
  <c r="E63" i="22"/>
  <c r="S62" i="22"/>
  <c r="R62" i="22"/>
  <c r="Q62" i="22"/>
  <c r="P62" i="22"/>
  <c r="E62" i="22"/>
  <c r="S61" i="22"/>
  <c r="R61" i="22"/>
  <c r="Q61" i="22"/>
  <c r="P61" i="22"/>
  <c r="E61" i="22"/>
  <c r="V59" i="22"/>
  <c r="O59" i="22"/>
  <c r="N59" i="22"/>
  <c r="M59" i="22"/>
  <c r="L59" i="22"/>
  <c r="K59" i="22"/>
  <c r="J59" i="22"/>
  <c r="I59" i="22"/>
  <c r="S59" i="22" s="1"/>
  <c r="H59" i="22"/>
  <c r="G59" i="22"/>
  <c r="F59" i="22"/>
  <c r="C59" i="22"/>
  <c r="B59" i="22"/>
  <c r="E59" i="22" s="1"/>
  <c r="U58" i="22"/>
  <c r="T58" i="22"/>
  <c r="S58" i="22"/>
  <c r="R58" i="22"/>
  <c r="Q58" i="22"/>
  <c r="P58" i="22"/>
  <c r="E58" i="22"/>
  <c r="S57" i="22"/>
  <c r="R57" i="22"/>
  <c r="Q57" i="22"/>
  <c r="P57" i="22"/>
  <c r="E57" i="22"/>
  <c r="S56" i="22"/>
  <c r="R56" i="22"/>
  <c r="Q56" i="22"/>
  <c r="P56" i="22"/>
  <c r="E56" i="22"/>
  <c r="U56" i="22" s="1"/>
  <c r="S55" i="22"/>
  <c r="R55" i="22"/>
  <c r="Q55" i="22"/>
  <c r="P55" i="22"/>
  <c r="E55" i="22"/>
  <c r="U55" i="22" s="1"/>
  <c r="V53" i="22"/>
  <c r="O53" i="22"/>
  <c r="N53" i="22"/>
  <c r="M53" i="22"/>
  <c r="L53" i="22"/>
  <c r="K53" i="22"/>
  <c r="J53" i="22"/>
  <c r="I53" i="22"/>
  <c r="H53" i="22"/>
  <c r="R53" i="22" s="1"/>
  <c r="G53" i="22"/>
  <c r="F53" i="22"/>
  <c r="C53" i="22"/>
  <c r="B53" i="22"/>
  <c r="E53" i="22" s="1"/>
  <c r="S52" i="22"/>
  <c r="R52" i="22"/>
  <c r="Q52" i="22"/>
  <c r="P52" i="22"/>
  <c r="E52" i="22"/>
  <c r="U52" i="22" s="1"/>
  <c r="S51" i="22"/>
  <c r="R51" i="22"/>
  <c r="Q51" i="22"/>
  <c r="P51" i="22"/>
  <c r="E51" i="22"/>
  <c r="S50" i="22"/>
  <c r="R50" i="22"/>
  <c r="Q50" i="22"/>
  <c r="P50" i="22"/>
  <c r="E50" i="22"/>
  <c r="U50" i="22" s="1"/>
  <c r="S49" i="22"/>
  <c r="R49" i="22"/>
  <c r="Q49" i="22"/>
  <c r="P49" i="22"/>
  <c r="E49" i="22"/>
  <c r="S48" i="22"/>
  <c r="R48" i="22"/>
  <c r="Q48" i="22"/>
  <c r="P48" i="22"/>
  <c r="E48" i="22"/>
  <c r="S47" i="22"/>
  <c r="R47" i="22"/>
  <c r="Q47" i="22"/>
  <c r="P47" i="22"/>
  <c r="E47" i="22"/>
  <c r="U47" i="22" s="1"/>
  <c r="U46" i="22"/>
  <c r="T46" i="22"/>
  <c r="S46" i="22"/>
  <c r="R46" i="22"/>
  <c r="Q46" i="22"/>
  <c r="P46" i="22"/>
  <c r="E46" i="22"/>
  <c r="T45" i="22"/>
  <c r="S45" i="22"/>
  <c r="R45" i="22"/>
  <c r="Q45" i="22"/>
  <c r="P45" i="22"/>
  <c r="E45" i="22"/>
  <c r="U45" i="22" s="1"/>
  <c r="S44" i="22"/>
  <c r="R44" i="22"/>
  <c r="Q44" i="22"/>
  <c r="P44" i="22"/>
  <c r="E44" i="22"/>
  <c r="U44" i="22" s="1"/>
  <c r="S43" i="22"/>
  <c r="R43" i="22"/>
  <c r="Q43" i="22"/>
  <c r="P43" i="22"/>
  <c r="E43" i="22"/>
  <c r="U43" i="22" s="1"/>
  <c r="S42" i="22"/>
  <c r="R42" i="22"/>
  <c r="Q42" i="22"/>
  <c r="P42" i="22"/>
  <c r="E42" i="22"/>
  <c r="U42" i="22" s="1"/>
  <c r="V40" i="22"/>
  <c r="O40" i="22"/>
  <c r="N40" i="22"/>
  <c r="M40" i="22"/>
  <c r="L40" i="22"/>
  <c r="K40" i="22"/>
  <c r="J40" i="22"/>
  <c r="I40" i="22"/>
  <c r="S40" i="22" s="1"/>
  <c r="H40" i="22"/>
  <c r="R40" i="22" s="1"/>
  <c r="G40" i="22"/>
  <c r="F40" i="22"/>
  <c r="C40" i="22"/>
  <c r="B40" i="22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S37" i="22"/>
  <c r="R37" i="22"/>
  <c r="Q37" i="22"/>
  <c r="P37" i="22"/>
  <c r="E37" i="22"/>
  <c r="S36" i="22"/>
  <c r="R36" i="22"/>
  <c r="Q36" i="22"/>
  <c r="P36" i="22"/>
  <c r="E36" i="22"/>
  <c r="S35" i="22"/>
  <c r="R35" i="22"/>
  <c r="Q35" i="22"/>
  <c r="U35" i="22" s="1"/>
  <c r="P35" i="22"/>
  <c r="T35" i="22" s="1"/>
  <c r="E35" i="22"/>
  <c r="V33" i="22"/>
  <c r="S33" i="22"/>
  <c r="O33" i="22"/>
  <c r="N33" i="22"/>
  <c r="M33" i="22"/>
  <c r="L33" i="22"/>
  <c r="K33" i="22"/>
  <c r="J33" i="22"/>
  <c r="R33" i="22" s="1"/>
  <c r="I33" i="22"/>
  <c r="H33" i="22"/>
  <c r="G33" i="22"/>
  <c r="F33" i="22"/>
  <c r="C33" i="22"/>
  <c r="B33" i="22"/>
  <c r="S32" i="22"/>
  <c r="R32" i="22"/>
  <c r="Q32" i="22"/>
  <c r="P32" i="22"/>
  <c r="E32" i="22"/>
  <c r="V30" i="22"/>
  <c r="O30" i="22"/>
  <c r="N30" i="22"/>
  <c r="M30" i="22"/>
  <c r="L30" i="22"/>
  <c r="K30" i="22"/>
  <c r="J30" i="22"/>
  <c r="I30" i="22"/>
  <c r="Q30" i="22" s="1"/>
  <c r="H30" i="22"/>
  <c r="P30" i="22" s="1"/>
  <c r="G30" i="22"/>
  <c r="F30" i="22"/>
  <c r="C30" i="22"/>
  <c r="E30" i="22" s="1"/>
  <c r="B30" i="22"/>
  <c r="S29" i="22"/>
  <c r="R29" i="22"/>
  <c r="Q29" i="22"/>
  <c r="P29" i="22"/>
  <c r="E29" i="22"/>
  <c r="S28" i="22"/>
  <c r="R28" i="22"/>
  <c r="Q28" i="22"/>
  <c r="P28" i="22"/>
  <c r="E28" i="22"/>
  <c r="U27" i="22"/>
  <c r="S27" i="22"/>
  <c r="R27" i="22"/>
  <c r="Q27" i="22"/>
  <c r="P27" i="22"/>
  <c r="E27" i="22"/>
  <c r="T27" i="22" s="1"/>
  <c r="U26" i="22"/>
  <c r="T26" i="22"/>
  <c r="S26" i="22"/>
  <c r="R26" i="22"/>
  <c r="Q26" i="22"/>
  <c r="P26" i="22"/>
  <c r="E26" i="22"/>
  <c r="V24" i="22"/>
  <c r="S24" i="22"/>
  <c r="R24" i="22"/>
  <c r="O24" i="22"/>
  <c r="N24" i="22"/>
  <c r="M24" i="22"/>
  <c r="L24" i="22"/>
  <c r="K24" i="22"/>
  <c r="J24" i="22"/>
  <c r="I24" i="22"/>
  <c r="H24" i="22"/>
  <c r="G24" i="22"/>
  <c r="F24" i="22"/>
  <c r="C24" i="22"/>
  <c r="B24" i="22"/>
  <c r="S23" i="22"/>
  <c r="R23" i="22"/>
  <c r="Q23" i="22"/>
  <c r="P23" i="22"/>
  <c r="E23" i="22"/>
  <c r="U22" i="22"/>
  <c r="S22" i="22"/>
  <c r="R22" i="22"/>
  <c r="Q22" i="22"/>
  <c r="P22" i="22"/>
  <c r="E22" i="22"/>
  <c r="T22" i="22" s="1"/>
  <c r="T21" i="22"/>
  <c r="S21" i="22"/>
  <c r="R21" i="22"/>
  <c r="Q21" i="22"/>
  <c r="P21" i="22"/>
  <c r="E21" i="22"/>
  <c r="U21" i="22" s="1"/>
  <c r="S20" i="22"/>
  <c r="R20" i="22"/>
  <c r="Q20" i="22"/>
  <c r="P20" i="22"/>
  <c r="E20" i="22"/>
  <c r="U20" i="22" s="1"/>
  <c r="S19" i="22"/>
  <c r="R19" i="22"/>
  <c r="Q19" i="22"/>
  <c r="P19" i="22"/>
  <c r="E19" i="22"/>
  <c r="U19" i="22" s="1"/>
  <c r="S18" i="22"/>
  <c r="R18" i="22"/>
  <c r="Q18" i="22"/>
  <c r="P18" i="22"/>
  <c r="E18" i="22"/>
  <c r="U18" i="22" s="1"/>
  <c r="S17" i="22"/>
  <c r="R17" i="22"/>
  <c r="Q17" i="22"/>
  <c r="P17" i="22"/>
  <c r="E17" i="22"/>
  <c r="V15" i="22"/>
  <c r="S15" i="22"/>
  <c r="O15" i="22"/>
  <c r="N15" i="22"/>
  <c r="M15" i="22"/>
  <c r="L15" i="22"/>
  <c r="K15" i="22"/>
  <c r="J15" i="22"/>
  <c r="I15" i="22"/>
  <c r="H15" i="22"/>
  <c r="G15" i="22"/>
  <c r="F15" i="22"/>
  <c r="C15" i="22"/>
  <c r="B15" i="22"/>
  <c r="S14" i="22"/>
  <c r="R14" i="22"/>
  <c r="Q14" i="22"/>
  <c r="P14" i="22"/>
  <c r="E14" i="22"/>
  <c r="S13" i="22"/>
  <c r="R13" i="22"/>
  <c r="Q13" i="22"/>
  <c r="P13" i="22"/>
  <c r="E13" i="22"/>
  <c r="S12" i="22"/>
  <c r="R12" i="22"/>
  <c r="Q12" i="22"/>
  <c r="P12" i="22"/>
  <c r="E12" i="22"/>
  <c r="U11" i="22"/>
  <c r="S11" i="22"/>
  <c r="R11" i="22"/>
  <c r="Q11" i="22"/>
  <c r="P11" i="22"/>
  <c r="E11" i="22"/>
  <c r="T11" i="22" s="1"/>
  <c r="U10" i="22"/>
  <c r="T10" i="22"/>
  <c r="S10" i="22"/>
  <c r="R10" i="22"/>
  <c r="Q10" i="22"/>
  <c r="P10" i="22"/>
  <c r="E10" i="22"/>
  <c r="T9" i="22"/>
  <c r="S9" i="22"/>
  <c r="R9" i="22"/>
  <c r="Q9" i="22"/>
  <c r="P9" i="22"/>
  <c r="E9" i="22"/>
  <c r="U9" i="22" s="1"/>
  <c r="S93" i="21"/>
  <c r="R93" i="21"/>
  <c r="Q93" i="21"/>
  <c r="P93" i="21"/>
  <c r="E93" i="21"/>
  <c r="S92" i="21"/>
  <c r="R92" i="21"/>
  <c r="Q92" i="21"/>
  <c r="P92" i="21"/>
  <c r="E92" i="21"/>
  <c r="S91" i="21"/>
  <c r="R91" i="21"/>
  <c r="Q91" i="21"/>
  <c r="P91" i="21"/>
  <c r="E91" i="21"/>
  <c r="U91" i="21" s="1"/>
  <c r="S90" i="21"/>
  <c r="R90" i="21"/>
  <c r="Q90" i="21"/>
  <c r="P90" i="21"/>
  <c r="E90" i="21"/>
  <c r="S89" i="21"/>
  <c r="R89" i="21"/>
  <c r="Q89" i="21"/>
  <c r="P89" i="21"/>
  <c r="E89" i="21"/>
  <c r="U88" i="21"/>
  <c r="S88" i="21"/>
  <c r="R88" i="21"/>
  <c r="Q88" i="21"/>
  <c r="P88" i="21"/>
  <c r="E88" i="21"/>
  <c r="T88" i="21" s="1"/>
  <c r="U87" i="21"/>
  <c r="T87" i="21"/>
  <c r="S87" i="21"/>
  <c r="R87" i="21"/>
  <c r="Q87" i="21"/>
  <c r="P87" i="21"/>
  <c r="E87" i="21"/>
  <c r="S86" i="21"/>
  <c r="R86" i="21"/>
  <c r="Q86" i="21"/>
  <c r="P86" i="21"/>
  <c r="E86" i="21"/>
  <c r="V72" i="21"/>
  <c r="O72" i="21"/>
  <c r="N72" i="21"/>
  <c r="M72" i="21"/>
  <c r="L72" i="21"/>
  <c r="K72" i="21"/>
  <c r="J72" i="21"/>
  <c r="R72" i="21" s="1"/>
  <c r="I72" i="21"/>
  <c r="H72" i="21"/>
  <c r="G72" i="21"/>
  <c r="F72" i="21"/>
  <c r="C72" i="21"/>
  <c r="B72" i="21"/>
  <c r="E72" i="21" s="1"/>
  <c r="V71" i="21"/>
  <c r="O71" i="21"/>
  <c r="N71" i="21"/>
  <c r="M71" i="21"/>
  <c r="L71" i="21"/>
  <c r="K71" i="21"/>
  <c r="J71" i="21"/>
  <c r="I71" i="21"/>
  <c r="S71" i="21" s="1"/>
  <c r="H71" i="21"/>
  <c r="R71" i="21" s="1"/>
  <c r="G71" i="21"/>
  <c r="F71" i="21"/>
  <c r="C71" i="21"/>
  <c r="B71" i="21"/>
  <c r="V70" i="21"/>
  <c r="S70" i="21"/>
  <c r="O70" i="21"/>
  <c r="N70" i="21"/>
  <c r="M70" i="21"/>
  <c r="L70" i="21"/>
  <c r="K70" i="21"/>
  <c r="J70" i="21"/>
  <c r="I70" i="21"/>
  <c r="H70" i="21"/>
  <c r="R70" i="21" s="1"/>
  <c r="G70" i="21"/>
  <c r="F70" i="21"/>
  <c r="C70" i="21"/>
  <c r="B70" i="21"/>
  <c r="E70" i="21" s="1"/>
  <c r="S69" i="21"/>
  <c r="R69" i="21"/>
  <c r="Q69" i="21"/>
  <c r="P69" i="21"/>
  <c r="T69" i="21" s="1"/>
  <c r="E69" i="21"/>
  <c r="U69" i="21" s="1"/>
  <c r="V67" i="21"/>
  <c r="O67" i="21"/>
  <c r="N67" i="21"/>
  <c r="M67" i="21"/>
  <c r="L67" i="21"/>
  <c r="K67" i="21"/>
  <c r="J67" i="21"/>
  <c r="I67" i="21"/>
  <c r="S67" i="21" s="1"/>
  <c r="H67" i="21"/>
  <c r="R67" i="21" s="1"/>
  <c r="G67" i="21"/>
  <c r="F67" i="21"/>
  <c r="C67" i="21"/>
  <c r="B67" i="21"/>
  <c r="V66" i="21"/>
  <c r="O66" i="21"/>
  <c r="N66" i="21"/>
  <c r="M66" i="21"/>
  <c r="L66" i="21"/>
  <c r="K66" i="21"/>
  <c r="J66" i="21"/>
  <c r="I66" i="21"/>
  <c r="S66" i="21" s="1"/>
  <c r="H66" i="21"/>
  <c r="R66" i="21" s="1"/>
  <c r="G66" i="21"/>
  <c r="F66" i="21"/>
  <c r="C66" i="21"/>
  <c r="B66" i="21"/>
  <c r="T65" i="21"/>
  <c r="S65" i="21"/>
  <c r="R65" i="21"/>
  <c r="Q65" i="21"/>
  <c r="P65" i="21"/>
  <c r="E65" i="21"/>
  <c r="U65" i="21" s="1"/>
  <c r="S64" i="21"/>
  <c r="R64" i="21"/>
  <c r="Q64" i="21"/>
  <c r="P64" i="21"/>
  <c r="E64" i="21"/>
  <c r="U64" i="21" s="1"/>
  <c r="S63" i="21"/>
  <c r="R63" i="21"/>
  <c r="Q63" i="21"/>
  <c r="P63" i="21"/>
  <c r="E63" i="21"/>
  <c r="T62" i="21"/>
  <c r="S62" i="21"/>
  <c r="R62" i="21"/>
  <c r="Q62" i="21"/>
  <c r="P62" i="21"/>
  <c r="E62" i="21"/>
  <c r="U62" i="21" s="1"/>
  <c r="U61" i="21"/>
  <c r="S61" i="21"/>
  <c r="R61" i="21"/>
  <c r="Q61" i="21"/>
  <c r="P61" i="21"/>
  <c r="E61" i="21"/>
  <c r="V59" i="21"/>
  <c r="O59" i="21"/>
  <c r="N59" i="21"/>
  <c r="M59" i="21"/>
  <c r="L59" i="21"/>
  <c r="K59" i="21"/>
  <c r="J59" i="21"/>
  <c r="I59" i="21"/>
  <c r="S59" i="21" s="1"/>
  <c r="H59" i="21"/>
  <c r="R59" i="21" s="1"/>
  <c r="G59" i="21"/>
  <c r="F59" i="21"/>
  <c r="C59" i="21"/>
  <c r="B59" i="21"/>
  <c r="E59" i="21" s="1"/>
  <c r="S58" i="21"/>
  <c r="R58" i="21"/>
  <c r="Q58" i="21"/>
  <c r="P58" i="21"/>
  <c r="E58" i="21"/>
  <c r="U58" i="21" s="1"/>
  <c r="U57" i="21"/>
  <c r="T57" i="21"/>
  <c r="S57" i="21"/>
  <c r="R57" i="21"/>
  <c r="Q57" i="21"/>
  <c r="P57" i="21"/>
  <c r="E57" i="21"/>
  <c r="S56" i="21"/>
  <c r="R56" i="21"/>
  <c r="Q56" i="21"/>
  <c r="P56" i="21"/>
  <c r="E56" i="21"/>
  <c r="S55" i="21"/>
  <c r="R55" i="21"/>
  <c r="Q55" i="21"/>
  <c r="P55" i="21"/>
  <c r="E55" i="21"/>
  <c r="V53" i="21"/>
  <c r="O53" i="21"/>
  <c r="N53" i="21"/>
  <c r="M53" i="21"/>
  <c r="L53" i="21"/>
  <c r="K53" i="21"/>
  <c r="J53" i="21"/>
  <c r="I53" i="21"/>
  <c r="S53" i="21" s="1"/>
  <c r="H53" i="21"/>
  <c r="R53" i="21" s="1"/>
  <c r="G53" i="21"/>
  <c r="F53" i="21"/>
  <c r="C53" i="21"/>
  <c r="B53" i="21"/>
  <c r="E53" i="21" s="1"/>
  <c r="S52" i="21"/>
  <c r="R52" i="21"/>
  <c r="Q52" i="21"/>
  <c r="P52" i="21"/>
  <c r="E52" i="21"/>
  <c r="S51" i="21"/>
  <c r="R51" i="21"/>
  <c r="Q51" i="21"/>
  <c r="P51" i="21"/>
  <c r="E51" i="21"/>
  <c r="U50" i="21"/>
  <c r="S50" i="21"/>
  <c r="R50" i="21"/>
  <c r="Q50" i="21"/>
  <c r="P50" i="21"/>
  <c r="E50" i="21"/>
  <c r="T50" i="21" s="1"/>
  <c r="U49" i="21"/>
  <c r="T49" i="21"/>
  <c r="S49" i="21"/>
  <c r="R49" i="21"/>
  <c r="Q49" i="21"/>
  <c r="P49" i="21"/>
  <c r="E49" i="21"/>
  <c r="U48" i="21"/>
  <c r="T48" i="21"/>
  <c r="S48" i="21"/>
  <c r="R48" i="21"/>
  <c r="Q48" i="21"/>
  <c r="P48" i="21"/>
  <c r="E48" i="21"/>
  <c r="S47" i="21"/>
  <c r="R47" i="21"/>
  <c r="Q47" i="21"/>
  <c r="P47" i="21"/>
  <c r="E47" i="21"/>
  <c r="U47" i="21" s="1"/>
  <c r="U46" i="21"/>
  <c r="T46" i="21"/>
  <c r="S46" i="21"/>
  <c r="R46" i="21"/>
  <c r="Q46" i="21"/>
  <c r="P46" i="21"/>
  <c r="E46" i="21"/>
  <c r="U45" i="21"/>
  <c r="T45" i="21"/>
  <c r="S45" i="21"/>
  <c r="R45" i="21"/>
  <c r="Q45" i="21"/>
  <c r="P45" i="21"/>
  <c r="E45" i="21"/>
  <c r="S44" i="21"/>
  <c r="R44" i="21"/>
  <c r="Q44" i="21"/>
  <c r="P44" i="21"/>
  <c r="E44" i="21"/>
  <c r="S43" i="21"/>
  <c r="R43" i="21"/>
  <c r="Q43" i="21"/>
  <c r="P43" i="21"/>
  <c r="E43" i="21"/>
  <c r="U42" i="21"/>
  <c r="S42" i="21"/>
  <c r="R42" i="21"/>
  <c r="Q42" i="21"/>
  <c r="P42" i="21"/>
  <c r="E42" i="21"/>
  <c r="T42" i="21" s="1"/>
  <c r="V40" i="21"/>
  <c r="S40" i="21"/>
  <c r="O40" i="21"/>
  <c r="N40" i="21"/>
  <c r="M40" i="21"/>
  <c r="L40" i="21"/>
  <c r="K40" i="21"/>
  <c r="J40" i="21"/>
  <c r="I40" i="21"/>
  <c r="H40" i="21"/>
  <c r="R40" i="21" s="1"/>
  <c r="G40" i="21"/>
  <c r="F40" i="21"/>
  <c r="C40" i="21"/>
  <c r="B40" i="21"/>
  <c r="E40" i="21" s="1"/>
  <c r="S39" i="21"/>
  <c r="R39" i="21"/>
  <c r="Q39" i="21"/>
  <c r="P39" i="21"/>
  <c r="E39" i="21"/>
  <c r="U38" i="21"/>
  <c r="S38" i="21"/>
  <c r="R38" i="21"/>
  <c r="Q38" i="21"/>
  <c r="P38" i="21"/>
  <c r="E38" i="21"/>
  <c r="T38" i="21" s="1"/>
  <c r="U37" i="21"/>
  <c r="T37" i="21"/>
  <c r="S37" i="21"/>
  <c r="R37" i="21"/>
  <c r="Q37" i="21"/>
  <c r="P37" i="21"/>
  <c r="E37" i="21"/>
  <c r="U36" i="21"/>
  <c r="T36" i="21"/>
  <c r="S36" i="21"/>
  <c r="R36" i="21"/>
  <c r="Q36" i="21"/>
  <c r="P36" i="21"/>
  <c r="E36" i="21"/>
  <c r="S35" i="21"/>
  <c r="R35" i="21"/>
  <c r="Q35" i="21"/>
  <c r="P35" i="21"/>
  <c r="T35" i="21" s="1"/>
  <c r="E35" i="21"/>
  <c r="V33" i="21"/>
  <c r="O33" i="21"/>
  <c r="N33" i="21"/>
  <c r="M33" i="21"/>
  <c r="L33" i="21"/>
  <c r="K33" i="21"/>
  <c r="J33" i="21"/>
  <c r="I33" i="21"/>
  <c r="H33" i="21"/>
  <c r="R33" i="21" s="1"/>
  <c r="G33" i="21"/>
  <c r="F33" i="21"/>
  <c r="C33" i="21"/>
  <c r="B33" i="21"/>
  <c r="E33" i="21" s="1"/>
  <c r="U32" i="21"/>
  <c r="S32" i="21"/>
  <c r="R32" i="21"/>
  <c r="Q32" i="21"/>
  <c r="P32" i="21"/>
  <c r="E32" i="21"/>
  <c r="T32" i="21" s="1"/>
  <c r="V30" i="21"/>
  <c r="R30" i="21"/>
  <c r="O30" i="21"/>
  <c r="N30" i="21"/>
  <c r="M30" i="21"/>
  <c r="L30" i="21"/>
  <c r="K30" i="21"/>
  <c r="J30" i="21"/>
  <c r="I30" i="21"/>
  <c r="H30" i="21"/>
  <c r="G30" i="21"/>
  <c r="F30" i="21"/>
  <c r="C30" i="21"/>
  <c r="B30" i="21"/>
  <c r="E30" i="21" s="1"/>
  <c r="U29" i="21"/>
  <c r="T29" i="21"/>
  <c r="S29" i="21"/>
  <c r="R29" i="21"/>
  <c r="Q29" i="21"/>
  <c r="P29" i="21"/>
  <c r="E29" i="21"/>
  <c r="U28" i="21"/>
  <c r="T28" i="21"/>
  <c r="S28" i="21"/>
  <c r="R28" i="21"/>
  <c r="Q28" i="21"/>
  <c r="P28" i="21"/>
  <c r="E28" i="21"/>
  <c r="T27" i="21"/>
  <c r="S27" i="21"/>
  <c r="R27" i="21"/>
  <c r="Q27" i="21"/>
  <c r="P27" i="21"/>
  <c r="E27" i="21"/>
  <c r="U27" i="21" s="1"/>
  <c r="S26" i="21"/>
  <c r="R26" i="21"/>
  <c r="Q26" i="21"/>
  <c r="P26" i="21"/>
  <c r="E26" i="21"/>
  <c r="V24" i="21"/>
  <c r="O24" i="21"/>
  <c r="N24" i="21"/>
  <c r="M24" i="21"/>
  <c r="L24" i="21"/>
  <c r="K24" i="21"/>
  <c r="J24" i="21"/>
  <c r="I24" i="21"/>
  <c r="S24" i="21" s="1"/>
  <c r="H24" i="21"/>
  <c r="R24" i="21" s="1"/>
  <c r="G24" i="21"/>
  <c r="F24" i="21"/>
  <c r="C24" i="21"/>
  <c r="B24" i="21"/>
  <c r="E24" i="21" s="1"/>
  <c r="T23" i="21"/>
  <c r="S23" i="21"/>
  <c r="R23" i="21"/>
  <c r="Q23" i="21"/>
  <c r="P23" i="21"/>
  <c r="E23" i="21"/>
  <c r="U23" i="21" s="1"/>
  <c r="U22" i="21"/>
  <c r="T22" i="21"/>
  <c r="S22" i="21"/>
  <c r="R22" i="21"/>
  <c r="Q22" i="21"/>
  <c r="P22" i="21"/>
  <c r="E22" i="21"/>
  <c r="U21" i="21"/>
  <c r="T21" i="21"/>
  <c r="S21" i="21"/>
  <c r="R21" i="21"/>
  <c r="Q21" i="21"/>
  <c r="P21" i="21"/>
  <c r="E21" i="21"/>
  <c r="S20" i="21"/>
  <c r="R20" i="21"/>
  <c r="Q20" i="21"/>
  <c r="P20" i="21"/>
  <c r="E20" i="21"/>
  <c r="S19" i="21"/>
  <c r="R19" i="21"/>
  <c r="Q19" i="21"/>
  <c r="P19" i="21"/>
  <c r="E19" i="21"/>
  <c r="U18" i="21"/>
  <c r="S18" i="21"/>
  <c r="R18" i="21"/>
  <c r="Q18" i="21"/>
  <c r="P18" i="21"/>
  <c r="E18" i="21"/>
  <c r="T18" i="21" s="1"/>
  <c r="S17" i="21"/>
  <c r="R17" i="21"/>
  <c r="Q17" i="21"/>
  <c r="P17" i="21"/>
  <c r="E17" i="21"/>
  <c r="V15" i="21"/>
  <c r="R15" i="21"/>
  <c r="O15" i="21"/>
  <c r="N15" i="21"/>
  <c r="M15" i="21"/>
  <c r="L15" i="21"/>
  <c r="K15" i="21"/>
  <c r="S15" i="21" s="1"/>
  <c r="J15" i="21"/>
  <c r="I15" i="21"/>
  <c r="H15" i="21"/>
  <c r="G15" i="21"/>
  <c r="F15" i="21"/>
  <c r="C15" i="21"/>
  <c r="B15" i="21"/>
  <c r="E15" i="21" s="1"/>
  <c r="U14" i="21"/>
  <c r="S14" i="21"/>
  <c r="R14" i="21"/>
  <c r="Q14" i="21"/>
  <c r="P14" i="21"/>
  <c r="E14" i="21"/>
  <c r="T14" i="21" s="1"/>
  <c r="U13" i="21"/>
  <c r="T13" i="21"/>
  <c r="S13" i="21"/>
  <c r="R13" i="21"/>
  <c r="Q13" i="21"/>
  <c r="P13" i="21"/>
  <c r="E13" i="21"/>
  <c r="U12" i="21"/>
  <c r="T12" i="21"/>
  <c r="S12" i="21"/>
  <c r="R12" i="21"/>
  <c r="Q12" i="21"/>
  <c r="P12" i="21"/>
  <c r="E12" i="21"/>
  <c r="T11" i="21"/>
  <c r="S11" i="21"/>
  <c r="R11" i="21"/>
  <c r="Q11" i="21"/>
  <c r="P11" i="21"/>
  <c r="E11" i="21"/>
  <c r="U11" i="21" s="1"/>
  <c r="S10" i="21"/>
  <c r="R10" i="21"/>
  <c r="Q10" i="21"/>
  <c r="P10" i="21"/>
  <c r="E10" i="21"/>
  <c r="T10" i="21" s="1"/>
  <c r="U9" i="21"/>
  <c r="S9" i="21"/>
  <c r="R9" i="21"/>
  <c r="Q9" i="21"/>
  <c r="P9" i="21"/>
  <c r="E9" i="21"/>
  <c r="T9" i="21" s="1"/>
  <c r="S93" i="20"/>
  <c r="R93" i="20"/>
  <c r="Q93" i="20"/>
  <c r="P93" i="20"/>
  <c r="E93" i="20"/>
  <c r="S92" i="20"/>
  <c r="R92" i="20"/>
  <c r="Q92" i="20"/>
  <c r="P92" i="20"/>
  <c r="E92" i="20"/>
  <c r="S91" i="20"/>
  <c r="R91" i="20"/>
  <c r="Q91" i="20"/>
  <c r="P91" i="20"/>
  <c r="E91" i="20"/>
  <c r="U90" i="20"/>
  <c r="T90" i="20"/>
  <c r="S90" i="20"/>
  <c r="R90" i="20"/>
  <c r="Q90" i="20"/>
  <c r="P90" i="20"/>
  <c r="E90" i="20"/>
  <c r="U89" i="20"/>
  <c r="T89" i="20"/>
  <c r="S89" i="20"/>
  <c r="R89" i="20"/>
  <c r="Q89" i="20"/>
  <c r="P89" i="20"/>
  <c r="E89" i="20"/>
  <c r="T88" i="20"/>
  <c r="S88" i="20"/>
  <c r="R88" i="20"/>
  <c r="Q88" i="20"/>
  <c r="P88" i="20"/>
  <c r="E88" i="20"/>
  <c r="U88" i="20" s="1"/>
  <c r="U87" i="20"/>
  <c r="T87" i="20"/>
  <c r="S87" i="20"/>
  <c r="R87" i="20"/>
  <c r="Q87" i="20"/>
  <c r="P87" i="20"/>
  <c r="E87" i="20"/>
  <c r="S86" i="20"/>
  <c r="R86" i="20"/>
  <c r="Q86" i="20"/>
  <c r="P86" i="20"/>
  <c r="E86" i="20"/>
  <c r="V72" i="20"/>
  <c r="O72" i="20"/>
  <c r="N72" i="20"/>
  <c r="M72" i="20"/>
  <c r="L72" i="20"/>
  <c r="K72" i="20"/>
  <c r="J72" i="20"/>
  <c r="I72" i="20"/>
  <c r="S72" i="20" s="1"/>
  <c r="H72" i="20"/>
  <c r="G72" i="20"/>
  <c r="F72" i="20"/>
  <c r="C72" i="20"/>
  <c r="B72" i="20"/>
  <c r="V71" i="20"/>
  <c r="O71" i="20"/>
  <c r="N71" i="20"/>
  <c r="M71" i="20"/>
  <c r="L71" i="20"/>
  <c r="K71" i="20"/>
  <c r="J71" i="20"/>
  <c r="I71" i="20"/>
  <c r="S71" i="20" s="1"/>
  <c r="H71" i="20"/>
  <c r="R71" i="20" s="1"/>
  <c r="G71" i="20"/>
  <c r="F71" i="20"/>
  <c r="C71" i="20"/>
  <c r="E71" i="20" s="1"/>
  <c r="B71" i="20"/>
  <c r="V70" i="20"/>
  <c r="S70" i="20"/>
  <c r="R70" i="20"/>
  <c r="O70" i="20"/>
  <c r="N70" i="20"/>
  <c r="M70" i="20"/>
  <c r="L70" i="20"/>
  <c r="K70" i="20"/>
  <c r="J70" i="20"/>
  <c r="I70" i="20"/>
  <c r="H70" i="20"/>
  <c r="G70" i="20"/>
  <c r="F70" i="20"/>
  <c r="C70" i="20"/>
  <c r="B70" i="20"/>
  <c r="S69" i="20"/>
  <c r="R69" i="20"/>
  <c r="Q69" i="20"/>
  <c r="P69" i="20"/>
  <c r="E69" i="20"/>
  <c r="V67" i="20"/>
  <c r="O67" i="20"/>
  <c r="N67" i="20"/>
  <c r="M67" i="20"/>
  <c r="L67" i="20"/>
  <c r="K67" i="20"/>
  <c r="J67" i="20"/>
  <c r="I67" i="20"/>
  <c r="S67" i="20" s="1"/>
  <c r="H67" i="20"/>
  <c r="G67" i="20"/>
  <c r="F67" i="20"/>
  <c r="C67" i="20"/>
  <c r="B67" i="20"/>
  <c r="E67" i="20" s="1"/>
  <c r="V66" i="20"/>
  <c r="O66" i="20"/>
  <c r="N66" i="20"/>
  <c r="M66" i="20"/>
  <c r="L66" i="20"/>
  <c r="K66" i="20"/>
  <c r="J66" i="20"/>
  <c r="I66" i="20"/>
  <c r="S66" i="20" s="1"/>
  <c r="H66" i="20"/>
  <c r="P66" i="20" s="1"/>
  <c r="G66" i="20"/>
  <c r="F66" i="20"/>
  <c r="E66" i="20"/>
  <c r="C66" i="20"/>
  <c r="B66" i="20"/>
  <c r="U65" i="20"/>
  <c r="T65" i="20"/>
  <c r="S65" i="20"/>
  <c r="R65" i="20"/>
  <c r="Q65" i="20"/>
  <c r="P65" i="20"/>
  <c r="E65" i="20"/>
  <c r="S64" i="20"/>
  <c r="R64" i="20"/>
  <c r="Q64" i="20"/>
  <c r="P64" i="20"/>
  <c r="E64" i="20"/>
  <c r="S63" i="20"/>
  <c r="R63" i="20"/>
  <c r="Q63" i="20"/>
  <c r="P63" i="20"/>
  <c r="E63" i="20"/>
  <c r="U62" i="20"/>
  <c r="S62" i="20"/>
  <c r="R62" i="20"/>
  <c r="Q62" i="20"/>
  <c r="P62" i="20"/>
  <c r="E62" i="20"/>
  <c r="T62" i="20" s="1"/>
  <c r="U61" i="20"/>
  <c r="T61" i="20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H59" i="20"/>
  <c r="G59" i="20"/>
  <c r="F59" i="20"/>
  <c r="C59" i="20"/>
  <c r="B59" i="20"/>
  <c r="S58" i="20"/>
  <c r="R58" i="20"/>
  <c r="Q58" i="20"/>
  <c r="P58" i="20"/>
  <c r="E58" i="20"/>
  <c r="T58" i="20" s="1"/>
  <c r="S57" i="20"/>
  <c r="R57" i="20"/>
  <c r="Q57" i="20"/>
  <c r="P57" i="20"/>
  <c r="E57" i="20"/>
  <c r="U57" i="20" s="1"/>
  <c r="S56" i="20"/>
  <c r="R56" i="20"/>
  <c r="Q56" i="20"/>
  <c r="P56" i="20"/>
  <c r="E56" i="20"/>
  <c r="T55" i="20"/>
  <c r="S55" i="20"/>
  <c r="R55" i="20"/>
  <c r="Q55" i="20"/>
  <c r="P55" i="20"/>
  <c r="E55" i="20"/>
  <c r="U55" i="20" s="1"/>
  <c r="V53" i="20"/>
  <c r="O53" i="20"/>
  <c r="N53" i="20"/>
  <c r="M53" i="20"/>
  <c r="L53" i="20"/>
  <c r="K53" i="20"/>
  <c r="J53" i="20"/>
  <c r="I53" i="20"/>
  <c r="S53" i="20" s="1"/>
  <c r="H53" i="20"/>
  <c r="R53" i="20" s="1"/>
  <c r="G53" i="20"/>
  <c r="F53" i="20"/>
  <c r="C53" i="20"/>
  <c r="B53" i="20"/>
  <c r="U52" i="20"/>
  <c r="T52" i="20"/>
  <c r="S52" i="20"/>
  <c r="R52" i="20"/>
  <c r="Q52" i="20"/>
  <c r="P52" i="20"/>
  <c r="E52" i="20"/>
  <c r="S51" i="20"/>
  <c r="R51" i="20"/>
  <c r="Q51" i="20"/>
  <c r="P51" i="20"/>
  <c r="E51" i="20"/>
  <c r="U50" i="20"/>
  <c r="S50" i="20"/>
  <c r="R50" i="20"/>
  <c r="Q50" i="20"/>
  <c r="P50" i="20"/>
  <c r="E50" i="20"/>
  <c r="T50" i="20" s="1"/>
  <c r="U49" i="20"/>
  <c r="T49" i="20"/>
  <c r="S49" i="20"/>
  <c r="R49" i="20"/>
  <c r="Q49" i="20"/>
  <c r="P49" i="20"/>
  <c r="E49" i="20"/>
  <c r="S48" i="20"/>
  <c r="R48" i="20"/>
  <c r="Q48" i="20"/>
  <c r="P48" i="20"/>
  <c r="E48" i="20"/>
  <c r="S47" i="20"/>
  <c r="R47" i="20"/>
  <c r="Q47" i="20"/>
  <c r="P47" i="20"/>
  <c r="E47" i="20"/>
  <c r="U46" i="20"/>
  <c r="S46" i="20"/>
  <c r="R46" i="20"/>
  <c r="Q46" i="20"/>
  <c r="P46" i="20"/>
  <c r="E46" i="20"/>
  <c r="T46" i="20" s="1"/>
  <c r="U45" i="20"/>
  <c r="T45" i="20"/>
  <c r="S45" i="20"/>
  <c r="R45" i="20"/>
  <c r="Q45" i="20"/>
  <c r="P45" i="20"/>
  <c r="E45" i="20"/>
  <c r="T44" i="20"/>
  <c r="S44" i="20"/>
  <c r="R44" i="20"/>
  <c r="Q44" i="20"/>
  <c r="U44" i="20" s="1"/>
  <c r="P44" i="20"/>
  <c r="E44" i="20"/>
  <c r="S43" i="20"/>
  <c r="R43" i="20"/>
  <c r="Q43" i="20"/>
  <c r="P43" i="20"/>
  <c r="E43" i="20"/>
  <c r="S42" i="20"/>
  <c r="R42" i="20"/>
  <c r="Q42" i="20"/>
  <c r="P42" i="20"/>
  <c r="E42" i="20"/>
  <c r="V40" i="20"/>
  <c r="O40" i="20"/>
  <c r="N40" i="20"/>
  <c r="M40" i="20"/>
  <c r="L40" i="20"/>
  <c r="K40" i="20"/>
  <c r="J40" i="20"/>
  <c r="I40" i="20"/>
  <c r="S40" i="20" s="1"/>
  <c r="H40" i="20"/>
  <c r="R40" i="20" s="1"/>
  <c r="G40" i="20"/>
  <c r="F40" i="20"/>
  <c r="C40" i="20"/>
  <c r="B40" i="20"/>
  <c r="E40" i="20" s="1"/>
  <c r="T39" i="20"/>
  <c r="S39" i="20"/>
  <c r="R39" i="20"/>
  <c r="Q39" i="20"/>
  <c r="P39" i="20"/>
  <c r="E39" i="20"/>
  <c r="U39" i="20" s="1"/>
  <c r="S38" i="20"/>
  <c r="R38" i="20"/>
  <c r="Q38" i="20"/>
  <c r="P38" i="20"/>
  <c r="E38" i="20"/>
  <c r="U37" i="20"/>
  <c r="S37" i="20"/>
  <c r="R37" i="20"/>
  <c r="Q37" i="20"/>
  <c r="P37" i="20"/>
  <c r="E37" i="20"/>
  <c r="T37" i="20" s="1"/>
  <c r="S36" i="20"/>
  <c r="R36" i="20"/>
  <c r="Q36" i="20"/>
  <c r="P36" i="20"/>
  <c r="E36" i="20"/>
  <c r="S35" i="20"/>
  <c r="R35" i="20"/>
  <c r="Q35" i="20"/>
  <c r="P35" i="20"/>
  <c r="E35" i="20"/>
  <c r="V33" i="20"/>
  <c r="O33" i="20"/>
  <c r="N33" i="20"/>
  <c r="M33" i="20"/>
  <c r="L33" i="20"/>
  <c r="K33" i="20"/>
  <c r="J33" i="20"/>
  <c r="I33" i="20"/>
  <c r="S33" i="20" s="1"/>
  <c r="H33" i="20"/>
  <c r="G33" i="20"/>
  <c r="F33" i="20"/>
  <c r="C33" i="20"/>
  <c r="E33" i="20" s="1"/>
  <c r="B33" i="20"/>
  <c r="S32" i="20"/>
  <c r="R32" i="20"/>
  <c r="Q32" i="20"/>
  <c r="P32" i="20"/>
  <c r="E32" i="20"/>
  <c r="V30" i="20"/>
  <c r="R30" i="20"/>
  <c r="O30" i="20"/>
  <c r="N30" i="20"/>
  <c r="M30" i="20"/>
  <c r="L30" i="20"/>
  <c r="K30" i="20"/>
  <c r="J30" i="20"/>
  <c r="I30" i="20"/>
  <c r="S30" i="20" s="1"/>
  <c r="H30" i="20"/>
  <c r="G30" i="20"/>
  <c r="F30" i="20"/>
  <c r="E30" i="20"/>
  <c r="C30" i="20"/>
  <c r="B30" i="20"/>
  <c r="S29" i="20"/>
  <c r="R29" i="20"/>
  <c r="Q29" i="20"/>
  <c r="P29" i="20"/>
  <c r="E29" i="20"/>
  <c r="S28" i="20"/>
  <c r="R28" i="20"/>
  <c r="Q28" i="20"/>
  <c r="P28" i="20"/>
  <c r="E28" i="20"/>
  <c r="S27" i="20"/>
  <c r="R27" i="20"/>
  <c r="Q27" i="20"/>
  <c r="P27" i="20"/>
  <c r="E27" i="20"/>
  <c r="S26" i="20"/>
  <c r="R26" i="20"/>
  <c r="Q26" i="20"/>
  <c r="P26" i="20"/>
  <c r="E26" i="20"/>
  <c r="V24" i="20"/>
  <c r="S24" i="20"/>
  <c r="O24" i="20"/>
  <c r="N24" i="20"/>
  <c r="M24" i="20"/>
  <c r="L24" i="20"/>
  <c r="K24" i="20"/>
  <c r="J24" i="20"/>
  <c r="I24" i="20"/>
  <c r="H24" i="20"/>
  <c r="R24" i="20" s="1"/>
  <c r="G24" i="20"/>
  <c r="F24" i="20"/>
  <c r="C24" i="20"/>
  <c r="B24" i="20"/>
  <c r="E24" i="20" s="1"/>
  <c r="S23" i="20"/>
  <c r="R23" i="20"/>
  <c r="Q23" i="20"/>
  <c r="P23" i="20"/>
  <c r="E23" i="20"/>
  <c r="U22" i="20"/>
  <c r="S22" i="20"/>
  <c r="R22" i="20"/>
  <c r="Q22" i="20"/>
  <c r="P22" i="20"/>
  <c r="E22" i="20"/>
  <c r="T22" i="20" s="1"/>
  <c r="S21" i="20"/>
  <c r="R21" i="20"/>
  <c r="Q21" i="20"/>
  <c r="P21" i="20"/>
  <c r="E21" i="20"/>
  <c r="S20" i="20"/>
  <c r="R20" i="20"/>
  <c r="Q20" i="20"/>
  <c r="P20" i="20"/>
  <c r="E20" i="20"/>
  <c r="T19" i="20"/>
  <c r="S19" i="20"/>
  <c r="R19" i="20"/>
  <c r="Q19" i="20"/>
  <c r="P19" i="20"/>
  <c r="E19" i="20"/>
  <c r="U19" i="20" s="1"/>
  <c r="U18" i="20"/>
  <c r="S18" i="20"/>
  <c r="R18" i="20"/>
  <c r="Q18" i="20"/>
  <c r="P18" i="20"/>
  <c r="E18" i="20"/>
  <c r="T18" i="20" s="1"/>
  <c r="U17" i="20"/>
  <c r="T17" i="20"/>
  <c r="S17" i="20"/>
  <c r="R17" i="20"/>
  <c r="Q17" i="20"/>
  <c r="P17" i="20"/>
  <c r="E17" i="20"/>
  <c r="V15" i="20"/>
  <c r="S15" i="20"/>
  <c r="O15" i="20"/>
  <c r="N15" i="20"/>
  <c r="M15" i="20"/>
  <c r="L15" i="20"/>
  <c r="K15" i="20"/>
  <c r="J15" i="20"/>
  <c r="I15" i="20"/>
  <c r="H15" i="20"/>
  <c r="R15" i="20" s="1"/>
  <c r="G15" i="20"/>
  <c r="F15" i="20"/>
  <c r="C15" i="20"/>
  <c r="B15" i="20"/>
  <c r="E15" i="20" s="1"/>
  <c r="S14" i="20"/>
  <c r="R14" i="20"/>
  <c r="Q14" i="20"/>
  <c r="P14" i="20"/>
  <c r="E14" i="20"/>
  <c r="U13" i="20"/>
  <c r="T13" i="20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U10" i="20"/>
  <c r="S10" i="20"/>
  <c r="R10" i="20"/>
  <c r="Q10" i="20"/>
  <c r="P10" i="20"/>
  <c r="E10" i="20"/>
  <c r="T10" i="20" s="1"/>
  <c r="U9" i="20"/>
  <c r="T9" i="20"/>
  <c r="S9" i="20"/>
  <c r="R9" i="20"/>
  <c r="Q9" i="20"/>
  <c r="P9" i="20"/>
  <c r="E9" i="20"/>
  <c r="U93" i="19"/>
  <c r="T93" i="19"/>
  <c r="S93" i="19"/>
  <c r="R93" i="19"/>
  <c r="Q93" i="19"/>
  <c r="P93" i="19"/>
  <c r="E93" i="19"/>
  <c r="T92" i="19"/>
  <c r="S92" i="19"/>
  <c r="R92" i="19"/>
  <c r="Q92" i="19"/>
  <c r="P92" i="19"/>
  <c r="E92" i="19"/>
  <c r="U92" i="19" s="1"/>
  <c r="S91" i="19"/>
  <c r="R91" i="19"/>
  <c r="Q91" i="19"/>
  <c r="P91" i="19"/>
  <c r="E91" i="19"/>
  <c r="S90" i="19"/>
  <c r="R90" i="19"/>
  <c r="Q90" i="19"/>
  <c r="P90" i="19"/>
  <c r="E90" i="19"/>
  <c r="T90" i="19" s="1"/>
  <c r="S89" i="19"/>
  <c r="R89" i="19"/>
  <c r="Q89" i="19"/>
  <c r="P89" i="19"/>
  <c r="E89" i="19"/>
  <c r="S88" i="19"/>
  <c r="R88" i="19"/>
  <c r="Q88" i="19"/>
  <c r="P88" i="19"/>
  <c r="E88" i="19"/>
  <c r="S87" i="19"/>
  <c r="R87" i="19"/>
  <c r="Q87" i="19"/>
  <c r="P87" i="19"/>
  <c r="E87" i="19"/>
  <c r="U86" i="19"/>
  <c r="T86" i="19"/>
  <c r="S86" i="19"/>
  <c r="R86" i="19"/>
  <c r="Q86" i="19"/>
  <c r="P86" i="19"/>
  <c r="E86" i="19"/>
  <c r="V72" i="19"/>
  <c r="O72" i="19"/>
  <c r="N72" i="19"/>
  <c r="M72" i="19"/>
  <c r="L72" i="19"/>
  <c r="K72" i="19"/>
  <c r="J72" i="19"/>
  <c r="I72" i="19"/>
  <c r="H72" i="19"/>
  <c r="G72" i="19"/>
  <c r="F72" i="19"/>
  <c r="C72" i="19"/>
  <c r="B72" i="19"/>
  <c r="V71" i="19"/>
  <c r="O71" i="19"/>
  <c r="N71" i="19"/>
  <c r="M71" i="19"/>
  <c r="L71" i="19"/>
  <c r="K71" i="19"/>
  <c r="J71" i="19"/>
  <c r="I71" i="19"/>
  <c r="H71" i="19"/>
  <c r="R71" i="19" s="1"/>
  <c r="G71" i="19"/>
  <c r="F71" i="19"/>
  <c r="C71" i="19"/>
  <c r="B71" i="19"/>
  <c r="E71" i="19" s="1"/>
  <c r="V70" i="19"/>
  <c r="O70" i="19"/>
  <c r="N70" i="19"/>
  <c r="M70" i="19"/>
  <c r="L70" i="19"/>
  <c r="K70" i="19"/>
  <c r="J70" i="19"/>
  <c r="I70" i="19"/>
  <c r="H70" i="19"/>
  <c r="G70" i="19"/>
  <c r="F70" i="19"/>
  <c r="C70" i="19"/>
  <c r="B70" i="19"/>
  <c r="E70" i="19" s="1"/>
  <c r="S69" i="19"/>
  <c r="R69" i="19"/>
  <c r="Q69" i="19"/>
  <c r="U69" i="19" s="1"/>
  <c r="P69" i="19"/>
  <c r="E69" i="19"/>
  <c r="T69" i="19" s="1"/>
  <c r="V67" i="19"/>
  <c r="O67" i="19"/>
  <c r="N67" i="19"/>
  <c r="M67" i="19"/>
  <c r="L67" i="19"/>
  <c r="K67" i="19"/>
  <c r="J67" i="19"/>
  <c r="I67" i="19"/>
  <c r="S67" i="19" s="1"/>
  <c r="H67" i="19"/>
  <c r="G67" i="19"/>
  <c r="F67" i="19"/>
  <c r="C67" i="19"/>
  <c r="B67" i="19"/>
  <c r="E67" i="19" s="1"/>
  <c r="V66" i="19"/>
  <c r="R66" i="19"/>
  <c r="O66" i="19"/>
  <c r="N66" i="19"/>
  <c r="M66" i="19"/>
  <c r="L66" i="19"/>
  <c r="K66" i="19"/>
  <c r="J66" i="19"/>
  <c r="I66" i="19"/>
  <c r="Q66" i="19" s="1"/>
  <c r="H66" i="19"/>
  <c r="G66" i="19"/>
  <c r="F66" i="19"/>
  <c r="C66" i="19"/>
  <c r="B66" i="19"/>
  <c r="E66" i="19" s="1"/>
  <c r="U65" i="19"/>
  <c r="T65" i="19"/>
  <c r="S65" i="19"/>
  <c r="R65" i="19"/>
  <c r="Q65" i="19"/>
  <c r="P65" i="19"/>
  <c r="E65" i="19"/>
  <c r="U64" i="19"/>
  <c r="T64" i="19"/>
  <c r="S64" i="19"/>
  <c r="R64" i="19"/>
  <c r="Q64" i="19"/>
  <c r="P64" i="19"/>
  <c r="E64" i="19"/>
  <c r="T63" i="19"/>
  <c r="S63" i="19"/>
  <c r="R63" i="19"/>
  <c r="Q63" i="19"/>
  <c r="P63" i="19"/>
  <c r="E63" i="19"/>
  <c r="U63" i="19" s="1"/>
  <c r="S62" i="19"/>
  <c r="R62" i="19"/>
  <c r="Q62" i="19"/>
  <c r="P62" i="19"/>
  <c r="E62" i="19"/>
  <c r="S61" i="19"/>
  <c r="R61" i="19"/>
  <c r="Q61" i="19"/>
  <c r="P61" i="19"/>
  <c r="E61" i="19"/>
  <c r="V59" i="19"/>
  <c r="S59" i="19"/>
  <c r="O59" i="19"/>
  <c r="N59" i="19"/>
  <c r="M59" i="19"/>
  <c r="L59" i="19"/>
  <c r="K59" i="19"/>
  <c r="J59" i="19"/>
  <c r="I59" i="19"/>
  <c r="Q59" i="19" s="1"/>
  <c r="H59" i="19"/>
  <c r="R59" i="19" s="1"/>
  <c r="G59" i="19"/>
  <c r="F59" i="19"/>
  <c r="C59" i="19"/>
  <c r="B59" i="19"/>
  <c r="E59" i="19" s="1"/>
  <c r="U58" i="19"/>
  <c r="S58" i="19"/>
  <c r="R58" i="19"/>
  <c r="Q58" i="19"/>
  <c r="P58" i="19"/>
  <c r="E58" i="19"/>
  <c r="T58" i="19" s="1"/>
  <c r="S57" i="19"/>
  <c r="R57" i="19"/>
  <c r="Q57" i="19"/>
  <c r="P57" i="19"/>
  <c r="E57" i="19"/>
  <c r="S56" i="19"/>
  <c r="R56" i="19"/>
  <c r="Q56" i="19"/>
  <c r="P56" i="19"/>
  <c r="E56" i="19"/>
  <c r="S55" i="19"/>
  <c r="R55" i="19"/>
  <c r="Q55" i="19"/>
  <c r="P55" i="19"/>
  <c r="E55" i="19"/>
  <c r="V53" i="19"/>
  <c r="O53" i="19"/>
  <c r="N53" i="19"/>
  <c r="M53" i="19"/>
  <c r="L53" i="19"/>
  <c r="K53" i="19"/>
  <c r="J53" i="19"/>
  <c r="I53" i="19"/>
  <c r="S53" i="19" s="1"/>
  <c r="H53" i="19"/>
  <c r="G53" i="19"/>
  <c r="F53" i="19"/>
  <c r="C53" i="19"/>
  <c r="B53" i="19"/>
  <c r="E53" i="19" s="1"/>
  <c r="S52" i="19"/>
  <c r="R52" i="19"/>
  <c r="Q52" i="19"/>
  <c r="P52" i="19"/>
  <c r="E52" i="19"/>
  <c r="S51" i="19"/>
  <c r="R51" i="19"/>
  <c r="Q51" i="19"/>
  <c r="P51" i="19"/>
  <c r="E51" i="19"/>
  <c r="S50" i="19"/>
  <c r="R50" i="19"/>
  <c r="Q50" i="19"/>
  <c r="P50" i="19"/>
  <c r="E50" i="19"/>
  <c r="U49" i="19"/>
  <c r="S49" i="19"/>
  <c r="R49" i="19"/>
  <c r="Q49" i="19"/>
  <c r="P49" i="19"/>
  <c r="E49" i="19"/>
  <c r="T49" i="19" s="1"/>
  <c r="U48" i="19"/>
  <c r="T48" i="19"/>
  <c r="S48" i="19"/>
  <c r="R48" i="19"/>
  <c r="Q48" i="19"/>
  <c r="P48" i="19"/>
  <c r="E48" i="19"/>
  <c r="T47" i="19"/>
  <c r="S47" i="19"/>
  <c r="R47" i="19"/>
  <c r="Q47" i="19"/>
  <c r="P47" i="19"/>
  <c r="E47" i="19"/>
  <c r="U47" i="19" s="1"/>
  <c r="U46" i="19"/>
  <c r="S46" i="19"/>
  <c r="R46" i="19"/>
  <c r="Q46" i="19"/>
  <c r="P46" i="19"/>
  <c r="E46" i="19"/>
  <c r="T46" i="19" s="1"/>
  <c r="S45" i="19"/>
  <c r="R45" i="19"/>
  <c r="Q45" i="19"/>
  <c r="P45" i="19"/>
  <c r="E45" i="19"/>
  <c r="S44" i="19"/>
  <c r="R44" i="19"/>
  <c r="Q44" i="19"/>
  <c r="P44" i="19"/>
  <c r="E44" i="19"/>
  <c r="S43" i="19"/>
  <c r="R43" i="19"/>
  <c r="Q43" i="19"/>
  <c r="P43" i="19"/>
  <c r="E43" i="19"/>
  <c r="S42" i="19"/>
  <c r="R42" i="19"/>
  <c r="Q42" i="19"/>
  <c r="P42" i="19"/>
  <c r="E42" i="19"/>
  <c r="V40" i="19"/>
  <c r="S40" i="19"/>
  <c r="O40" i="19"/>
  <c r="N40" i="19"/>
  <c r="M40" i="19"/>
  <c r="L40" i="19"/>
  <c r="K40" i="19"/>
  <c r="J40" i="19"/>
  <c r="I40" i="19"/>
  <c r="H40" i="19"/>
  <c r="R40" i="19" s="1"/>
  <c r="G40" i="19"/>
  <c r="F40" i="19"/>
  <c r="C40" i="19"/>
  <c r="B40" i="19"/>
  <c r="E40" i="19" s="1"/>
  <c r="S39" i="19"/>
  <c r="R39" i="19"/>
  <c r="Q39" i="19"/>
  <c r="P39" i="19"/>
  <c r="E39" i="19"/>
  <c r="U38" i="19"/>
  <c r="S38" i="19"/>
  <c r="R38" i="19"/>
  <c r="Q38" i="19"/>
  <c r="P38" i="19"/>
  <c r="E38" i="19"/>
  <c r="T38" i="19" s="1"/>
  <c r="U37" i="19"/>
  <c r="T37" i="19"/>
  <c r="S37" i="19"/>
  <c r="R37" i="19"/>
  <c r="Q37" i="19"/>
  <c r="P37" i="19"/>
  <c r="E37" i="19"/>
  <c r="S36" i="19"/>
  <c r="R36" i="19"/>
  <c r="Q36" i="19"/>
  <c r="P36" i="19"/>
  <c r="E36" i="19"/>
  <c r="S35" i="19"/>
  <c r="R35" i="19"/>
  <c r="Q35" i="19"/>
  <c r="P35" i="19"/>
  <c r="E35" i="19"/>
  <c r="V33" i="19"/>
  <c r="O33" i="19"/>
  <c r="N33" i="19"/>
  <c r="M33" i="19"/>
  <c r="L33" i="19"/>
  <c r="K33" i="19"/>
  <c r="J33" i="19"/>
  <c r="I33" i="19"/>
  <c r="S33" i="19" s="1"/>
  <c r="H33" i="19"/>
  <c r="R33" i="19" s="1"/>
  <c r="G33" i="19"/>
  <c r="F33" i="19"/>
  <c r="C33" i="19"/>
  <c r="E33" i="19" s="1"/>
  <c r="B33" i="19"/>
  <c r="T32" i="19"/>
  <c r="S32" i="19"/>
  <c r="R32" i="19"/>
  <c r="Q32" i="19"/>
  <c r="U32" i="19" s="1"/>
  <c r="P32" i="19"/>
  <c r="E32" i="19"/>
  <c r="V30" i="19"/>
  <c r="O30" i="19"/>
  <c r="Q30" i="19" s="1"/>
  <c r="N30" i="19"/>
  <c r="M30" i="19"/>
  <c r="L30" i="19"/>
  <c r="K30" i="19"/>
  <c r="J30" i="19"/>
  <c r="I30" i="19"/>
  <c r="S30" i="19" s="1"/>
  <c r="H30" i="19"/>
  <c r="R30" i="19" s="1"/>
  <c r="G30" i="19"/>
  <c r="F30" i="19"/>
  <c r="C30" i="19"/>
  <c r="B30" i="19"/>
  <c r="E30" i="19" s="1"/>
  <c r="U29" i="19"/>
  <c r="T29" i="19"/>
  <c r="S29" i="19"/>
  <c r="R29" i="19"/>
  <c r="Q29" i="19"/>
  <c r="P29" i="19"/>
  <c r="E29" i="19"/>
  <c r="S28" i="19"/>
  <c r="R28" i="19"/>
  <c r="Q28" i="19"/>
  <c r="P28" i="19"/>
  <c r="E28" i="19"/>
  <c r="S27" i="19"/>
  <c r="R27" i="19"/>
  <c r="Q27" i="19"/>
  <c r="P27" i="19"/>
  <c r="E27" i="19"/>
  <c r="U26" i="19"/>
  <c r="S26" i="19"/>
  <c r="R26" i="19"/>
  <c r="Q26" i="19"/>
  <c r="P26" i="19"/>
  <c r="E26" i="19"/>
  <c r="T26" i="19" s="1"/>
  <c r="V24" i="19"/>
  <c r="O24" i="19"/>
  <c r="N24" i="19"/>
  <c r="M24" i="19"/>
  <c r="L24" i="19"/>
  <c r="K24" i="19"/>
  <c r="J24" i="19"/>
  <c r="I24" i="19"/>
  <c r="S24" i="19" s="1"/>
  <c r="H24" i="19"/>
  <c r="R24" i="19" s="1"/>
  <c r="G24" i="19"/>
  <c r="F24" i="19"/>
  <c r="C24" i="19"/>
  <c r="B24" i="19"/>
  <c r="S23" i="19"/>
  <c r="R23" i="19"/>
  <c r="Q23" i="19"/>
  <c r="P23" i="19"/>
  <c r="E23" i="19"/>
  <c r="U22" i="19"/>
  <c r="S22" i="19"/>
  <c r="R22" i="19"/>
  <c r="Q22" i="19"/>
  <c r="P22" i="19"/>
  <c r="E22" i="19"/>
  <c r="T22" i="19" s="1"/>
  <c r="U21" i="19"/>
  <c r="T21" i="19"/>
  <c r="S21" i="19"/>
  <c r="R21" i="19"/>
  <c r="Q21" i="19"/>
  <c r="P21" i="19"/>
  <c r="E21" i="19"/>
  <c r="S20" i="19"/>
  <c r="R20" i="19"/>
  <c r="Q20" i="19"/>
  <c r="P20" i="19"/>
  <c r="E20" i="19"/>
  <c r="S19" i="19"/>
  <c r="R19" i="19"/>
  <c r="Q19" i="19"/>
  <c r="P19" i="19"/>
  <c r="E19" i="19"/>
  <c r="U18" i="19"/>
  <c r="S18" i="19"/>
  <c r="R18" i="19"/>
  <c r="Q18" i="19"/>
  <c r="P18" i="19"/>
  <c r="E18" i="19"/>
  <c r="T18" i="19" s="1"/>
  <c r="U17" i="19"/>
  <c r="T17" i="19"/>
  <c r="S17" i="19"/>
  <c r="R17" i="19"/>
  <c r="Q17" i="19"/>
  <c r="P17" i="19"/>
  <c r="E17" i="19"/>
  <c r="V15" i="19"/>
  <c r="O15" i="19"/>
  <c r="N15" i="19"/>
  <c r="M15" i="19"/>
  <c r="L15" i="19"/>
  <c r="K15" i="19"/>
  <c r="J15" i="19"/>
  <c r="I15" i="19"/>
  <c r="H15" i="19"/>
  <c r="G15" i="19"/>
  <c r="F15" i="19"/>
  <c r="C15" i="19"/>
  <c r="B15" i="19"/>
  <c r="E15" i="19" s="1"/>
  <c r="S14" i="19"/>
  <c r="R14" i="19"/>
  <c r="Q14" i="19"/>
  <c r="P14" i="19"/>
  <c r="E14" i="19"/>
  <c r="U13" i="19"/>
  <c r="S13" i="19"/>
  <c r="R13" i="19"/>
  <c r="Q13" i="19"/>
  <c r="P13" i="19"/>
  <c r="E13" i="19"/>
  <c r="T13" i="19" s="1"/>
  <c r="U12" i="19"/>
  <c r="T12" i="19"/>
  <c r="S12" i="19"/>
  <c r="R12" i="19"/>
  <c r="Q12" i="19"/>
  <c r="P12" i="19"/>
  <c r="E12" i="19"/>
  <c r="T11" i="19"/>
  <c r="S11" i="19"/>
  <c r="R11" i="19"/>
  <c r="Q11" i="19"/>
  <c r="P11" i="19"/>
  <c r="E11" i="19"/>
  <c r="U11" i="19" s="1"/>
  <c r="S10" i="19"/>
  <c r="R10" i="19"/>
  <c r="Q10" i="19"/>
  <c r="U10" i="19" s="1"/>
  <c r="P10" i="19"/>
  <c r="T10" i="19" s="1"/>
  <c r="E10" i="19"/>
  <c r="S9" i="19"/>
  <c r="R9" i="19"/>
  <c r="Q9" i="19"/>
  <c r="P9" i="19"/>
  <c r="E9" i="19"/>
  <c r="S93" i="18"/>
  <c r="R93" i="18"/>
  <c r="Q93" i="18"/>
  <c r="P93" i="18"/>
  <c r="E93" i="18"/>
  <c r="S92" i="18"/>
  <c r="R92" i="18"/>
  <c r="Q92" i="18"/>
  <c r="P92" i="18"/>
  <c r="E92" i="18"/>
  <c r="S91" i="18"/>
  <c r="R91" i="18"/>
  <c r="Q91" i="18"/>
  <c r="P91" i="18"/>
  <c r="E91" i="18"/>
  <c r="S90" i="18"/>
  <c r="R90" i="18"/>
  <c r="Q90" i="18"/>
  <c r="P90" i="18"/>
  <c r="E90" i="18"/>
  <c r="S89" i="18"/>
  <c r="R89" i="18"/>
  <c r="Q89" i="18"/>
  <c r="P89" i="18"/>
  <c r="E89" i="18"/>
  <c r="T89" i="18" s="1"/>
  <c r="T88" i="18"/>
  <c r="S88" i="18"/>
  <c r="R88" i="18"/>
  <c r="Q88" i="18"/>
  <c r="P88" i="18"/>
  <c r="E88" i="18"/>
  <c r="U88" i="18" s="1"/>
  <c r="U87" i="18"/>
  <c r="T87" i="18"/>
  <c r="S87" i="18"/>
  <c r="R87" i="18"/>
  <c r="Q87" i="18"/>
  <c r="P87" i="18"/>
  <c r="E87" i="18"/>
  <c r="U86" i="18"/>
  <c r="T86" i="18"/>
  <c r="S86" i="18"/>
  <c r="R86" i="18"/>
  <c r="Q86" i="18"/>
  <c r="P86" i="18"/>
  <c r="E86" i="18"/>
  <c r="V72" i="18"/>
  <c r="S72" i="18"/>
  <c r="O72" i="18"/>
  <c r="N72" i="18"/>
  <c r="M72" i="18"/>
  <c r="L72" i="18"/>
  <c r="K72" i="18"/>
  <c r="J72" i="18"/>
  <c r="I72" i="18"/>
  <c r="H72" i="18"/>
  <c r="R72" i="18" s="1"/>
  <c r="G72" i="18"/>
  <c r="F72" i="18"/>
  <c r="C72" i="18"/>
  <c r="B72" i="18"/>
  <c r="V71" i="18"/>
  <c r="O71" i="18"/>
  <c r="N71" i="18"/>
  <c r="M71" i="18"/>
  <c r="L71" i="18"/>
  <c r="K71" i="18"/>
  <c r="J71" i="18"/>
  <c r="I71" i="18"/>
  <c r="S71" i="18" s="1"/>
  <c r="H71" i="18"/>
  <c r="G71" i="18"/>
  <c r="F71" i="18"/>
  <c r="C71" i="18"/>
  <c r="B71" i="18"/>
  <c r="V70" i="18"/>
  <c r="O70" i="18"/>
  <c r="N70" i="18"/>
  <c r="M70" i="18"/>
  <c r="L70" i="18"/>
  <c r="K70" i="18"/>
  <c r="J70" i="18"/>
  <c r="I70" i="18"/>
  <c r="S70" i="18" s="1"/>
  <c r="H70" i="18"/>
  <c r="P70" i="18" s="1"/>
  <c r="G70" i="18"/>
  <c r="F70" i="18"/>
  <c r="C70" i="18"/>
  <c r="B70" i="18"/>
  <c r="S69" i="18"/>
  <c r="R69" i="18"/>
  <c r="Q69" i="18"/>
  <c r="P69" i="18"/>
  <c r="E69" i="18"/>
  <c r="V67" i="18"/>
  <c r="O67" i="18"/>
  <c r="N67" i="18"/>
  <c r="M67" i="18"/>
  <c r="L67" i="18"/>
  <c r="K67" i="18"/>
  <c r="J67" i="18"/>
  <c r="I67" i="18"/>
  <c r="S67" i="18" s="1"/>
  <c r="H67" i="18"/>
  <c r="G67" i="18"/>
  <c r="F67" i="18"/>
  <c r="C67" i="18"/>
  <c r="B67" i="18"/>
  <c r="E67" i="18" s="1"/>
  <c r="V66" i="18"/>
  <c r="O66" i="18"/>
  <c r="N66" i="18"/>
  <c r="M66" i="18"/>
  <c r="L66" i="18"/>
  <c r="K66" i="18"/>
  <c r="J66" i="18"/>
  <c r="I66" i="18"/>
  <c r="S66" i="18" s="1"/>
  <c r="H66" i="18"/>
  <c r="P66" i="18" s="1"/>
  <c r="G66" i="18"/>
  <c r="F66" i="18"/>
  <c r="C66" i="18"/>
  <c r="B66" i="18"/>
  <c r="E66" i="18" s="1"/>
  <c r="U65" i="18"/>
  <c r="T65" i="18"/>
  <c r="S65" i="18"/>
  <c r="R65" i="18"/>
  <c r="Q65" i="18"/>
  <c r="P65" i="18"/>
  <c r="E65" i="18"/>
  <c r="S64" i="18"/>
  <c r="R64" i="18"/>
  <c r="Q64" i="18"/>
  <c r="P64" i="18"/>
  <c r="E64" i="18"/>
  <c r="S63" i="18"/>
  <c r="R63" i="18"/>
  <c r="Q63" i="18"/>
  <c r="P63" i="18"/>
  <c r="E63" i="18"/>
  <c r="U62" i="18"/>
  <c r="S62" i="18"/>
  <c r="R62" i="18"/>
  <c r="Q62" i="18"/>
  <c r="P62" i="18"/>
  <c r="E62" i="18"/>
  <c r="T62" i="18" s="1"/>
  <c r="U61" i="18"/>
  <c r="T61" i="18"/>
  <c r="S61" i="18"/>
  <c r="R61" i="18"/>
  <c r="Q61" i="18"/>
  <c r="P61" i="18"/>
  <c r="E61" i="18"/>
  <c r="V59" i="18"/>
  <c r="O59" i="18"/>
  <c r="N59" i="18"/>
  <c r="M59" i="18"/>
  <c r="L59" i="18"/>
  <c r="K59" i="18"/>
  <c r="J59" i="18"/>
  <c r="I59" i="18"/>
  <c r="H59" i="18"/>
  <c r="G59" i="18"/>
  <c r="F59" i="18"/>
  <c r="C59" i="18"/>
  <c r="B59" i="18"/>
  <c r="S58" i="18"/>
  <c r="R58" i="18"/>
  <c r="Q58" i="18"/>
  <c r="P58" i="18"/>
  <c r="E58" i="18"/>
  <c r="S57" i="18"/>
  <c r="R57" i="18"/>
  <c r="Q57" i="18"/>
  <c r="P57" i="18"/>
  <c r="E57" i="18"/>
  <c r="U57" i="18" s="1"/>
  <c r="S56" i="18"/>
  <c r="R56" i="18"/>
  <c r="Q56" i="18"/>
  <c r="P56" i="18"/>
  <c r="E56" i="18"/>
  <c r="S55" i="18"/>
  <c r="R55" i="18"/>
  <c r="Q55" i="18"/>
  <c r="P55" i="18"/>
  <c r="E55" i="18"/>
  <c r="V53" i="18"/>
  <c r="O53" i="18"/>
  <c r="N53" i="18"/>
  <c r="M53" i="18"/>
  <c r="L53" i="18"/>
  <c r="K53" i="18"/>
  <c r="J53" i="18"/>
  <c r="I53" i="18"/>
  <c r="S53" i="18" s="1"/>
  <c r="H53" i="18"/>
  <c r="R53" i="18" s="1"/>
  <c r="G53" i="18"/>
  <c r="F53" i="18"/>
  <c r="C53" i="18"/>
  <c r="B53" i="18"/>
  <c r="U52" i="18"/>
  <c r="T52" i="18"/>
  <c r="S52" i="18"/>
  <c r="R52" i="18"/>
  <c r="Q52" i="18"/>
  <c r="P52" i="18"/>
  <c r="E52" i="18"/>
  <c r="S51" i="18"/>
  <c r="R51" i="18"/>
  <c r="Q51" i="18"/>
  <c r="P51" i="18"/>
  <c r="E51" i="18"/>
  <c r="S50" i="18"/>
  <c r="R50" i="18"/>
  <c r="Q50" i="18"/>
  <c r="P50" i="18"/>
  <c r="E50" i="18"/>
  <c r="U49" i="18"/>
  <c r="T49" i="18"/>
  <c r="S49" i="18"/>
  <c r="R49" i="18"/>
  <c r="Q49" i="18"/>
  <c r="P49" i="18"/>
  <c r="E49" i="18"/>
  <c r="T48" i="18"/>
  <c r="S48" i="18"/>
  <c r="R48" i="18"/>
  <c r="Q48" i="18"/>
  <c r="P48" i="18"/>
  <c r="E48" i="18"/>
  <c r="U48" i="18" s="1"/>
  <c r="S47" i="18"/>
  <c r="R47" i="18"/>
  <c r="Q47" i="18"/>
  <c r="P47" i="18"/>
  <c r="E47" i="18"/>
  <c r="S46" i="18"/>
  <c r="R46" i="18"/>
  <c r="Q46" i="18"/>
  <c r="P46" i="18"/>
  <c r="E46" i="18"/>
  <c r="U45" i="18"/>
  <c r="T45" i="18"/>
  <c r="S45" i="18"/>
  <c r="R45" i="18"/>
  <c r="Q45" i="18"/>
  <c r="P45" i="18"/>
  <c r="E45" i="18"/>
  <c r="U44" i="18"/>
  <c r="S44" i="18"/>
  <c r="R44" i="18"/>
  <c r="Q44" i="18"/>
  <c r="P44" i="18"/>
  <c r="E44" i="18"/>
  <c r="T44" i="18" s="1"/>
  <c r="S43" i="18"/>
  <c r="R43" i="18"/>
  <c r="Q43" i="18"/>
  <c r="P43" i="18"/>
  <c r="E43" i="18"/>
  <c r="T43" i="18" s="1"/>
  <c r="S42" i="18"/>
  <c r="R42" i="18"/>
  <c r="Q42" i="18"/>
  <c r="P42" i="18"/>
  <c r="E42" i="18"/>
  <c r="V40" i="18"/>
  <c r="O40" i="18"/>
  <c r="N40" i="18"/>
  <c r="M40" i="18"/>
  <c r="L40" i="18"/>
  <c r="K40" i="18"/>
  <c r="J40" i="18"/>
  <c r="I40" i="18"/>
  <c r="S40" i="18" s="1"/>
  <c r="H40" i="18"/>
  <c r="R40" i="18" s="1"/>
  <c r="G40" i="18"/>
  <c r="F40" i="18"/>
  <c r="C40" i="18"/>
  <c r="B40" i="18"/>
  <c r="E40" i="18" s="1"/>
  <c r="S39" i="18"/>
  <c r="R39" i="18"/>
  <c r="Q39" i="18"/>
  <c r="P39" i="18"/>
  <c r="E39" i="18"/>
  <c r="S38" i="18"/>
  <c r="R38" i="18"/>
  <c r="Q38" i="18"/>
  <c r="P38" i="18"/>
  <c r="E38" i="18"/>
  <c r="U37" i="18"/>
  <c r="T37" i="18"/>
  <c r="S37" i="18"/>
  <c r="R37" i="18"/>
  <c r="Q37" i="18"/>
  <c r="P37" i="18"/>
  <c r="E37" i="18"/>
  <c r="T36" i="18"/>
  <c r="S36" i="18"/>
  <c r="R36" i="18"/>
  <c r="Q36" i="18"/>
  <c r="P36" i="18"/>
  <c r="E36" i="18"/>
  <c r="S35" i="18"/>
  <c r="R35" i="18"/>
  <c r="Q35" i="18"/>
  <c r="P35" i="18"/>
  <c r="E35" i="18"/>
  <c r="V33" i="18"/>
  <c r="O33" i="18"/>
  <c r="N33" i="18"/>
  <c r="M33" i="18"/>
  <c r="L33" i="18"/>
  <c r="K33" i="18"/>
  <c r="J33" i="18"/>
  <c r="I33" i="18"/>
  <c r="S33" i="18" s="1"/>
  <c r="H33" i="18"/>
  <c r="G33" i="18"/>
  <c r="F33" i="18"/>
  <c r="C33" i="18"/>
  <c r="B33" i="18"/>
  <c r="S32" i="18"/>
  <c r="R32" i="18"/>
  <c r="Q32" i="18"/>
  <c r="P32" i="18"/>
  <c r="E32" i="18"/>
  <c r="V30" i="18"/>
  <c r="R30" i="18"/>
  <c r="O30" i="18"/>
  <c r="N30" i="18"/>
  <c r="M30" i="18"/>
  <c r="L30" i="18"/>
  <c r="K30" i="18"/>
  <c r="J30" i="18"/>
  <c r="I30" i="18"/>
  <c r="H30" i="18"/>
  <c r="G30" i="18"/>
  <c r="F30" i="18"/>
  <c r="C30" i="18"/>
  <c r="E30" i="18" s="1"/>
  <c r="B30" i="18"/>
  <c r="S29" i="18"/>
  <c r="R29" i="18"/>
  <c r="Q29" i="18"/>
  <c r="P29" i="18"/>
  <c r="E29" i="18"/>
  <c r="S28" i="18"/>
  <c r="R28" i="18"/>
  <c r="Q28" i="18"/>
  <c r="P28" i="18"/>
  <c r="E28" i="18"/>
  <c r="S27" i="18"/>
  <c r="R27" i="18"/>
  <c r="Q27" i="18"/>
  <c r="P27" i="18"/>
  <c r="E27" i="18"/>
  <c r="S26" i="18"/>
  <c r="R26" i="18"/>
  <c r="Q26" i="18"/>
  <c r="P26" i="18"/>
  <c r="E26" i="18"/>
  <c r="V24" i="18"/>
  <c r="S24" i="18"/>
  <c r="R24" i="18"/>
  <c r="O24" i="18"/>
  <c r="N24" i="18"/>
  <c r="M24" i="18"/>
  <c r="L24" i="18"/>
  <c r="K24" i="18"/>
  <c r="J24" i="18"/>
  <c r="I24" i="18"/>
  <c r="H24" i="18"/>
  <c r="G24" i="18"/>
  <c r="F24" i="18"/>
  <c r="C24" i="18"/>
  <c r="E24" i="18" s="1"/>
  <c r="B24" i="18"/>
  <c r="S23" i="18"/>
  <c r="R23" i="18"/>
  <c r="Q23" i="18"/>
  <c r="P23" i="18"/>
  <c r="E23" i="18"/>
  <c r="S22" i="18"/>
  <c r="R22" i="18"/>
  <c r="Q22" i="18"/>
  <c r="P22" i="18"/>
  <c r="E22" i="18"/>
  <c r="S21" i="18"/>
  <c r="R21" i="18"/>
  <c r="Q21" i="18"/>
  <c r="P21" i="18"/>
  <c r="E21" i="18"/>
  <c r="S20" i="18"/>
  <c r="R20" i="18"/>
  <c r="Q20" i="18"/>
  <c r="P20" i="18"/>
  <c r="E20" i="18"/>
  <c r="S19" i="18"/>
  <c r="R19" i="18"/>
  <c r="Q19" i="18"/>
  <c r="P19" i="18"/>
  <c r="E19" i="18"/>
  <c r="T19" i="18" s="1"/>
  <c r="U18" i="18"/>
  <c r="T18" i="18"/>
  <c r="S18" i="18"/>
  <c r="R18" i="18"/>
  <c r="Q18" i="18"/>
  <c r="P18" i="18"/>
  <c r="E18" i="18"/>
  <c r="T17" i="18"/>
  <c r="S17" i="18"/>
  <c r="R17" i="18"/>
  <c r="Q17" i="18"/>
  <c r="P17" i="18"/>
  <c r="E17" i="18"/>
  <c r="U17" i="18" s="1"/>
  <c r="V15" i="18"/>
  <c r="O15" i="18"/>
  <c r="N15" i="18"/>
  <c r="M15" i="18"/>
  <c r="L15" i="18"/>
  <c r="K15" i="18"/>
  <c r="J15" i="18"/>
  <c r="I15" i="18"/>
  <c r="S15" i="18" s="1"/>
  <c r="H15" i="18"/>
  <c r="R15" i="18" s="1"/>
  <c r="G15" i="18"/>
  <c r="F15" i="18"/>
  <c r="E15" i="18"/>
  <c r="C15" i="18"/>
  <c r="B15" i="18"/>
  <c r="S14" i="18"/>
  <c r="R14" i="18"/>
  <c r="Q14" i="18"/>
  <c r="P14" i="18"/>
  <c r="E14" i="18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U93" i="17"/>
  <c r="T93" i="17"/>
  <c r="S93" i="17"/>
  <c r="R93" i="17"/>
  <c r="Q93" i="17"/>
  <c r="P93" i="17"/>
  <c r="E93" i="17"/>
  <c r="S92" i="17"/>
  <c r="R92" i="17"/>
  <c r="Q92" i="17"/>
  <c r="P92" i="17"/>
  <c r="E92" i="17"/>
  <c r="S91" i="17"/>
  <c r="R91" i="17"/>
  <c r="Q91" i="17"/>
  <c r="P91" i="17"/>
  <c r="E91" i="17"/>
  <c r="T90" i="17"/>
  <c r="S90" i="17"/>
  <c r="R90" i="17"/>
  <c r="Q90" i="17"/>
  <c r="P90" i="17"/>
  <c r="E90" i="17"/>
  <c r="U90" i="17" s="1"/>
  <c r="S89" i="17"/>
  <c r="R89" i="17"/>
  <c r="Q89" i="17"/>
  <c r="P89" i="17"/>
  <c r="E89" i="17"/>
  <c r="U89" i="17" s="1"/>
  <c r="S88" i="17"/>
  <c r="R88" i="17"/>
  <c r="Q88" i="17"/>
  <c r="P88" i="17"/>
  <c r="E88" i="17"/>
  <c r="S87" i="17"/>
  <c r="R87" i="17"/>
  <c r="Q87" i="17"/>
  <c r="P87" i="17"/>
  <c r="E87" i="17"/>
  <c r="S86" i="17"/>
  <c r="R86" i="17"/>
  <c r="Q86" i="17"/>
  <c r="P86" i="17"/>
  <c r="E86" i="17"/>
  <c r="V72" i="17"/>
  <c r="O72" i="17"/>
  <c r="N72" i="17"/>
  <c r="M72" i="17"/>
  <c r="L72" i="17"/>
  <c r="K72" i="17"/>
  <c r="J72" i="17"/>
  <c r="I72" i="17"/>
  <c r="H72" i="17"/>
  <c r="G72" i="17"/>
  <c r="F72" i="17"/>
  <c r="C72" i="17"/>
  <c r="B72" i="17"/>
  <c r="V71" i="17"/>
  <c r="O71" i="17"/>
  <c r="N71" i="17"/>
  <c r="M71" i="17"/>
  <c r="L71" i="17"/>
  <c r="K71" i="17"/>
  <c r="J71" i="17"/>
  <c r="I71" i="17"/>
  <c r="S71" i="17" s="1"/>
  <c r="H71" i="17"/>
  <c r="R71" i="17" s="1"/>
  <c r="G71" i="17"/>
  <c r="F71" i="17"/>
  <c r="E71" i="17"/>
  <c r="C71" i="17"/>
  <c r="B71" i="17"/>
  <c r="V70" i="17"/>
  <c r="O70" i="17"/>
  <c r="N70" i="17"/>
  <c r="M70" i="17"/>
  <c r="L70" i="17"/>
  <c r="K70" i="17"/>
  <c r="J70" i="17"/>
  <c r="I70" i="17"/>
  <c r="S70" i="17" s="1"/>
  <c r="H70" i="17"/>
  <c r="R70" i="17" s="1"/>
  <c r="G70" i="17"/>
  <c r="F70" i="17"/>
  <c r="E70" i="17"/>
  <c r="C70" i="17"/>
  <c r="B70" i="17"/>
  <c r="S69" i="17"/>
  <c r="R69" i="17"/>
  <c r="Q69" i="17"/>
  <c r="U69" i="17" s="1"/>
  <c r="P69" i="17"/>
  <c r="T69" i="17" s="1"/>
  <c r="E69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V66" i="17"/>
  <c r="R66" i="17"/>
  <c r="O66" i="17"/>
  <c r="N66" i="17"/>
  <c r="M66" i="17"/>
  <c r="L66" i="17"/>
  <c r="K66" i="17"/>
  <c r="J66" i="17"/>
  <c r="I66" i="17"/>
  <c r="S66" i="17" s="1"/>
  <c r="H66" i="17"/>
  <c r="G66" i="17"/>
  <c r="F66" i="17"/>
  <c r="C66" i="17"/>
  <c r="B66" i="17"/>
  <c r="E66" i="17" s="1"/>
  <c r="S65" i="17"/>
  <c r="R65" i="17"/>
  <c r="Q65" i="17"/>
  <c r="P65" i="17"/>
  <c r="E65" i="17"/>
  <c r="U64" i="17"/>
  <c r="T64" i="17"/>
  <c r="S64" i="17"/>
  <c r="R64" i="17"/>
  <c r="Q64" i="17"/>
  <c r="P64" i="17"/>
  <c r="E64" i="17"/>
  <c r="S63" i="17"/>
  <c r="R63" i="17"/>
  <c r="Q63" i="17"/>
  <c r="P63" i="17"/>
  <c r="E63" i="17"/>
  <c r="S62" i="17"/>
  <c r="R62" i="17"/>
  <c r="Q62" i="17"/>
  <c r="P62" i="17"/>
  <c r="E62" i="17"/>
  <c r="T61" i="17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J59" i="17"/>
  <c r="I59" i="17"/>
  <c r="S59" i="17" s="1"/>
  <c r="H59" i="17"/>
  <c r="R59" i="17" s="1"/>
  <c r="G59" i="17"/>
  <c r="F59" i="17"/>
  <c r="C59" i="17"/>
  <c r="B59" i="17"/>
  <c r="E59" i="17" s="1"/>
  <c r="S58" i="17"/>
  <c r="R58" i="17"/>
  <c r="Q58" i="17"/>
  <c r="P58" i="17"/>
  <c r="E58" i="17"/>
  <c r="U58" i="17" s="1"/>
  <c r="T57" i="17"/>
  <c r="S57" i="17"/>
  <c r="R57" i="17"/>
  <c r="Q57" i="17"/>
  <c r="P57" i="17"/>
  <c r="E57" i="17"/>
  <c r="U57" i="17" s="1"/>
  <c r="S56" i="17"/>
  <c r="R56" i="17"/>
  <c r="Q56" i="17"/>
  <c r="P56" i="17"/>
  <c r="E56" i="17"/>
  <c r="U56" i="17" s="1"/>
  <c r="S55" i="17"/>
  <c r="R55" i="17"/>
  <c r="Q55" i="17"/>
  <c r="P55" i="17"/>
  <c r="E55" i="17"/>
  <c r="V53" i="17"/>
  <c r="O53" i="17"/>
  <c r="N53" i="17"/>
  <c r="M53" i="17"/>
  <c r="L53" i="17"/>
  <c r="K53" i="17"/>
  <c r="J53" i="17"/>
  <c r="I53" i="17"/>
  <c r="S53" i="17" s="1"/>
  <c r="H53" i="17"/>
  <c r="R53" i="17" s="1"/>
  <c r="G53" i="17"/>
  <c r="F53" i="17"/>
  <c r="C53" i="17"/>
  <c r="B53" i="17"/>
  <c r="E53" i="17" s="1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S49" i="17"/>
  <c r="R49" i="17"/>
  <c r="Q49" i="17"/>
  <c r="P49" i="17"/>
  <c r="E49" i="17"/>
  <c r="U48" i="17"/>
  <c r="T48" i="17"/>
  <c r="S48" i="17"/>
  <c r="R48" i="17"/>
  <c r="Q48" i="17"/>
  <c r="P48" i="17"/>
  <c r="E48" i="17"/>
  <c r="S47" i="17"/>
  <c r="R47" i="17"/>
  <c r="Q47" i="17"/>
  <c r="P47" i="17"/>
  <c r="E47" i="17"/>
  <c r="S46" i="17"/>
  <c r="R46" i="17"/>
  <c r="Q46" i="17"/>
  <c r="P46" i="17"/>
  <c r="E46" i="17"/>
  <c r="T45" i="17"/>
  <c r="S45" i="17"/>
  <c r="R45" i="17"/>
  <c r="Q45" i="17"/>
  <c r="P45" i="17"/>
  <c r="E45" i="17"/>
  <c r="U45" i="17" s="1"/>
  <c r="S44" i="17"/>
  <c r="R44" i="17"/>
  <c r="Q44" i="17"/>
  <c r="P44" i="17"/>
  <c r="E44" i="17"/>
  <c r="S43" i="17"/>
  <c r="R43" i="17"/>
  <c r="Q43" i="17"/>
  <c r="P43" i="17"/>
  <c r="E43" i="17"/>
  <c r="S42" i="17"/>
  <c r="R42" i="17"/>
  <c r="Q42" i="17"/>
  <c r="P42" i="17"/>
  <c r="E42" i="17"/>
  <c r="V40" i="17"/>
  <c r="O40" i="17"/>
  <c r="N40" i="17"/>
  <c r="M40" i="17"/>
  <c r="L40" i="17"/>
  <c r="K40" i="17"/>
  <c r="J40" i="17"/>
  <c r="I40" i="17"/>
  <c r="S40" i="17" s="1"/>
  <c r="H40" i="17"/>
  <c r="R40" i="17" s="1"/>
  <c r="G40" i="17"/>
  <c r="F40" i="17"/>
  <c r="E40" i="17"/>
  <c r="C40" i="17"/>
  <c r="B40" i="17"/>
  <c r="S39" i="17"/>
  <c r="R39" i="17"/>
  <c r="Q39" i="17"/>
  <c r="P39" i="17"/>
  <c r="E39" i="17"/>
  <c r="S38" i="17"/>
  <c r="R38" i="17"/>
  <c r="Q38" i="17"/>
  <c r="P38" i="17"/>
  <c r="E38" i="17"/>
  <c r="S37" i="17"/>
  <c r="R37" i="17"/>
  <c r="Q37" i="17"/>
  <c r="P37" i="17"/>
  <c r="E37" i="17"/>
  <c r="T36" i="17"/>
  <c r="S36" i="17"/>
  <c r="R36" i="17"/>
  <c r="Q36" i="17"/>
  <c r="U36" i="17" s="1"/>
  <c r="P36" i="17"/>
  <c r="E36" i="17"/>
  <c r="U35" i="17"/>
  <c r="T35" i="17"/>
  <c r="S35" i="17"/>
  <c r="R35" i="17"/>
  <c r="Q35" i="17"/>
  <c r="P35" i="17"/>
  <c r="E35" i="17"/>
  <c r="V33" i="17"/>
  <c r="S33" i="17"/>
  <c r="O33" i="17"/>
  <c r="N33" i="17"/>
  <c r="M33" i="17"/>
  <c r="L33" i="17"/>
  <c r="K33" i="17"/>
  <c r="J33" i="17"/>
  <c r="R33" i="17" s="1"/>
  <c r="I33" i="17"/>
  <c r="H33" i="17"/>
  <c r="G33" i="17"/>
  <c r="F33" i="17"/>
  <c r="C33" i="17"/>
  <c r="B33" i="17"/>
  <c r="E33" i="17" s="1"/>
  <c r="U32" i="17"/>
  <c r="S32" i="17"/>
  <c r="R32" i="17"/>
  <c r="Q32" i="17"/>
  <c r="P32" i="17"/>
  <c r="E32" i="17"/>
  <c r="T32" i="17" s="1"/>
  <c r="V30" i="17"/>
  <c r="R30" i="17"/>
  <c r="O30" i="17"/>
  <c r="N30" i="17"/>
  <c r="M30" i="17"/>
  <c r="L30" i="17"/>
  <c r="K30" i="17"/>
  <c r="J30" i="17"/>
  <c r="I30" i="17"/>
  <c r="Q30" i="17" s="1"/>
  <c r="H30" i="17"/>
  <c r="G30" i="17"/>
  <c r="F30" i="17"/>
  <c r="C30" i="17"/>
  <c r="B30" i="17"/>
  <c r="S29" i="17"/>
  <c r="R29" i="17"/>
  <c r="Q29" i="17"/>
  <c r="P29" i="17"/>
  <c r="E29" i="17"/>
  <c r="T29" i="17" s="1"/>
  <c r="U28" i="17"/>
  <c r="T28" i="17"/>
  <c r="S28" i="17"/>
  <c r="R28" i="17"/>
  <c r="Q28" i="17"/>
  <c r="P28" i="17"/>
  <c r="E28" i="17"/>
  <c r="S27" i="17"/>
  <c r="R27" i="17"/>
  <c r="Q27" i="17"/>
  <c r="P27" i="17"/>
  <c r="E27" i="17"/>
  <c r="S26" i="17"/>
  <c r="R26" i="17"/>
  <c r="Q26" i="17"/>
  <c r="P26" i="17"/>
  <c r="E26" i="17"/>
  <c r="V24" i="17"/>
  <c r="O24" i="17"/>
  <c r="N24" i="17"/>
  <c r="M24" i="17"/>
  <c r="L24" i="17"/>
  <c r="K24" i="17"/>
  <c r="J24" i="17"/>
  <c r="I24" i="17"/>
  <c r="S24" i="17" s="1"/>
  <c r="H24" i="17"/>
  <c r="R24" i="17" s="1"/>
  <c r="G24" i="17"/>
  <c r="F24" i="17"/>
  <c r="C24" i="17"/>
  <c r="B24" i="17"/>
  <c r="E24" i="17" s="1"/>
  <c r="U23" i="17"/>
  <c r="T23" i="17"/>
  <c r="S23" i="17"/>
  <c r="R23" i="17"/>
  <c r="Q23" i="17"/>
  <c r="P23" i="17"/>
  <c r="E23" i="17"/>
  <c r="U22" i="17"/>
  <c r="T22" i="17"/>
  <c r="S22" i="17"/>
  <c r="R22" i="17"/>
  <c r="Q22" i="17"/>
  <c r="P22" i="17"/>
  <c r="E22" i="17"/>
  <c r="S21" i="17"/>
  <c r="R21" i="17"/>
  <c r="Q21" i="17"/>
  <c r="P21" i="17"/>
  <c r="E21" i="17"/>
  <c r="S20" i="17"/>
  <c r="R20" i="17"/>
  <c r="Q20" i="17"/>
  <c r="P20" i="17"/>
  <c r="E20" i="17"/>
  <c r="U20" i="17" s="1"/>
  <c r="S19" i="17"/>
  <c r="R19" i="17"/>
  <c r="Q19" i="17"/>
  <c r="P19" i="17"/>
  <c r="E19" i="17"/>
  <c r="S18" i="17"/>
  <c r="R18" i="17"/>
  <c r="Q18" i="17"/>
  <c r="P18" i="17"/>
  <c r="E18" i="17"/>
  <c r="S17" i="17"/>
  <c r="R17" i="17"/>
  <c r="Q17" i="17"/>
  <c r="P17" i="17"/>
  <c r="E17" i="17"/>
  <c r="V15" i="17"/>
  <c r="O15" i="17"/>
  <c r="N15" i="17"/>
  <c r="M15" i="17"/>
  <c r="L15" i="17"/>
  <c r="K15" i="17"/>
  <c r="S15" i="17" s="1"/>
  <c r="J15" i="17"/>
  <c r="I15" i="17"/>
  <c r="H15" i="17"/>
  <c r="G15" i="17"/>
  <c r="F15" i="17"/>
  <c r="C15" i="17"/>
  <c r="B15" i="17"/>
  <c r="S14" i="17"/>
  <c r="R14" i="17"/>
  <c r="Q14" i="17"/>
  <c r="P14" i="17"/>
  <c r="E14" i="17"/>
  <c r="S13" i="17"/>
  <c r="R13" i="17"/>
  <c r="Q13" i="17"/>
  <c r="P13" i="17"/>
  <c r="E13" i="17"/>
  <c r="T13" i="17" s="1"/>
  <c r="U12" i="17"/>
  <c r="T12" i="17"/>
  <c r="S12" i="17"/>
  <c r="R12" i="17"/>
  <c r="Q12" i="17"/>
  <c r="P12" i="17"/>
  <c r="E12" i="17"/>
  <c r="U11" i="17"/>
  <c r="T11" i="17"/>
  <c r="S11" i="17"/>
  <c r="R11" i="17"/>
  <c r="Q11" i="17"/>
  <c r="P11" i="17"/>
  <c r="E11" i="17"/>
  <c r="S10" i="17"/>
  <c r="R10" i="17"/>
  <c r="Q10" i="17"/>
  <c r="P10" i="17"/>
  <c r="E10" i="17"/>
  <c r="S9" i="17"/>
  <c r="R9" i="17"/>
  <c r="Q9" i="17"/>
  <c r="P9" i="17"/>
  <c r="E9" i="17"/>
  <c r="S93" i="16"/>
  <c r="R93" i="16"/>
  <c r="Q93" i="16"/>
  <c r="P93" i="16"/>
  <c r="E93" i="16"/>
  <c r="U93" i="16" s="1"/>
  <c r="S92" i="16"/>
  <c r="R92" i="16"/>
  <c r="Q92" i="16"/>
  <c r="P92" i="16"/>
  <c r="E92" i="16"/>
  <c r="S91" i="16"/>
  <c r="R91" i="16"/>
  <c r="Q91" i="16"/>
  <c r="P91" i="16"/>
  <c r="E91" i="16"/>
  <c r="S90" i="16"/>
  <c r="R90" i="16"/>
  <c r="Q90" i="16"/>
  <c r="P90" i="16"/>
  <c r="E90" i="16"/>
  <c r="T90" i="16" s="1"/>
  <c r="U89" i="16"/>
  <c r="T89" i="16"/>
  <c r="S89" i="16"/>
  <c r="R89" i="16"/>
  <c r="Q89" i="16"/>
  <c r="P89" i="16"/>
  <c r="E89" i="16"/>
  <c r="S88" i="16"/>
  <c r="R88" i="16"/>
  <c r="Q88" i="16"/>
  <c r="P88" i="16"/>
  <c r="E88" i="16"/>
  <c r="S87" i="16"/>
  <c r="R87" i="16"/>
  <c r="Q87" i="16"/>
  <c r="P87" i="16"/>
  <c r="E87" i="16"/>
  <c r="T86" i="16"/>
  <c r="S86" i="16"/>
  <c r="R86" i="16"/>
  <c r="Q86" i="16"/>
  <c r="P86" i="16"/>
  <c r="E86" i="16"/>
  <c r="U86" i="16" s="1"/>
  <c r="V72" i="16"/>
  <c r="O72" i="16"/>
  <c r="N72" i="16"/>
  <c r="M72" i="16"/>
  <c r="L72" i="16"/>
  <c r="K72" i="16"/>
  <c r="J72" i="16"/>
  <c r="I72" i="16"/>
  <c r="S72" i="16" s="1"/>
  <c r="H72" i="16"/>
  <c r="G72" i="16"/>
  <c r="F72" i="16"/>
  <c r="C72" i="16"/>
  <c r="B72" i="16"/>
  <c r="E72" i="16" s="1"/>
  <c r="V71" i="16"/>
  <c r="R71" i="16"/>
  <c r="O71" i="16"/>
  <c r="N71" i="16"/>
  <c r="M71" i="16"/>
  <c r="L71" i="16"/>
  <c r="K71" i="16"/>
  <c r="J71" i="16"/>
  <c r="I71" i="16"/>
  <c r="H71" i="16"/>
  <c r="G71" i="16"/>
  <c r="F71" i="16"/>
  <c r="C71" i="16"/>
  <c r="B71" i="16"/>
  <c r="E71" i="16" s="1"/>
  <c r="V70" i="16"/>
  <c r="S70" i="16"/>
  <c r="O70" i="16"/>
  <c r="N70" i="16"/>
  <c r="M70" i="16"/>
  <c r="L70" i="16"/>
  <c r="K70" i="16"/>
  <c r="J70" i="16"/>
  <c r="R70" i="16" s="1"/>
  <c r="I70" i="16"/>
  <c r="H70" i="16"/>
  <c r="G70" i="16"/>
  <c r="F70" i="16"/>
  <c r="C70" i="16"/>
  <c r="B70" i="16"/>
  <c r="E70" i="16" s="1"/>
  <c r="S69" i="16"/>
  <c r="R69" i="16"/>
  <c r="Q69" i="16"/>
  <c r="P69" i="16"/>
  <c r="E69" i="16"/>
  <c r="V67" i="16"/>
  <c r="S67" i="16"/>
  <c r="O67" i="16"/>
  <c r="N67" i="16"/>
  <c r="M67" i="16"/>
  <c r="L67" i="16"/>
  <c r="K67" i="16"/>
  <c r="J67" i="16"/>
  <c r="I67" i="16"/>
  <c r="H67" i="16"/>
  <c r="R67" i="16" s="1"/>
  <c r="G67" i="16"/>
  <c r="F67" i="16"/>
  <c r="C67" i="16"/>
  <c r="B67" i="16"/>
  <c r="V66" i="16"/>
  <c r="O66" i="16"/>
  <c r="N66" i="16"/>
  <c r="M66" i="16"/>
  <c r="L66" i="16"/>
  <c r="K66" i="16"/>
  <c r="J66" i="16"/>
  <c r="I66" i="16"/>
  <c r="S66" i="16" s="1"/>
  <c r="H66" i="16"/>
  <c r="R66" i="16" s="1"/>
  <c r="G66" i="16"/>
  <c r="F66" i="16"/>
  <c r="C66" i="16"/>
  <c r="B66" i="16"/>
  <c r="E66" i="16" s="1"/>
  <c r="T65" i="16"/>
  <c r="S65" i="16"/>
  <c r="R65" i="16"/>
  <c r="Q65" i="16"/>
  <c r="P65" i="16"/>
  <c r="E65" i="16"/>
  <c r="U65" i="16" s="1"/>
  <c r="S64" i="16"/>
  <c r="R64" i="16"/>
  <c r="Q64" i="16"/>
  <c r="P64" i="16"/>
  <c r="E64" i="16"/>
  <c r="U64" i="16" s="1"/>
  <c r="S63" i="16"/>
  <c r="R63" i="16"/>
  <c r="Q63" i="16"/>
  <c r="P63" i="16"/>
  <c r="E63" i="16"/>
  <c r="S62" i="16"/>
  <c r="R62" i="16"/>
  <c r="Q62" i="16"/>
  <c r="P62" i="16"/>
  <c r="E62" i="16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J59" i="16"/>
  <c r="I59" i="16"/>
  <c r="S59" i="16" s="1"/>
  <c r="H59" i="16"/>
  <c r="R59" i="16" s="1"/>
  <c r="G59" i="16"/>
  <c r="F59" i="16"/>
  <c r="C59" i="16"/>
  <c r="B59" i="16"/>
  <c r="E59" i="16" s="1"/>
  <c r="S58" i="16"/>
  <c r="R58" i="16"/>
  <c r="Q58" i="16"/>
  <c r="P58" i="16"/>
  <c r="E58" i="16"/>
  <c r="S57" i="16"/>
  <c r="R57" i="16"/>
  <c r="Q57" i="16"/>
  <c r="P57" i="16"/>
  <c r="E57" i="16"/>
  <c r="T57" i="16" s="1"/>
  <c r="S56" i="16"/>
  <c r="R56" i="16"/>
  <c r="Q56" i="16"/>
  <c r="P56" i="16"/>
  <c r="E56" i="16"/>
  <c r="U55" i="16"/>
  <c r="S55" i="16"/>
  <c r="R55" i="16"/>
  <c r="Q55" i="16"/>
  <c r="P55" i="16"/>
  <c r="E55" i="16"/>
  <c r="T55" i="16" s="1"/>
  <c r="V53" i="16"/>
  <c r="O53" i="16"/>
  <c r="N53" i="16"/>
  <c r="M53" i="16"/>
  <c r="L53" i="16"/>
  <c r="K53" i="16"/>
  <c r="J53" i="16"/>
  <c r="I53" i="16"/>
  <c r="S53" i="16" s="1"/>
  <c r="H53" i="16"/>
  <c r="G53" i="16"/>
  <c r="F53" i="16"/>
  <c r="C53" i="16"/>
  <c r="B53" i="16"/>
  <c r="U52" i="16"/>
  <c r="T52" i="16"/>
  <c r="S52" i="16"/>
  <c r="R52" i="16"/>
  <c r="Q52" i="16"/>
  <c r="P52" i="16"/>
  <c r="E52" i="16"/>
  <c r="S51" i="16"/>
  <c r="R51" i="16"/>
  <c r="Q51" i="16"/>
  <c r="U51" i="16" s="1"/>
  <c r="P51" i="16"/>
  <c r="T51" i="16" s="1"/>
  <c r="E51" i="16"/>
  <c r="S50" i="16"/>
  <c r="R50" i="16"/>
  <c r="Q50" i="16"/>
  <c r="P50" i="16"/>
  <c r="E50" i="16"/>
  <c r="S49" i="16"/>
  <c r="R49" i="16"/>
  <c r="Q49" i="16"/>
  <c r="P49" i="16"/>
  <c r="E49" i="16"/>
  <c r="S48" i="16"/>
  <c r="R48" i="16"/>
  <c r="Q48" i="16"/>
  <c r="P48" i="16"/>
  <c r="E48" i="16"/>
  <c r="U48" i="16" s="1"/>
  <c r="S47" i="16"/>
  <c r="R47" i="16"/>
  <c r="Q47" i="16"/>
  <c r="P47" i="16"/>
  <c r="E47" i="16"/>
  <c r="S46" i="16"/>
  <c r="R46" i="16"/>
  <c r="Q46" i="16"/>
  <c r="P46" i="16"/>
  <c r="E46" i="16"/>
  <c r="S45" i="16"/>
  <c r="R45" i="16"/>
  <c r="Q45" i="16"/>
  <c r="P45" i="16"/>
  <c r="E45" i="16"/>
  <c r="T45" i="16" s="1"/>
  <c r="S44" i="16"/>
  <c r="R44" i="16"/>
  <c r="Q44" i="16"/>
  <c r="P44" i="16"/>
  <c r="E44" i="16"/>
  <c r="U44" i="16" s="1"/>
  <c r="S43" i="16"/>
  <c r="R43" i="16"/>
  <c r="Q43" i="16"/>
  <c r="P43" i="16"/>
  <c r="E43" i="16"/>
  <c r="S42" i="16"/>
  <c r="R42" i="16"/>
  <c r="Q42" i="16"/>
  <c r="P42" i="16"/>
  <c r="E42" i="16"/>
  <c r="V40" i="16"/>
  <c r="O40" i="16"/>
  <c r="N40" i="16"/>
  <c r="M40" i="16"/>
  <c r="L40" i="16"/>
  <c r="K40" i="16"/>
  <c r="J40" i="16"/>
  <c r="I40" i="16"/>
  <c r="S40" i="16" s="1"/>
  <c r="H40" i="16"/>
  <c r="R40" i="16" s="1"/>
  <c r="G40" i="16"/>
  <c r="F40" i="16"/>
  <c r="C40" i="16"/>
  <c r="B40" i="16"/>
  <c r="E40" i="16" s="1"/>
  <c r="U39" i="16"/>
  <c r="T39" i="16"/>
  <c r="S39" i="16"/>
  <c r="R39" i="16"/>
  <c r="Q39" i="16"/>
  <c r="P39" i="16"/>
  <c r="E39" i="16"/>
  <c r="T38" i="16"/>
  <c r="S38" i="16"/>
  <c r="R38" i="16"/>
  <c r="Q38" i="16"/>
  <c r="P38" i="16"/>
  <c r="E38" i="16"/>
  <c r="U38" i="16" s="1"/>
  <c r="S37" i="16"/>
  <c r="R37" i="16"/>
  <c r="Q37" i="16"/>
  <c r="P37" i="16"/>
  <c r="E37" i="16"/>
  <c r="U37" i="16" s="1"/>
  <c r="S36" i="16"/>
  <c r="R36" i="16"/>
  <c r="Q36" i="16"/>
  <c r="P36" i="16"/>
  <c r="E36" i="16"/>
  <c r="S35" i="16"/>
  <c r="R35" i="16"/>
  <c r="Q35" i="16"/>
  <c r="P35" i="16"/>
  <c r="E35" i="16"/>
  <c r="V33" i="16"/>
  <c r="O33" i="16"/>
  <c r="N33" i="16"/>
  <c r="M33" i="16"/>
  <c r="L33" i="16"/>
  <c r="K33" i="16"/>
  <c r="J33" i="16"/>
  <c r="I33" i="16"/>
  <c r="S33" i="16" s="1"/>
  <c r="H33" i="16"/>
  <c r="G33" i="16"/>
  <c r="F33" i="16"/>
  <c r="C33" i="16"/>
  <c r="E33" i="16" s="1"/>
  <c r="B33" i="16"/>
  <c r="S32" i="16"/>
  <c r="R32" i="16"/>
  <c r="Q32" i="16"/>
  <c r="P32" i="16"/>
  <c r="E32" i="16"/>
  <c r="V30" i="16"/>
  <c r="O30" i="16"/>
  <c r="N30" i="16"/>
  <c r="M30" i="16"/>
  <c r="L30" i="16"/>
  <c r="K30" i="16"/>
  <c r="J30" i="16"/>
  <c r="I30" i="16"/>
  <c r="S30" i="16" s="1"/>
  <c r="H30" i="16"/>
  <c r="R30" i="16" s="1"/>
  <c r="G30" i="16"/>
  <c r="F30" i="16"/>
  <c r="C30" i="16"/>
  <c r="E30" i="16" s="1"/>
  <c r="B30" i="16"/>
  <c r="T29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S27" i="16"/>
  <c r="R27" i="16"/>
  <c r="Q27" i="16"/>
  <c r="P27" i="16"/>
  <c r="E27" i="16"/>
  <c r="S26" i="16"/>
  <c r="R26" i="16"/>
  <c r="Q26" i="16"/>
  <c r="P26" i="16"/>
  <c r="E26" i="16"/>
  <c r="V24" i="16"/>
  <c r="O24" i="16"/>
  <c r="N24" i="16"/>
  <c r="M24" i="16"/>
  <c r="L24" i="16"/>
  <c r="K24" i="16"/>
  <c r="J24" i="16"/>
  <c r="I24" i="16"/>
  <c r="S24" i="16" s="1"/>
  <c r="H24" i="16"/>
  <c r="R24" i="16" s="1"/>
  <c r="G24" i="16"/>
  <c r="F24" i="16"/>
  <c r="C24" i="16"/>
  <c r="B24" i="16"/>
  <c r="S23" i="16"/>
  <c r="R23" i="16"/>
  <c r="Q23" i="16"/>
  <c r="P23" i="16"/>
  <c r="E23" i="16"/>
  <c r="S22" i="16"/>
  <c r="R22" i="16"/>
  <c r="Q22" i="16"/>
  <c r="P22" i="16"/>
  <c r="E22" i="16"/>
  <c r="S21" i="16"/>
  <c r="R21" i="16"/>
  <c r="Q21" i="16"/>
  <c r="P21" i="16"/>
  <c r="E21" i="16"/>
  <c r="S20" i="16"/>
  <c r="R20" i="16"/>
  <c r="Q20" i="16"/>
  <c r="P20" i="16"/>
  <c r="E20" i="16"/>
  <c r="U19" i="16"/>
  <c r="T19" i="16"/>
  <c r="S19" i="16"/>
  <c r="R19" i="16"/>
  <c r="Q19" i="16"/>
  <c r="P19" i="16"/>
  <c r="E19" i="16"/>
  <c r="U18" i="16"/>
  <c r="T18" i="16"/>
  <c r="S18" i="16"/>
  <c r="R18" i="16"/>
  <c r="Q18" i="16"/>
  <c r="P18" i="16"/>
  <c r="E18" i="16"/>
  <c r="T17" i="16"/>
  <c r="S17" i="16"/>
  <c r="R17" i="16"/>
  <c r="Q17" i="16"/>
  <c r="P17" i="16"/>
  <c r="E17" i="16"/>
  <c r="U17" i="16" s="1"/>
  <c r="V15" i="16"/>
  <c r="O15" i="16"/>
  <c r="N15" i="16"/>
  <c r="M15" i="16"/>
  <c r="L15" i="16"/>
  <c r="K15" i="16"/>
  <c r="J15" i="16"/>
  <c r="I15" i="16"/>
  <c r="S15" i="16" s="1"/>
  <c r="H15" i="16"/>
  <c r="R15" i="16" s="1"/>
  <c r="G15" i="16"/>
  <c r="F15" i="16"/>
  <c r="C15" i="16"/>
  <c r="E15" i="16" s="1"/>
  <c r="B15" i="16"/>
  <c r="S14" i="16"/>
  <c r="R14" i="16"/>
  <c r="Q14" i="16"/>
  <c r="P14" i="16"/>
  <c r="E14" i="16"/>
  <c r="T14" i="16" s="1"/>
  <c r="T13" i="16"/>
  <c r="S13" i="16"/>
  <c r="R13" i="16"/>
  <c r="Q13" i="16"/>
  <c r="P13" i="16"/>
  <c r="E13" i="16"/>
  <c r="U13" i="16" s="1"/>
  <c r="S12" i="16"/>
  <c r="R12" i="16"/>
  <c r="Q12" i="16"/>
  <c r="P12" i="16"/>
  <c r="E12" i="16"/>
  <c r="U12" i="16" s="1"/>
  <c r="S11" i="16"/>
  <c r="R11" i="16"/>
  <c r="Q11" i="16"/>
  <c r="P11" i="16"/>
  <c r="E11" i="16"/>
  <c r="S10" i="16"/>
  <c r="R10" i="16"/>
  <c r="Q10" i="16"/>
  <c r="P10" i="16"/>
  <c r="E10" i="16"/>
  <c r="S9" i="16"/>
  <c r="R9" i="16"/>
  <c r="Q9" i="16"/>
  <c r="P9" i="16"/>
  <c r="E9" i="16"/>
  <c r="S93" i="15"/>
  <c r="R93" i="15"/>
  <c r="Q93" i="15"/>
  <c r="P93" i="15"/>
  <c r="E93" i="15"/>
  <c r="U92" i="15"/>
  <c r="S92" i="15"/>
  <c r="R92" i="15"/>
  <c r="Q92" i="15"/>
  <c r="P92" i="15"/>
  <c r="E92" i="15"/>
  <c r="T92" i="15" s="1"/>
  <c r="U91" i="15"/>
  <c r="T91" i="15"/>
  <c r="S91" i="15"/>
  <c r="R91" i="15"/>
  <c r="Q91" i="15"/>
  <c r="P91" i="15"/>
  <c r="E91" i="15"/>
  <c r="T90" i="15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S88" i="15"/>
  <c r="R88" i="15"/>
  <c r="Q88" i="15"/>
  <c r="P88" i="15"/>
  <c r="E88" i="15"/>
  <c r="S87" i="15"/>
  <c r="R87" i="15"/>
  <c r="Q87" i="15"/>
  <c r="P87" i="15"/>
  <c r="E87" i="15"/>
  <c r="S86" i="15"/>
  <c r="R86" i="15"/>
  <c r="Q86" i="15"/>
  <c r="P86" i="15"/>
  <c r="E86" i="15"/>
  <c r="V72" i="15"/>
  <c r="O72" i="15"/>
  <c r="N72" i="15"/>
  <c r="M72" i="15"/>
  <c r="L72" i="15"/>
  <c r="K72" i="15"/>
  <c r="J72" i="15"/>
  <c r="I72" i="15"/>
  <c r="S72" i="15" s="1"/>
  <c r="H72" i="15"/>
  <c r="G72" i="15"/>
  <c r="F72" i="15"/>
  <c r="C72" i="15"/>
  <c r="B72" i="15"/>
  <c r="V71" i="15"/>
  <c r="O71" i="15"/>
  <c r="N71" i="15"/>
  <c r="M71" i="15"/>
  <c r="L71" i="15"/>
  <c r="K71" i="15"/>
  <c r="J71" i="15"/>
  <c r="I71" i="15"/>
  <c r="S71" i="15" s="1"/>
  <c r="H71" i="15"/>
  <c r="R71" i="15" s="1"/>
  <c r="G71" i="15"/>
  <c r="F71" i="15"/>
  <c r="E71" i="15"/>
  <c r="C71" i="15"/>
  <c r="B71" i="15"/>
  <c r="V70" i="15"/>
  <c r="O70" i="15"/>
  <c r="N70" i="15"/>
  <c r="M70" i="15"/>
  <c r="L70" i="15"/>
  <c r="K70" i="15"/>
  <c r="J70" i="15"/>
  <c r="I70" i="15"/>
  <c r="S70" i="15" s="1"/>
  <c r="H70" i="15"/>
  <c r="G70" i="15"/>
  <c r="F70" i="15"/>
  <c r="C70" i="15"/>
  <c r="B70" i="15"/>
  <c r="U69" i="15"/>
  <c r="S69" i="15"/>
  <c r="R69" i="15"/>
  <c r="Q69" i="15"/>
  <c r="P69" i="15"/>
  <c r="E69" i="15"/>
  <c r="T69" i="15" s="1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E67" i="15" s="1"/>
  <c r="V66" i="15"/>
  <c r="O66" i="15"/>
  <c r="N66" i="15"/>
  <c r="M66" i="15"/>
  <c r="L66" i="15"/>
  <c r="K66" i="15"/>
  <c r="J66" i="15"/>
  <c r="I66" i="15"/>
  <c r="S66" i="15" s="1"/>
  <c r="H66" i="15"/>
  <c r="R66" i="15" s="1"/>
  <c r="G66" i="15"/>
  <c r="F66" i="15"/>
  <c r="C66" i="15"/>
  <c r="B66" i="15"/>
  <c r="E66" i="15" s="1"/>
  <c r="S65" i="15"/>
  <c r="R65" i="15"/>
  <c r="Q65" i="15"/>
  <c r="P65" i="15"/>
  <c r="E65" i="15"/>
  <c r="S64" i="15"/>
  <c r="R64" i="15"/>
  <c r="Q64" i="15"/>
  <c r="P64" i="15"/>
  <c r="E64" i="15"/>
  <c r="S63" i="15"/>
  <c r="R63" i="15"/>
  <c r="Q63" i="15"/>
  <c r="P63" i="15"/>
  <c r="E63" i="15"/>
  <c r="U62" i="15"/>
  <c r="T62" i="15"/>
  <c r="S62" i="15"/>
  <c r="R62" i="15"/>
  <c r="Q62" i="15"/>
  <c r="P62" i="15"/>
  <c r="E62" i="15"/>
  <c r="U61" i="15"/>
  <c r="T61" i="15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S59" i="15" s="1"/>
  <c r="H59" i="15"/>
  <c r="G59" i="15"/>
  <c r="F59" i="15"/>
  <c r="C59" i="15"/>
  <c r="B59" i="15"/>
  <c r="S58" i="15"/>
  <c r="R58" i="15"/>
  <c r="Q58" i="15"/>
  <c r="P58" i="15"/>
  <c r="E58" i="15"/>
  <c r="U58" i="15" s="1"/>
  <c r="T57" i="15"/>
  <c r="S57" i="15"/>
  <c r="R57" i="15"/>
  <c r="Q57" i="15"/>
  <c r="P57" i="15"/>
  <c r="E57" i="15"/>
  <c r="U57" i="15" s="1"/>
  <c r="S56" i="15"/>
  <c r="R56" i="15"/>
  <c r="Q56" i="15"/>
  <c r="P56" i="15"/>
  <c r="E56" i="15"/>
  <c r="U56" i="15" s="1"/>
  <c r="S55" i="15"/>
  <c r="R55" i="15"/>
  <c r="Q55" i="15"/>
  <c r="P55" i="15"/>
  <c r="E55" i="15"/>
  <c r="V53" i="15"/>
  <c r="O53" i="15"/>
  <c r="N53" i="15"/>
  <c r="M53" i="15"/>
  <c r="L53" i="15"/>
  <c r="K53" i="15"/>
  <c r="J53" i="15"/>
  <c r="I53" i="15"/>
  <c r="S53" i="15" s="1"/>
  <c r="H53" i="15"/>
  <c r="R53" i="15" s="1"/>
  <c r="G53" i="15"/>
  <c r="F53" i="15"/>
  <c r="C53" i="15"/>
  <c r="B53" i="15"/>
  <c r="E53" i="15" s="1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S49" i="15"/>
  <c r="R49" i="15"/>
  <c r="Q49" i="15"/>
  <c r="P49" i="15"/>
  <c r="E49" i="15"/>
  <c r="S48" i="15"/>
  <c r="R48" i="15"/>
  <c r="Q48" i="15"/>
  <c r="P48" i="15"/>
  <c r="E48" i="15"/>
  <c r="U48" i="15" s="1"/>
  <c r="U47" i="15"/>
  <c r="T47" i="15"/>
  <c r="S47" i="15"/>
  <c r="R47" i="15"/>
  <c r="Q47" i="15"/>
  <c r="P47" i="15"/>
  <c r="E47" i="15"/>
  <c r="U46" i="15"/>
  <c r="T46" i="15"/>
  <c r="S46" i="15"/>
  <c r="R46" i="15"/>
  <c r="Q46" i="15"/>
  <c r="P46" i="15"/>
  <c r="E46" i="15"/>
  <c r="T45" i="15"/>
  <c r="S45" i="15"/>
  <c r="R45" i="15"/>
  <c r="Q45" i="15"/>
  <c r="P45" i="15"/>
  <c r="E45" i="15"/>
  <c r="U45" i="15" s="1"/>
  <c r="S44" i="15"/>
  <c r="R44" i="15"/>
  <c r="Q44" i="15"/>
  <c r="P44" i="15"/>
  <c r="E44" i="15"/>
  <c r="S43" i="15"/>
  <c r="R43" i="15"/>
  <c r="Q43" i="15"/>
  <c r="P43" i="15"/>
  <c r="E43" i="15"/>
  <c r="S42" i="15"/>
  <c r="R42" i="15"/>
  <c r="Q42" i="15"/>
  <c r="P42" i="15"/>
  <c r="E42" i="15"/>
  <c r="V40" i="15"/>
  <c r="S40" i="15"/>
  <c r="O40" i="15"/>
  <c r="N40" i="15"/>
  <c r="M40" i="15"/>
  <c r="L40" i="15"/>
  <c r="K40" i="15"/>
  <c r="J40" i="15"/>
  <c r="I40" i="15"/>
  <c r="H40" i="15"/>
  <c r="R40" i="15" s="1"/>
  <c r="G40" i="15"/>
  <c r="F40" i="15"/>
  <c r="C40" i="15"/>
  <c r="E40" i="15" s="1"/>
  <c r="B40" i="15"/>
  <c r="S39" i="15"/>
  <c r="R39" i="15"/>
  <c r="Q39" i="15"/>
  <c r="P39" i="15"/>
  <c r="E39" i="15"/>
  <c r="S38" i="15"/>
  <c r="R38" i="15"/>
  <c r="Q38" i="15"/>
  <c r="P38" i="15"/>
  <c r="E38" i="15"/>
  <c r="S37" i="15"/>
  <c r="R37" i="15"/>
  <c r="Q37" i="15"/>
  <c r="P37" i="15"/>
  <c r="E37" i="15"/>
  <c r="S36" i="15"/>
  <c r="R36" i="15"/>
  <c r="Q36" i="15"/>
  <c r="P36" i="15"/>
  <c r="E36" i="15"/>
  <c r="T36" i="15" s="1"/>
  <c r="U35" i="15"/>
  <c r="T35" i="15"/>
  <c r="S35" i="15"/>
  <c r="R35" i="15"/>
  <c r="Q35" i="15"/>
  <c r="P35" i="15"/>
  <c r="E35" i="15"/>
  <c r="V33" i="15"/>
  <c r="O33" i="15"/>
  <c r="N33" i="15"/>
  <c r="M33" i="15"/>
  <c r="L33" i="15"/>
  <c r="K33" i="15"/>
  <c r="J33" i="15"/>
  <c r="I33" i="15"/>
  <c r="S33" i="15" s="1"/>
  <c r="H33" i="15"/>
  <c r="P33" i="15" s="1"/>
  <c r="G33" i="15"/>
  <c r="F33" i="15"/>
  <c r="C33" i="15"/>
  <c r="B33" i="15"/>
  <c r="E33" i="15" s="1"/>
  <c r="S32" i="15"/>
  <c r="R32" i="15"/>
  <c r="Q32" i="15"/>
  <c r="P32" i="15"/>
  <c r="E32" i="15"/>
  <c r="U32" i="15" s="1"/>
  <c r="V30" i="15"/>
  <c r="O30" i="15"/>
  <c r="N30" i="15"/>
  <c r="M30" i="15"/>
  <c r="L30" i="15"/>
  <c r="K30" i="15"/>
  <c r="J30" i="15"/>
  <c r="I30" i="15"/>
  <c r="S30" i="15" s="1"/>
  <c r="H30" i="15"/>
  <c r="R30" i="15" s="1"/>
  <c r="G30" i="15"/>
  <c r="F30" i="15"/>
  <c r="C30" i="15"/>
  <c r="B30" i="15"/>
  <c r="E30" i="15" s="1"/>
  <c r="S29" i="15"/>
  <c r="R29" i="15"/>
  <c r="Q29" i="15"/>
  <c r="P29" i="15"/>
  <c r="E29" i="15"/>
  <c r="S28" i="15"/>
  <c r="R28" i="15"/>
  <c r="Q28" i="15"/>
  <c r="P28" i="15"/>
  <c r="E28" i="15"/>
  <c r="U27" i="15"/>
  <c r="T27" i="15"/>
  <c r="S27" i="15"/>
  <c r="R27" i="15"/>
  <c r="Q27" i="15"/>
  <c r="P27" i="15"/>
  <c r="E27" i="15"/>
  <c r="S26" i="15"/>
  <c r="R26" i="15"/>
  <c r="Q26" i="15"/>
  <c r="P26" i="15"/>
  <c r="E26" i="15"/>
  <c r="V24" i="15"/>
  <c r="O24" i="15"/>
  <c r="N24" i="15"/>
  <c r="M24" i="15"/>
  <c r="L24" i="15"/>
  <c r="K24" i="15"/>
  <c r="J24" i="15"/>
  <c r="I24" i="15"/>
  <c r="H24" i="15"/>
  <c r="R24" i="15" s="1"/>
  <c r="G24" i="15"/>
  <c r="F24" i="15"/>
  <c r="C24" i="15"/>
  <c r="B24" i="15"/>
  <c r="S23" i="15"/>
  <c r="R23" i="15"/>
  <c r="Q23" i="15"/>
  <c r="P23" i="15"/>
  <c r="E23" i="15"/>
  <c r="T23" i="15" s="1"/>
  <c r="U22" i="15"/>
  <c r="S22" i="15"/>
  <c r="R22" i="15"/>
  <c r="Q22" i="15"/>
  <c r="P22" i="15"/>
  <c r="E22" i="15"/>
  <c r="T22" i="15" s="1"/>
  <c r="T21" i="15"/>
  <c r="S21" i="15"/>
  <c r="R21" i="15"/>
  <c r="Q21" i="15"/>
  <c r="P21" i="15"/>
  <c r="E21" i="15"/>
  <c r="U21" i="15" s="1"/>
  <c r="S20" i="15"/>
  <c r="R20" i="15"/>
  <c r="Q20" i="15"/>
  <c r="P20" i="15"/>
  <c r="E20" i="15"/>
  <c r="U20" i="15" s="1"/>
  <c r="S19" i="15"/>
  <c r="R19" i="15"/>
  <c r="Q19" i="15"/>
  <c r="P19" i="15"/>
  <c r="E19" i="15"/>
  <c r="S18" i="15"/>
  <c r="R18" i="15"/>
  <c r="Q18" i="15"/>
  <c r="P18" i="15"/>
  <c r="E18" i="15"/>
  <c r="S17" i="15"/>
  <c r="R17" i="15"/>
  <c r="Q17" i="15"/>
  <c r="P17" i="15"/>
  <c r="E17" i="15"/>
  <c r="V15" i="15"/>
  <c r="O15" i="15"/>
  <c r="N15" i="15"/>
  <c r="M15" i="15"/>
  <c r="L15" i="15"/>
  <c r="K15" i="15"/>
  <c r="J15" i="15"/>
  <c r="R15" i="15" s="1"/>
  <c r="I15" i="15"/>
  <c r="H15" i="15"/>
  <c r="G15" i="15"/>
  <c r="F15" i="15"/>
  <c r="C15" i="15"/>
  <c r="B15" i="15"/>
  <c r="E15" i="15" s="1"/>
  <c r="S14" i="15"/>
  <c r="R14" i="15"/>
  <c r="Q14" i="15"/>
  <c r="P14" i="15"/>
  <c r="E14" i="15"/>
  <c r="S13" i="15"/>
  <c r="R13" i="15"/>
  <c r="Q13" i="15"/>
  <c r="P13" i="15"/>
  <c r="E13" i="15"/>
  <c r="T13" i="15" s="1"/>
  <c r="S12" i="15"/>
  <c r="R12" i="15"/>
  <c r="Q12" i="15"/>
  <c r="P12" i="15"/>
  <c r="E12" i="15"/>
  <c r="U11" i="15"/>
  <c r="T11" i="15"/>
  <c r="S11" i="15"/>
  <c r="R11" i="15"/>
  <c r="Q11" i="15"/>
  <c r="P11" i="15"/>
  <c r="E11" i="15"/>
  <c r="T10" i="15"/>
  <c r="S10" i="15"/>
  <c r="R10" i="15"/>
  <c r="Q10" i="15"/>
  <c r="P10" i="15"/>
  <c r="E10" i="15"/>
  <c r="S9" i="15"/>
  <c r="R9" i="15"/>
  <c r="Q9" i="15"/>
  <c r="P9" i="15"/>
  <c r="E9" i="15"/>
  <c r="S93" i="14"/>
  <c r="R93" i="14"/>
  <c r="Q93" i="14"/>
  <c r="P93" i="14"/>
  <c r="E93" i="14"/>
  <c r="U93" i="14" s="1"/>
  <c r="S92" i="14"/>
  <c r="R92" i="14"/>
  <c r="Q92" i="14"/>
  <c r="P92" i="14"/>
  <c r="E92" i="14"/>
  <c r="S91" i="14"/>
  <c r="R91" i="14"/>
  <c r="Q91" i="14"/>
  <c r="P91" i="14"/>
  <c r="E91" i="14"/>
  <c r="S90" i="14"/>
  <c r="R90" i="14"/>
  <c r="Q90" i="14"/>
  <c r="P90" i="14"/>
  <c r="E90" i="14"/>
  <c r="T90" i="14" s="1"/>
  <c r="S89" i="14"/>
  <c r="R89" i="14"/>
  <c r="Q89" i="14"/>
  <c r="P89" i="14"/>
  <c r="E89" i="14"/>
  <c r="S88" i="14"/>
  <c r="R88" i="14"/>
  <c r="Q88" i="14"/>
  <c r="P88" i="14"/>
  <c r="E88" i="14"/>
  <c r="S87" i="14"/>
  <c r="R87" i="14"/>
  <c r="Q87" i="14"/>
  <c r="P87" i="14"/>
  <c r="E87" i="14"/>
  <c r="S86" i="14"/>
  <c r="R86" i="14"/>
  <c r="Q86" i="14"/>
  <c r="P86" i="14"/>
  <c r="E86" i="14"/>
  <c r="U86" i="14" s="1"/>
  <c r="V72" i="14"/>
  <c r="O72" i="14"/>
  <c r="N72" i="14"/>
  <c r="M72" i="14"/>
  <c r="L72" i="14"/>
  <c r="K72" i="14"/>
  <c r="J72" i="14"/>
  <c r="I72" i="14"/>
  <c r="S72" i="14" s="1"/>
  <c r="H72" i="14"/>
  <c r="G72" i="14"/>
  <c r="F72" i="14"/>
  <c r="C72" i="14"/>
  <c r="B72" i="14"/>
  <c r="E72" i="14" s="1"/>
  <c r="V71" i="14"/>
  <c r="O71" i="14"/>
  <c r="Q71" i="14" s="1"/>
  <c r="N71" i="14"/>
  <c r="M71" i="14"/>
  <c r="L71" i="14"/>
  <c r="K71" i="14"/>
  <c r="J71" i="14"/>
  <c r="I71" i="14"/>
  <c r="H71" i="14"/>
  <c r="G71" i="14"/>
  <c r="F71" i="14"/>
  <c r="C71" i="14"/>
  <c r="B71" i="14"/>
  <c r="V70" i="14"/>
  <c r="O70" i="14"/>
  <c r="N70" i="14"/>
  <c r="M70" i="14"/>
  <c r="L70" i="14"/>
  <c r="K70" i="14"/>
  <c r="S70" i="14" s="1"/>
  <c r="J70" i="14"/>
  <c r="I70" i="14"/>
  <c r="H70" i="14"/>
  <c r="G70" i="14"/>
  <c r="F70" i="14"/>
  <c r="C70" i="14"/>
  <c r="B70" i="14"/>
  <c r="E70" i="14" s="1"/>
  <c r="S69" i="14"/>
  <c r="R69" i="14"/>
  <c r="Q69" i="14"/>
  <c r="P69" i="14"/>
  <c r="E69" i="14"/>
  <c r="V67" i="14"/>
  <c r="O67" i="14"/>
  <c r="N67" i="14"/>
  <c r="M67" i="14"/>
  <c r="L67" i="14"/>
  <c r="K67" i="14"/>
  <c r="J67" i="14"/>
  <c r="I67" i="14"/>
  <c r="H67" i="14"/>
  <c r="R67" i="14" s="1"/>
  <c r="G67" i="14"/>
  <c r="F67" i="14"/>
  <c r="C67" i="14"/>
  <c r="B67" i="14"/>
  <c r="V66" i="14"/>
  <c r="O66" i="14"/>
  <c r="N66" i="14"/>
  <c r="M66" i="14"/>
  <c r="L66" i="14"/>
  <c r="K66" i="14"/>
  <c r="Q66" i="14" s="1"/>
  <c r="J66" i="14"/>
  <c r="I66" i="14"/>
  <c r="S66" i="14" s="1"/>
  <c r="H66" i="14"/>
  <c r="R66" i="14" s="1"/>
  <c r="G66" i="14"/>
  <c r="F66" i="14"/>
  <c r="C66" i="14"/>
  <c r="B66" i="14"/>
  <c r="E66" i="14" s="1"/>
  <c r="S65" i="14"/>
  <c r="R65" i="14"/>
  <c r="Q65" i="14"/>
  <c r="P65" i="14"/>
  <c r="E65" i="14"/>
  <c r="S64" i="14"/>
  <c r="R64" i="14"/>
  <c r="Q64" i="14"/>
  <c r="P64" i="14"/>
  <c r="E64" i="14"/>
  <c r="S63" i="14"/>
  <c r="R63" i="14"/>
  <c r="Q63" i="14"/>
  <c r="P63" i="14"/>
  <c r="E63" i="14"/>
  <c r="S62" i="14"/>
  <c r="R62" i="14"/>
  <c r="Q62" i="14"/>
  <c r="P62" i="14"/>
  <c r="E62" i="14"/>
  <c r="T61" i="14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J59" i="14"/>
  <c r="I59" i="14"/>
  <c r="S59" i="14" s="1"/>
  <c r="H59" i="14"/>
  <c r="G59" i="14"/>
  <c r="F59" i="14"/>
  <c r="C59" i="14"/>
  <c r="B59" i="14"/>
  <c r="S58" i="14"/>
  <c r="R58" i="14"/>
  <c r="Q58" i="14"/>
  <c r="P58" i="14"/>
  <c r="E58" i="14"/>
  <c r="T58" i="14" s="1"/>
  <c r="S57" i="14"/>
  <c r="R57" i="14"/>
  <c r="Q57" i="14"/>
  <c r="P57" i="14"/>
  <c r="E57" i="14"/>
  <c r="S56" i="14"/>
  <c r="R56" i="14"/>
  <c r="Q56" i="14"/>
  <c r="P56" i="14"/>
  <c r="E56" i="14"/>
  <c r="S55" i="14"/>
  <c r="R55" i="14"/>
  <c r="Q55" i="14"/>
  <c r="P55" i="14"/>
  <c r="E55" i="14"/>
  <c r="V53" i="14"/>
  <c r="O53" i="14"/>
  <c r="N53" i="14"/>
  <c r="M53" i="14"/>
  <c r="L53" i="14"/>
  <c r="K53" i="14"/>
  <c r="S53" i="14" s="1"/>
  <c r="J53" i="14"/>
  <c r="I53" i="14"/>
  <c r="H53" i="14"/>
  <c r="G53" i="14"/>
  <c r="F53" i="14"/>
  <c r="C53" i="14"/>
  <c r="B53" i="14"/>
  <c r="S52" i="14"/>
  <c r="R52" i="14"/>
  <c r="Q52" i="14"/>
  <c r="P52" i="14"/>
  <c r="E52" i="14"/>
  <c r="S51" i="14"/>
  <c r="R51" i="14"/>
  <c r="Q51" i="14"/>
  <c r="P51" i="14"/>
  <c r="E51" i="14"/>
  <c r="S50" i="14"/>
  <c r="R50" i="14"/>
  <c r="Q50" i="14"/>
  <c r="P50" i="14"/>
  <c r="E50" i="14"/>
  <c r="T49" i="14"/>
  <c r="S49" i="14"/>
  <c r="R49" i="14"/>
  <c r="Q49" i="14"/>
  <c r="P49" i="14"/>
  <c r="E49" i="14"/>
  <c r="U49" i="14" s="1"/>
  <c r="S48" i="14"/>
  <c r="R48" i="14"/>
  <c r="Q48" i="14"/>
  <c r="P48" i="14"/>
  <c r="E48" i="14"/>
  <c r="S47" i="14"/>
  <c r="R47" i="14"/>
  <c r="Q47" i="14"/>
  <c r="P47" i="14"/>
  <c r="E47" i="14"/>
  <c r="S46" i="14"/>
  <c r="R46" i="14"/>
  <c r="Q46" i="14"/>
  <c r="P46" i="14"/>
  <c r="E46" i="14"/>
  <c r="T46" i="14" s="1"/>
  <c r="U45" i="14"/>
  <c r="S45" i="14"/>
  <c r="R45" i="14"/>
  <c r="Q45" i="14"/>
  <c r="P45" i="14"/>
  <c r="E45" i="14"/>
  <c r="T45" i="14" s="1"/>
  <c r="S44" i="14"/>
  <c r="R44" i="14"/>
  <c r="Q44" i="14"/>
  <c r="P44" i="14"/>
  <c r="E44" i="14"/>
  <c r="U43" i="14"/>
  <c r="S43" i="14"/>
  <c r="R43" i="14"/>
  <c r="Q43" i="14"/>
  <c r="P43" i="14"/>
  <c r="E43" i="14"/>
  <c r="T43" i="14" s="1"/>
  <c r="U42" i="14"/>
  <c r="T42" i="14"/>
  <c r="S42" i="14"/>
  <c r="R42" i="14"/>
  <c r="Q42" i="14"/>
  <c r="P42" i="14"/>
  <c r="E42" i="14"/>
  <c r="V40" i="14"/>
  <c r="O40" i="14"/>
  <c r="N40" i="14"/>
  <c r="M40" i="14"/>
  <c r="L40" i="14"/>
  <c r="K40" i="14"/>
  <c r="J40" i="14"/>
  <c r="I40" i="14"/>
  <c r="S40" i="14" s="1"/>
  <c r="H40" i="14"/>
  <c r="R40" i="14" s="1"/>
  <c r="G40" i="14"/>
  <c r="F40" i="14"/>
  <c r="C40" i="14"/>
  <c r="B40" i="14"/>
  <c r="E40" i="14" s="1"/>
  <c r="T39" i="14"/>
  <c r="S39" i="14"/>
  <c r="R39" i="14"/>
  <c r="Q39" i="14"/>
  <c r="P39" i="14"/>
  <c r="E39" i="14"/>
  <c r="U39" i="14" s="1"/>
  <c r="U38" i="14"/>
  <c r="T38" i="14"/>
  <c r="S38" i="14"/>
  <c r="R38" i="14"/>
  <c r="Q38" i="14"/>
  <c r="P38" i="14"/>
  <c r="E38" i="14"/>
  <c r="S37" i="14"/>
  <c r="R37" i="14"/>
  <c r="Q37" i="14"/>
  <c r="P37" i="14"/>
  <c r="E37" i="14"/>
  <c r="S36" i="14"/>
  <c r="R36" i="14"/>
  <c r="Q36" i="14"/>
  <c r="P36" i="14"/>
  <c r="E36" i="14"/>
  <c r="S35" i="14"/>
  <c r="R35" i="14"/>
  <c r="Q35" i="14"/>
  <c r="P35" i="14"/>
  <c r="E35" i="14"/>
  <c r="V33" i="14"/>
  <c r="O33" i="14"/>
  <c r="N33" i="14"/>
  <c r="M33" i="14"/>
  <c r="L33" i="14"/>
  <c r="K33" i="14"/>
  <c r="J33" i="14"/>
  <c r="R33" i="14" s="1"/>
  <c r="I33" i="14"/>
  <c r="H33" i="14"/>
  <c r="G33" i="14"/>
  <c r="F33" i="14"/>
  <c r="C33" i="14"/>
  <c r="B33" i="14"/>
  <c r="E33" i="14" s="1"/>
  <c r="S32" i="14"/>
  <c r="R32" i="14"/>
  <c r="Q32" i="14"/>
  <c r="P32" i="14"/>
  <c r="E32" i="14"/>
  <c r="V30" i="14"/>
  <c r="O30" i="14"/>
  <c r="N30" i="14"/>
  <c r="M30" i="14"/>
  <c r="L30" i="14"/>
  <c r="K30" i="14"/>
  <c r="J30" i="14"/>
  <c r="I30" i="14"/>
  <c r="S30" i="14" s="1"/>
  <c r="H30" i="14"/>
  <c r="P30" i="14" s="1"/>
  <c r="G30" i="14"/>
  <c r="F30" i="14"/>
  <c r="C30" i="14"/>
  <c r="E30" i="14" s="1"/>
  <c r="B30" i="14"/>
  <c r="U29" i="14"/>
  <c r="S29" i="14"/>
  <c r="R29" i="14"/>
  <c r="Q29" i="14"/>
  <c r="P29" i="14"/>
  <c r="E29" i="14"/>
  <c r="T29" i="14" s="1"/>
  <c r="S28" i="14"/>
  <c r="R28" i="14"/>
  <c r="Q28" i="14"/>
  <c r="P28" i="14"/>
  <c r="E28" i="14"/>
  <c r="S27" i="14"/>
  <c r="R27" i="14"/>
  <c r="Q27" i="14"/>
  <c r="P27" i="14"/>
  <c r="E27" i="14"/>
  <c r="S26" i="14"/>
  <c r="R26" i="14"/>
  <c r="Q26" i="14"/>
  <c r="P26" i="14"/>
  <c r="E26" i="14"/>
  <c r="T26" i="14" s="1"/>
  <c r="V24" i="14"/>
  <c r="S24" i="14"/>
  <c r="O24" i="14"/>
  <c r="N24" i="14"/>
  <c r="M24" i="14"/>
  <c r="L24" i="14"/>
  <c r="K24" i="14"/>
  <c r="J24" i="14"/>
  <c r="I24" i="14"/>
  <c r="H24" i="14"/>
  <c r="R24" i="14" s="1"/>
  <c r="G24" i="14"/>
  <c r="F24" i="14"/>
  <c r="C24" i="14"/>
  <c r="B24" i="14"/>
  <c r="S23" i="14"/>
  <c r="R23" i="14"/>
  <c r="Q23" i="14"/>
  <c r="P23" i="14"/>
  <c r="E23" i="14"/>
  <c r="U22" i="14"/>
  <c r="S22" i="14"/>
  <c r="R22" i="14"/>
  <c r="Q22" i="14"/>
  <c r="P22" i="14"/>
  <c r="E22" i="14"/>
  <c r="T22" i="14" s="1"/>
  <c r="U21" i="14"/>
  <c r="T21" i="14"/>
  <c r="S21" i="14"/>
  <c r="R21" i="14"/>
  <c r="Q21" i="14"/>
  <c r="P21" i="14"/>
  <c r="E21" i="14"/>
  <c r="S20" i="14"/>
  <c r="R20" i="14"/>
  <c r="Q20" i="14"/>
  <c r="P20" i="14"/>
  <c r="E20" i="14"/>
  <c r="S19" i="14"/>
  <c r="R19" i="14"/>
  <c r="Q19" i="14"/>
  <c r="P19" i="14"/>
  <c r="E19" i="14"/>
  <c r="S18" i="14"/>
  <c r="R18" i="14"/>
  <c r="Q18" i="14"/>
  <c r="P18" i="14"/>
  <c r="E18" i="14"/>
  <c r="U18" i="14" s="1"/>
  <c r="U17" i="14"/>
  <c r="S17" i="14"/>
  <c r="R17" i="14"/>
  <c r="Q17" i="14"/>
  <c r="P17" i="14"/>
  <c r="E17" i="14"/>
  <c r="T17" i="14" s="1"/>
  <c r="V15" i="14"/>
  <c r="O15" i="14"/>
  <c r="N15" i="14"/>
  <c r="M15" i="14"/>
  <c r="L15" i="14"/>
  <c r="K15" i="14"/>
  <c r="S15" i="14" s="1"/>
  <c r="J15" i="14"/>
  <c r="I15" i="14"/>
  <c r="H15" i="14"/>
  <c r="G15" i="14"/>
  <c r="F15" i="14"/>
  <c r="C15" i="14"/>
  <c r="B15" i="14"/>
  <c r="E15" i="14" s="1"/>
  <c r="S14" i="14"/>
  <c r="R14" i="14"/>
  <c r="Q14" i="14"/>
  <c r="P14" i="14"/>
  <c r="E14" i="14"/>
  <c r="U14" i="14" s="1"/>
  <c r="U13" i="14"/>
  <c r="S13" i="14"/>
  <c r="R13" i="14"/>
  <c r="Q13" i="14"/>
  <c r="P13" i="14"/>
  <c r="E13" i="14"/>
  <c r="T13" i="14" s="1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U10" i="14" s="1"/>
  <c r="S9" i="14"/>
  <c r="R9" i="14"/>
  <c r="Q9" i="14"/>
  <c r="P9" i="14"/>
  <c r="E9" i="14"/>
  <c r="S93" i="13"/>
  <c r="R93" i="13"/>
  <c r="Q93" i="13"/>
  <c r="P93" i="13"/>
  <c r="E93" i="13"/>
  <c r="S92" i="13"/>
  <c r="R92" i="13"/>
  <c r="Q92" i="13"/>
  <c r="P92" i="13"/>
  <c r="E92" i="13"/>
  <c r="S91" i="13"/>
  <c r="R91" i="13"/>
  <c r="Q91" i="13"/>
  <c r="P91" i="13"/>
  <c r="E91" i="13"/>
  <c r="U91" i="13" s="1"/>
  <c r="S90" i="13"/>
  <c r="R90" i="13"/>
  <c r="Q90" i="13"/>
  <c r="P90" i="13"/>
  <c r="E90" i="13"/>
  <c r="S89" i="13"/>
  <c r="R89" i="13"/>
  <c r="Q89" i="13"/>
  <c r="P89" i="13"/>
  <c r="E89" i="13"/>
  <c r="S88" i="13"/>
  <c r="R88" i="13"/>
  <c r="Q88" i="13"/>
  <c r="P88" i="13"/>
  <c r="E88" i="13"/>
  <c r="S87" i="13"/>
  <c r="R87" i="13"/>
  <c r="Q87" i="13"/>
  <c r="P87" i="13"/>
  <c r="E87" i="13"/>
  <c r="T87" i="13" s="1"/>
  <c r="S86" i="13"/>
  <c r="R86" i="13"/>
  <c r="Q86" i="13"/>
  <c r="P86" i="13"/>
  <c r="E86" i="13"/>
  <c r="T86" i="13" s="1"/>
  <c r="V72" i="13"/>
  <c r="O72" i="13"/>
  <c r="N72" i="13"/>
  <c r="M72" i="13"/>
  <c r="L72" i="13"/>
  <c r="K72" i="13"/>
  <c r="J72" i="13"/>
  <c r="I72" i="13"/>
  <c r="S72" i="13" s="1"/>
  <c r="H72" i="13"/>
  <c r="G72" i="13"/>
  <c r="F72" i="13"/>
  <c r="C72" i="13"/>
  <c r="B72" i="13"/>
  <c r="V71" i="13"/>
  <c r="O71" i="13"/>
  <c r="N71" i="13"/>
  <c r="M71" i="13"/>
  <c r="L71" i="13"/>
  <c r="K71" i="13"/>
  <c r="J71" i="13"/>
  <c r="I71" i="13"/>
  <c r="S71" i="13" s="1"/>
  <c r="H71" i="13"/>
  <c r="G71" i="13"/>
  <c r="F71" i="13"/>
  <c r="E71" i="13"/>
  <c r="C71" i="13"/>
  <c r="B71" i="13"/>
  <c r="V70" i="13"/>
  <c r="O70" i="13"/>
  <c r="N70" i="13"/>
  <c r="M70" i="13"/>
  <c r="L70" i="13"/>
  <c r="K70" i="13"/>
  <c r="J70" i="13"/>
  <c r="I70" i="13"/>
  <c r="S70" i="13" s="1"/>
  <c r="H70" i="13"/>
  <c r="G70" i="13"/>
  <c r="F70" i="13"/>
  <c r="C70" i="13"/>
  <c r="B70" i="13"/>
  <c r="E70" i="13" s="1"/>
  <c r="S69" i="13"/>
  <c r="R69" i="13"/>
  <c r="Q69" i="13"/>
  <c r="P69" i="13"/>
  <c r="E69" i="13"/>
  <c r="V67" i="13"/>
  <c r="O67" i="13"/>
  <c r="N67" i="13"/>
  <c r="M67" i="13"/>
  <c r="L67" i="13"/>
  <c r="K67" i="13"/>
  <c r="J67" i="13"/>
  <c r="I67" i="13"/>
  <c r="S67" i="13" s="1"/>
  <c r="H67" i="13"/>
  <c r="G67" i="13"/>
  <c r="F67" i="13"/>
  <c r="C67" i="13"/>
  <c r="B67" i="13"/>
  <c r="V66" i="13"/>
  <c r="O66" i="13"/>
  <c r="N66" i="13"/>
  <c r="M66" i="13"/>
  <c r="L66" i="13"/>
  <c r="K66" i="13"/>
  <c r="J66" i="13"/>
  <c r="I66" i="13"/>
  <c r="H66" i="13"/>
  <c r="R66" i="13" s="1"/>
  <c r="G66" i="13"/>
  <c r="F66" i="13"/>
  <c r="C66" i="13"/>
  <c r="B66" i="13"/>
  <c r="S65" i="13"/>
  <c r="R65" i="13"/>
  <c r="Q65" i="13"/>
  <c r="P65" i="13"/>
  <c r="E65" i="13"/>
  <c r="S64" i="13"/>
  <c r="R64" i="13"/>
  <c r="Q64" i="13"/>
  <c r="P64" i="13"/>
  <c r="E64" i="13"/>
  <c r="S63" i="13"/>
  <c r="R63" i="13"/>
  <c r="Q63" i="13"/>
  <c r="P63" i="13"/>
  <c r="E63" i="13"/>
  <c r="S62" i="13"/>
  <c r="R62" i="13"/>
  <c r="Q62" i="13"/>
  <c r="P62" i="13"/>
  <c r="E62" i="13"/>
  <c r="U62" i="13" s="1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H59" i="13"/>
  <c r="R59" i="13" s="1"/>
  <c r="G59" i="13"/>
  <c r="F59" i="13"/>
  <c r="C59" i="13"/>
  <c r="B59" i="13"/>
  <c r="E59" i="13" s="1"/>
  <c r="S58" i="13"/>
  <c r="R58" i="13"/>
  <c r="Q58" i="13"/>
  <c r="P58" i="13"/>
  <c r="E58" i="13"/>
  <c r="U58" i="13" s="1"/>
  <c r="S57" i="13"/>
  <c r="R57" i="13"/>
  <c r="Q57" i="13"/>
  <c r="P57" i="13"/>
  <c r="E57" i="13"/>
  <c r="T57" i="13" s="1"/>
  <c r="S56" i="13"/>
  <c r="R56" i="13"/>
  <c r="Q56" i="13"/>
  <c r="P56" i="13"/>
  <c r="E56" i="13"/>
  <c r="S55" i="13"/>
  <c r="R55" i="13"/>
  <c r="Q55" i="13"/>
  <c r="P55" i="13"/>
  <c r="E55" i="13"/>
  <c r="V53" i="13"/>
  <c r="O53" i="13"/>
  <c r="N53" i="13"/>
  <c r="M53" i="13"/>
  <c r="L53" i="13"/>
  <c r="K53" i="13"/>
  <c r="J53" i="13"/>
  <c r="R53" i="13" s="1"/>
  <c r="I53" i="13"/>
  <c r="S53" i="13" s="1"/>
  <c r="H53" i="13"/>
  <c r="G53" i="13"/>
  <c r="F53" i="13"/>
  <c r="C53" i="13"/>
  <c r="B53" i="13"/>
  <c r="E53" i="13" s="1"/>
  <c r="S52" i="13"/>
  <c r="R52" i="13"/>
  <c r="Q52" i="13"/>
  <c r="P52" i="13"/>
  <c r="E52" i="13"/>
  <c r="S51" i="13"/>
  <c r="R51" i="13"/>
  <c r="Q51" i="13"/>
  <c r="P51" i="13"/>
  <c r="E51" i="13"/>
  <c r="S50" i="13"/>
  <c r="R50" i="13"/>
  <c r="Q50" i="13"/>
  <c r="P50" i="13"/>
  <c r="E50" i="13"/>
  <c r="T50" i="13" s="1"/>
  <c r="U49" i="13"/>
  <c r="T49" i="13"/>
  <c r="S49" i="13"/>
  <c r="R49" i="13"/>
  <c r="Q49" i="13"/>
  <c r="P49" i="13"/>
  <c r="E49" i="13"/>
  <c r="U48" i="13"/>
  <c r="T48" i="13"/>
  <c r="S48" i="13"/>
  <c r="R48" i="13"/>
  <c r="Q48" i="13"/>
  <c r="P48" i="13"/>
  <c r="E48" i="13"/>
  <c r="T47" i="13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U45" i="13"/>
  <c r="S45" i="13"/>
  <c r="R45" i="13"/>
  <c r="Q45" i="13"/>
  <c r="P45" i="13"/>
  <c r="E45" i="13"/>
  <c r="T45" i="13" s="1"/>
  <c r="S44" i="13"/>
  <c r="R44" i="13"/>
  <c r="Q44" i="13"/>
  <c r="P44" i="13"/>
  <c r="E44" i="13"/>
  <c r="S43" i="13"/>
  <c r="R43" i="13"/>
  <c r="Q43" i="13"/>
  <c r="P43" i="13"/>
  <c r="E43" i="13"/>
  <c r="S42" i="13"/>
  <c r="R42" i="13"/>
  <c r="Q42" i="13"/>
  <c r="P42" i="13"/>
  <c r="E42" i="13"/>
  <c r="T42" i="13" s="1"/>
  <c r="V40" i="13"/>
  <c r="S40" i="13"/>
  <c r="O40" i="13"/>
  <c r="N40" i="13"/>
  <c r="M40" i="13"/>
  <c r="L40" i="13"/>
  <c r="K40" i="13"/>
  <c r="J40" i="13"/>
  <c r="I40" i="13"/>
  <c r="H40" i="13"/>
  <c r="R40" i="13" s="1"/>
  <c r="G40" i="13"/>
  <c r="F40" i="13"/>
  <c r="C40" i="13"/>
  <c r="B40" i="13"/>
  <c r="S39" i="13"/>
  <c r="R39" i="13"/>
  <c r="Q39" i="13"/>
  <c r="P39" i="13"/>
  <c r="E39" i="13"/>
  <c r="U38" i="13"/>
  <c r="S38" i="13"/>
  <c r="R38" i="13"/>
  <c r="Q38" i="13"/>
  <c r="P38" i="13"/>
  <c r="E38" i="13"/>
  <c r="U37" i="13"/>
  <c r="T37" i="13"/>
  <c r="S37" i="13"/>
  <c r="R37" i="13"/>
  <c r="Q37" i="13"/>
  <c r="P37" i="13"/>
  <c r="E37" i="13"/>
  <c r="T36" i="13"/>
  <c r="S36" i="13"/>
  <c r="R36" i="13"/>
  <c r="Q36" i="13"/>
  <c r="P36" i="13"/>
  <c r="E36" i="13"/>
  <c r="S35" i="13"/>
  <c r="R35" i="13"/>
  <c r="Q35" i="13"/>
  <c r="P35" i="13"/>
  <c r="E35" i="13"/>
  <c r="V33" i="13"/>
  <c r="O33" i="13"/>
  <c r="N33" i="13"/>
  <c r="M33" i="13"/>
  <c r="L33" i="13"/>
  <c r="K33" i="13"/>
  <c r="J33" i="13"/>
  <c r="I33" i="13"/>
  <c r="S33" i="13" s="1"/>
  <c r="H33" i="13"/>
  <c r="R33" i="13" s="1"/>
  <c r="G33" i="13"/>
  <c r="F33" i="13"/>
  <c r="C33" i="13"/>
  <c r="B33" i="13"/>
  <c r="E33" i="13" s="1"/>
  <c r="U32" i="13"/>
  <c r="T32" i="13"/>
  <c r="S32" i="13"/>
  <c r="R32" i="13"/>
  <c r="Q32" i="13"/>
  <c r="P32" i="13"/>
  <c r="E32" i="13"/>
  <c r="V30" i="13"/>
  <c r="O30" i="13"/>
  <c r="N30" i="13"/>
  <c r="M30" i="13"/>
  <c r="L30" i="13"/>
  <c r="K30" i="13"/>
  <c r="J30" i="13"/>
  <c r="I30" i="13"/>
  <c r="S30" i="13" s="1"/>
  <c r="H30" i="13"/>
  <c r="P30" i="13" s="1"/>
  <c r="G30" i="13"/>
  <c r="F30" i="13"/>
  <c r="C30" i="13"/>
  <c r="B30" i="13"/>
  <c r="E30" i="13" s="1"/>
  <c r="T29" i="13"/>
  <c r="S29" i="13"/>
  <c r="R29" i="13"/>
  <c r="Q29" i="13"/>
  <c r="P29" i="13"/>
  <c r="E29" i="13"/>
  <c r="U29" i="13" s="1"/>
  <c r="U28" i="13"/>
  <c r="T28" i="13"/>
  <c r="S28" i="13"/>
  <c r="R28" i="13"/>
  <c r="Q28" i="13"/>
  <c r="P28" i="13"/>
  <c r="E28" i="13"/>
  <c r="S27" i="13"/>
  <c r="R27" i="13"/>
  <c r="Q27" i="13"/>
  <c r="P27" i="13"/>
  <c r="E27" i="13"/>
  <c r="S26" i="13"/>
  <c r="R26" i="13"/>
  <c r="Q26" i="13"/>
  <c r="P26" i="13"/>
  <c r="E26" i="13"/>
  <c r="U26" i="13" s="1"/>
  <c r="V24" i="13"/>
  <c r="O24" i="13"/>
  <c r="N24" i="13"/>
  <c r="M24" i="13"/>
  <c r="L24" i="13"/>
  <c r="K24" i="13"/>
  <c r="J24" i="13"/>
  <c r="I24" i="13"/>
  <c r="S24" i="13" s="1"/>
  <c r="H24" i="13"/>
  <c r="R24" i="13" s="1"/>
  <c r="G24" i="13"/>
  <c r="F24" i="13"/>
  <c r="C24" i="13"/>
  <c r="E24" i="13" s="1"/>
  <c r="B24" i="13"/>
  <c r="T23" i="13"/>
  <c r="S23" i="13"/>
  <c r="R23" i="13"/>
  <c r="Q23" i="13"/>
  <c r="P23" i="13"/>
  <c r="E23" i="13"/>
  <c r="U23" i="13" s="1"/>
  <c r="S22" i="13"/>
  <c r="R22" i="13"/>
  <c r="Q22" i="13"/>
  <c r="P22" i="13"/>
  <c r="E22" i="13"/>
  <c r="U22" i="13" s="1"/>
  <c r="S21" i="13"/>
  <c r="R21" i="13"/>
  <c r="Q21" i="13"/>
  <c r="P21" i="13"/>
  <c r="E21" i="13"/>
  <c r="T21" i="13" s="1"/>
  <c r="S20" i="13"/>
  <c r="R20" i="13"/>
  <c r="Q20" i="13"/>
  <c r="P20" i="13"/>
  <c r="E20" i="13"/>
  <c r="S19" i="13"/>
  <c r="R19" i="13"/>
  <c r="Q19" i="13"/>
  <c r="P19" i="13"/>
  <c r="E19" i="13"/>
  <c r="S18" i="13"/>
  <c r="R18" i="13"/>
  <c r="Q18" i="13"/>
  <c r="P18" i="13"/>
  <c r="E18" i="13"/>
  <c r="U17" i="13"/>
  <c r="T17" i="13"/>
  <c r="S17" i="13"/>
  <c r="R17" i="13"/>
  <c r="Q17" i="13"/>
  <c r="P17" i="13"/>
  <c r="E17" i="13"/>
  <c r="V15" i="13"/>
  <c r="S15" i="13"/>
  <c r="O15" i="13"/>
  <c r="N15" i="13"/>
  <c r="M15" i="13"/>
  <c r="L15" i="13"/>
  <c r="K15" i="13"/>
  <c r="J15" i="13"/>
  <c r="I15" i="13"/>
  <c r="H15" i="13"/>
  <c r="G15" i="13"/>
  <c r="F15" i="13"/>
  <c r="C15" i="13"/>
  <c r="B15" i="13"/>
  <c r="U14" i="13"/>
  <c r="S14" i="13"/>
  <c r="R14" i="13"/>
  <c r="Q14" i="13"/>
  <c r="P14" i="13"/>
  <c r="E14" i="13"/>
  <c r="T14" i="13" s="1"/>
  <c r="S13" i="13"/>
  <c r="R13" i="13"/>
  <c r="Q13" i="13"/>
  <c r="P13" i="13"/>
  <c r="E13" i="13"/>
  <c r="S12" i="13"/>
  <c r="R12" i="13"/>
  <c r="Q12" i="13"/>
  <c r="P12" i="13"/>
  <c r="E12" i="13"/>
  <c r="U12" i="13" s="1"/>
  <c r="T11" i="13"/>
  <c r="S11" i="13"/>
  <c r="R11" i="13"/>
  <c r="Q11" i="13"/>
  <c r="P11" i="13"/>
  <c r="E11" i="13"/>
  <c r="U11" i="13" s="1"/>
  <c r="S10" i="13"/>
  <c r="R10" i="13"/>
  <c r="Q10" i="13"/>
  <c r="P10" i="13"/>
  <c r="E10" i="13"/>
  <c r="S9" i="13"/>
  <c r="R9" i="13"/>
  <c r="Q9" i="13"/>
  <c r="P9" i="13"/>
  <c r="E9" i="13"/>
  <c r="T9" i="13" s="1"/>
  <c r="S93" i="12"/>
  <c r="R93" i="12"/>
  <c r="Q93" i="12"/>
  <c r="P93" i="12"/>
  <c r="E93" i="12"/>
  <c r="S92" i="12"/>
  <c r="R92" i="12"/>
  <c r="Q92" i="12"/>
  <c r="P92" i="12"/>
  <c r="E92" i="12"/>
  <c r="S91" i="12"/>
  <c r="R91" i="12"/>
  <c r="Q91" i="12"/>
  <c r="P91" i="12"/>
  <c r="E91" i="12"/>
  <c r="T91" i="12" s="1"/>
  <c r="U90" i="12"/>
  <c r="S90" i="12"/>
  <c r="R90" i="12"/>
  <c r="Q90" i="12"/>
  <c r="P90" i="12"/>
  <c r="E90" i="12"/>
  <c r="T90" i="12" s="1"/>
  <c r="U89" i="12"/>
  <c r="T89" i="12"/>
  <c r="S89" i="12"/>
  <c r="R89" i="12"/>
  <c r="Q89" i="12"/>
  <c r="P89" i="12"/>
  <c r="E89" i="12"/>
  <c r="T88" i="12"/>
  <c r="S88" i="12"/>
  <c r="R88" i="12"/>
  <c r="Q88" i="12"/>
  <c r="P88" i="12"/>
  <c r="E88" i="12"/>
  <c r="U88" i="12" s="1"/>
  <c r="S87" i="12"/>
  <c r="R87" i="12"/>
  <c r="Q87" i="12"/>
  <c r="P87" i="12"/>
  <c r="E87" i="12"/>
  <c r="U87" i="12" s="1"/>
  <c r="S86" i="12"/>
  <c r="R86" i="12"/>
  <c r="Q86" i="12"/>
  <c r="P86" i="12"/>
  <c r="E86" i="12"/>
  <c r="T86" i="12" s="1"/>
  <c r="V72" i="12"/>
  <c r="S72" i="12"/>
  <c r="O72" i="12"/>
  <c r="N72" i="12"/>
  <c r="M72" i="12"/>
  <c r="L72" i="12"/>
  <c r="K72" i="12"/>
  <c r="J72" i="12"/>
  <c r="I72" i="12"/>
  <c r="H72" i="12"/>
  <c r="R72" i="12" s="1"/>
  <c r="G72" i="12"/>
  <c r="F72" i="12"/>
  <c r="C72" i="12"/>
  <c r="B72" i="12"/>
  <c r="E72" i="12" s="1"/>
  <c r="V71" i="12"/>
  <c r="O71" i="12"/>
  <c r="N71" i="12"/>
  <c r="M71" i="12"/>
  <c r="L71" i="12"/>
  <c r="K71" i="12"/>
  <c r="J71" i="12"/>
  <c r="I71" i="12"/>
  <c r="S71" i="12" s="1"/>
  <c r="H71" i="12"/>
  <c r="G71" i="12"/>
  <c r="F71" i="12"/>
  <c r="E71" i="12"/>
  <c r="C71" i="12"/>
  <c r="B71" i="12"/>
  <c r="V70" i="12"/>
  <c r="S70" i="12"/>
  <c r="O70" i="12"/>
  <c r="N70" i="12"/>
  <c r="M70" i="12"/>
  <c r="L70" i="12"/>
  <c r="K70" i="12"/>
  <c r="J70" i="12"/>
  <c r="I70" i="12"/>
  <c r="H70" i="12"/>
  <c r="G70" i="12"/>
  <c r="F70" i="12"/>
  <c r="C70" i="12"/>
  <c r="B70" i="12"/>
  <c r="S69" i="12"/>
  <c r="R69" i="12"/>
  <c r="Q69" i="12"/>
  <c r="P69" i="12"/>
  <c r="E69" i="12"/>
  <c r="V67" i="12"/>
  <c r="S67" i="12"/>
  <c r="O67" i="12"/>
  <c r="N67" i="12"/>
  <c r="M67" i="12"/>
  <c r="L67" i="12"/>
  <c r="K67" i="12"/>
  <c r="J67" i="12"/>
  <c r="I67" i="12"/>
  <c r="H67" i="12"/>
  <c r="R67" i="12" s="1"/>
  <c r="G67" i="12"/>
  <c r="F67" i="12"/>
  <c r="C67" i="12"/>
  <c r="B67" i="12"/>
  <c r="V66" i="12"/>
  <c r="O66" i="12"/>
  <c r="N66" i="12"/>
  <c r="M66" i="12"/>
  <c r="L66" i="12"/>
  <c r="K66" i="12"/>
  <c r="J66" i="12"/>
  <c r="I66" i="12"/>
  <c r="H66" i="12"/>
  <c r="R66" i="12" s="1"/>
  <c r="G66" i="12"/>
  <c r="F66" i="12"/>
  <c r="C66" i="12"/>
  <c r="B66" i="12"/>
  <c r="E66" i="12" s="1"/>
  <c r="U65" i="12"/>
  <c r="T65" i="12"/>
  <c r="S65" i="12"/>
  <c r="R65" i="12"/>
  <c r="Q65" i="12"/>
  <c r="P65" i="12"/>
  <c r="E65" i="12"/>
  <c r="S64" i="12"/>
  <c r="R64" i="12"/>
  <c r="Q64" i="12"/>
  <c r="P64" i="12"/>
  <c r="E64" i="12"/>
  <c r="S63" i="12"/>
  <c r="R63" i="12"/>
  <c r="Q63" i="12"/>
  <c r="P63" i="12"/>
  <c r="E63" i="12"/>
  <c r="U62" i="12"/>
  <c r="S62" i="12"/>
  <c r="R62" i="12"/>
  <c r="Q62" i="12"/>
  <c r="P62" i="12"/>
  <c r="E62" i="12"/>
  <c r="T62" i="12" s="1"/>
  <c r="T61" i="12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J59" i="12"/>
  <c r="I59" i="12"/>
  <c r="H59" i="12"/>
  <c r="G59" i="12"/>
  <c r="F59" i="12"/>
  <c r="C59" i="12"/>
  <c r="B59" i="12"/>
  <c r="E59" i="12" s="1"/>
  <c r="S58" i="12"/>
  <c r="R58" i="12"/>
  <c r="Q58" i="12"/>
  <c r="P58" i="12"/>
  <c r="E58" i="12"/>
  <c r="T58" i="12" s="1"/>
  <c r="U57" i="12"/>
  <c r="T57" i="12"/>
  <c r="S57" i="12"/>
  <c r="R57" i="12"/>
  <c r="Q57" i="12"/>
  <c r="P57" i="12"/>
  <c r="E57" i="12"/>
  <c r="T56" i="12"/>
  <c r="S56" i="12"/>
  <c r="R56" i="12"/>
  <c r="Q56" i="12"/>
  <c r="P56" i="12"/>
  <c r="E56" i="12"/>
  <c r="U56" i="12" s="1"/>
  <c r="S55" i="12"/>
  <c r="R55" i="12"/>
  <c r="Q55" i="12"/>
  <c r="P55" i="12"/>
  <c r="E55" i="12"/>
  <c r="U55" i="12" s="1"/>
  <c r="V53" i="12"/>
  <c r="O53" i="12"/>
  <c r="N53" i="12"/>
  <c r="M53" i="12"/>
  <c r="L53" i="12"/>
  <c r="K53" i="12"/>
  <c r="J53" i="12"/>
  <c r="I53" i="12"/>
  <c r="S53" i="12" s="1"/>
  <c r="H53" i="12"/>
  <c r="G53" i="12"/>
  <c r="F53" i="12"/>
  <c r="C53" i="12"/>
  <c r="B53" i="12"/>
  <c r="E53" i="12" s="1"/>
  <c r="U52" i="12"/>
  <c r="T52" i="12"/>
  <c r="S52" i="12"/>
  <c r="R52" i="12"/>
  <c r="Q52" i="12"/>
  <c r="P52" i="12"/>
  <c r="E52" i="12"/>
  <c r="S51" i="12"/>
  <c r="R51" i="12"/>
  <c r="Q51" i="12"/>
  <c r="P51" i="12"/>
  <c r="T51" i="12" s="1"/>
  <c r="E51" i="12"/>
  <c r="S50" i="12"/>
  <c r="R50" i="12"/>
  <c r="Q50" i="12"/>
  <c r="P50" i="12"/>
  <c r="E50" i="12"/>
  <c r="U50" i="12" s="1"/>
  <c r="U49" i="12"/>
  <c r="S49" i="12"/>
  <c r="R49" i="12"/>
  <c r="Q49" i="12"/>
  <c r="P49" i="12"/>
  <c r="E49" i="12"/>
  <c r="T49" i="12" s="1"/>
  <c r="S48" i="12"/>
  <c r="R48" i="12"/>
  <c r="Q48" i="12"/>
  <c r="P48" i="12"/>
  <c r="E48" i="12"/>
  <c r="S47" i="12"/>
  <c r="R47" i="12"/>
  <c r="Q47" i="12"/>
  <c r="P47" i="12"/>
  <c r="E47" i="12"/>
  <c r="S46" i="12"/>
  <c r="R46" i="12"/>
  <c r="Q46" i="12"/>
  <c r="P46" i="12"/>
  <c r="E46" i="12"/>
  <c r="U45" i="12"/>
  <c r="S45" i="12"/>
  <c r="R45" i="12"/>
  <c r="Q45" i="12"/>
  <c r="P45" i="12"/>
  <c r="E45" i="12"/>
  <c r="T45" i="12" s="1"/>
  <c r="S44" i="12"/>
  <c r="R44" i="12"/>
  <c r="Q44" i="12"/>
  <c r="P44" i="12"/>
  <c r="T44" i="12" s="1"/>
  <c r="E44" i="12"/>
  <c r="U44" i="12" s="1"/>
  <c r="S43" i="12"/>
  <c r="R43" i="12"/>
  <c r="Q43" i="12"/>
  <c r="P43" i="12"/>
  <c r="E43" i="12"/>
  <c r="U43" i="12" s="1"/>
  <c r="S42" i="12"/>
  <c r="R42" i="12"/>
  <c r="Q42" i="12"/>
  <c r="P42" i="12"/>
  <c r="E42" i="12"/>
  <c r="U42" i="12" s="1"/>
  <c r="V40" i="12"/>
  <c r="O40" i="12"/>
  <c r="N40" i="12"/>
  <c r="M40" i="12"/>
  <c r="L40" i="12"/>
  <c r="K40" i="12"/>
  <c r="J40" i="12"/>
  <c r="I40" i="12"/>
  <c r="S40" i="12" s="1"/>
  <c r="H40" i="12"/>
  <c r="R40" i="12" s="1"/>
  <c r="G40" i="12"/>
  <c r="F40" i="12"/>
  <c r="E40" i="12"/>
  <c r="C40" i="12"/>
  <c r="B40" i="12"/>
  <c r="S39" i="12"/>
  <c r="R39" i="12"/>
  <c r="Q39" i="12"/>
  <c r="P39" i="12"/>
  <c r="E39" i="12"/>
  <c r="S38" i="12"/>
  <c r="R38" i="12"/>
  <c r="Q38" i="12"/>
  <c r="P38" i="12"/>
  <c r="E38" i="12"/>
  <c r="U38" i="12" s="1"/>
  <c r="U37" i="12"/>
  <c r="S37" i="12"/>
  <c r="R37" i="12"/>
  <c r="Q37" i="12"/>
  <c r="P37" i="12"/>
  <c r="E37" i="12"/>
  <c r="T37" i="12" s="1"/>
  <c r="S36" i="12"/>
  <c r="R36" i="12"/>
  <c r="Q36" i="12"/>
  <c r="P36" i="12"/>
  <c r="E36" i="12"/>
  <c r="S35" i="12"/>
  <c r="R35" i="12"/>
  <c r="Q35" i="12"/>
  <c r="P35" i="12"/>
  <c r="E35" i="12"/>
  <c r="V33" i="12"/>
  <c r="O33" i="12"/>
  <c r="N33" i="12"/>
  <c r="M33" i="12"/>
  <c r="L33" i="12"/>
  <c r="K33" i="12"/>
  <c r="J33" i="12"/>
  <c r="I33" i="12"/>
  <c r="S33" i="12" s="1"/>
  <c r="H33" i="12"/>
  <c r="R33" i="12" s="1"/>
  <c r="G33" i="12"/>
  <c r="F33" i="12"/>
  <c r="C33" i="12"/>
  <c r="B33" i="12"/>
  <c r="E33" i="12" s="1"/>
  <c r="S32" i="12"/>
  <c r="R32" i="12"/>
  <c r="Q32" i="12"/>
  <c r="P32" i="12"/>
  <c r="E32" i="12"/>
  <c r="V30" i="12"/>
  <c r="O30" i="12"/>
  <c r="N30" i="12"/>
  <c r="M30" i="12"/>
  <c r="L30" i="12"/>
  <c r="K30" i="12"/>
  <c r="J30" i="12"/>
  <c r="I30" i="12"/>
  <c r="H30" i="12"/>
  <c r="R30" i="12" s="1"/>
  <c r="G30" i="12"/>
  <c r="F30" i="12"/>
  <c r="C30" i="12"/>
  <c r="E30" i="12" s="1"/>
  <c r="B30" i="12"/>
  <c r="S29" i="12"/>
  <c r="R29" i="12"/>
  <c r="Q29" i="12"/>
  <c r="P29" i="12"/>
  <c r="E29" i="12"/>
  <c r="T29" i="12" s="1"/>
  <c r="S28" i="12"/>
  <c r="R28" i="12"/>
  <c r="Q28" i="12"/>
  <c r="P28" i="12"/>
  <c r="E28" i="12"/>
  <c r="S27" i="12"/>
  <c r="R27" i="12"/>
  <c r="Q27" i="12"/>
  <c r="P27" i="12"/>
  <c r="E27" i="12"/>
  <c r="S26" i="12"/>
  <c r="R26" i="12"/>
  <c r="Q26" i="12"/>
  <c r="P26" i="12"/>
  <c r="E26" i="12"/>
  <c r="T26" i="12" s="1"/>
  <c r="V24" i="12"/>
  <c r="O24" i="12"/>
  <c r="N24" i="12"/>
  <c r="M24" i="12"/>
  <c r="L24" i="12"/>
  <c r="K24" i="12"/>
  <c r="J24" i="12"/>
  <c r="I24" i="12"/>
  <c r="S24" i="12" s="1"/>
  <c r="H24" i="12"/>
  <c r="R24" i="12" s="1"/>
  <c r="G24" i="12"/>
  <c r="F24" i="12"/>
  <c r="C24" i="12"/>
  <c r="B24" i="12"/>
  <c r="S23" i="12"/>
  <c r="R23" i="12"/>
  <c r="Q23" i="12"/>
  <c r="P23" i="12"/>
  <c r="E23" i="12"/>
  <c r="S22" i="12"/>
  <c r="R22" i="12"/>
  <c r="Q22" i="12"/>
  <c r="P22" i="12"/>
  <c r="E22" i="12"/>
  <c r="U21" i="12"/>
  <c r="S21" i="12"/>
  <c r="R21" i="12"/>
  <c r="Q21" i="12"/>
  <c r="P21" i="12"/>
  <c r="E21" i="12"/>
  <c r="T21" i="12" s="1"/>
  <c r="U20" i="12"/>
  <c r="T20" i="12"/>
  <c r="S20" i="12"/>
  <c r="R20" i="12"/>
  <c r="Q20" i="12"/>
  <c r="P20" i="12"/>
  <c r="E20" i="12"/>
  <c r="T19" i="12"/>
  <c r="S19" i="12"/>
  <c r="R19" i="12"/>
  <c r="Q19" i="12"/>
  <c r="P19" i="12"/>
  <c r="E19" i="12"/>
  <c r="U19" i="12" s="1"/>
  <c r="S18" i="12"/>
  <c r="R18" i="12"/>
  <c r="Q18" i="12"/>
  <c r="P18" i="12"/>
  <c r="E18" i="12"/>
  <c r="U18" i="12" s="1"/>
  <c r="S17" i="12"/>
  <c r="R17" i="12"/>
  <c r="Q17" i="12"/>
  <c r="P17" i="12"/>
  <c r="E17" i="12"/>
  <c r="T17" i="12" s="1"/>
  <c r="V15" i="12"/>
  <c r="S15" i="12"/>
  <c r="O15" i="12"/>
  <c r="N15" i="12"/>
  <c r="M15" i="12"/>
  <c r="L15" i="12"/>
  <c r="K15" i="12"/>
  <c r="J15" i="12"/>
  <c r="I15" i="12"/>
  <c r="Q15" i="12" s="1"/>
  <c r="H15" i="12"/>
  <c r="R15" i="12" s="1"/>
  <c r="G15" i="12"/>
  <c r="F15" i="12"/>
  <c r="C15" i="12"/>
  <c r="B15" i="12"/>
  <c r="E15" i="12" s="1"/>
  <c r="S14" i="12"/>
  <c r="R14" i="12"/>
  <c r="Q14" i="12"/>
  <c r="P14" i="12"/>
  <c r="E14" i="12"/>
  <c r="S13" i="12"/>
  <c r="R13" i="12"/>
  <c r="Q13" i="12"/>
  <c r="P13" i="12"/>
  <c r="E13" i="12"/>
  <c r="T13" i="12" s="1"/>
  <c r="S12" i="12"/>
  <c r="R12" i="12"/>
  <c r="Q12" i="12"/>
  <c r="P12" i="12"/>
  <c r="E12" i="12"/>
  <c r="S11" i="12"/>
  <c r="R11" i="12"/>
  <c r="Q11" i="12"/>
  <c r="P11" i="12"/>
  <c r="E11" i="12"/>
  <c r="S10" i="12"/>
  <c r="R10" i="12"/>
  <c r="Q10" i="12"/>
  <c r="P10" i="12"/>
  <c r="E10" i="12"/>
  <c r="U9" i="12"/>
  <c r="T9" i="12"/>
  <c r="S9" i="12"/>
  <c r="R9" i="12"/>
  <c r="Q9" i="12"/>
  <c r="P9" i="12"/>
  <c r="E9" i="12"/>
  <c r="U93" i="11"/>
  <c r="T93" i="11"/>
  <c r="S93" i="11"/>
  <c r="R93" i="11"/>
  <c r="Q93" i="11"/>
  <c r="P93" i="11"/>
  <c r="E93" i="11"/>
  <c r="T92" i="1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U90" i="11"/>
  <c r="S90" i="11"/>
  <c r="R90" i="11"/>
  <c r="Q90" i="11"/>
  <c r="P90" i="11"/>
  <c r="E90" i="11"/>
  <c r="T90" i="11" s="1"/>
  <c r="S89" i="11"/>
  <c r="R89" i="11"/>
  <c r="Q89" i="11"/>
  <c r="P89" i="11"/>
  <c r="E89" i="11"/>
  <c r="S88" i="11"/>
  <c r="R88" i="11"/>
  <c r="Q88" i="11"/>
  <c r="P88" i="11"/>
  <c r="E88" i="11"/>
  <c r="S87" i="11"/>
  <c r="R87" i="11"/>
  <c r="Q87" i="11"/>
  <c r="P87" i="11"/>
  <c r="E87" i="11"/>
  <c r="U86" i="11"/>
  <c r="T86" i="11"/>
  <c r="S86" i="11"/>
  <c r="R86" i="11"/>
  <c r="Q86" i="11"/>
  <c r="P86" i="11"/>
  <c r="E86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E72" i="11" s="1"/>
  <c r="V71" i="11"/>
  <c r="O71" i="11"/>
  <c r="N71" i="11"/>
  <c r="M71" i="11"/>
  <c r="L71" i="11"/>
  <c r="K71" i="11"/>
  <c r="J71" i="11"/>
  <c r="R71" i="11" s="1"/>
  <c r="I71" i="11"/>
  <c r="S71" i="11" s="1"/>
  <c r="H71" i="11"/>
  <c r="G71" i="11"/>
  <c r="F71" i="11"/>
  <c r="C71" i="11"/>
  <c r="B71" i="11"/>
  <c r="E71" i="11" s="1"/>
  <c r="V70" i="11"/>
  <c r="O70" i="11"/>
  <c r="N70" i="11"/>
  <c r="M70" i="11"/>
  <c r="L70" i="11"/>
  <c r="K70" i="11"/>
  <c r="J70" i="11"/>
  <c r="I70" i="11"/>
  <c r="H70" i="11"/>
  <c r="R70" i="11" s="1"/>
  <c r="G70" i="11"/>
  <c r="F70" i="11"/>
  <c r="C70" i="11"/>
  <c r="B70" i="11"/>
  <c r="S69" i="11"/>
  <c r="R69" i="11"/>
  <c r="Q69" i="11"/>
  <c r="P69" i="11"/>
  <c r="E69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V66" i="11"/>
  <c r="R66" i="11"/>
  <c r="O66" i="11"/>
  <c r="N66" i="11"/>
  <c r="M66" i="11"/>
  <c r="L66" i="11"/>
  <c r="K66" i="11"/>
  <c r="J66" i="11"/>
  <c r="I66" i="11"/>
  <c r="H66" i="11"/>
  <c r="G66" i="11"/>
  <c r="F66" i="11"/>
  <c r="C66" i="11"/>
  <c r="B66" i="11"/>
  <c r="U65" i="11"/>
  <c r="T65" i="11"/>
  <c r="S65" i="11"/>
  <c r="R65" i="11"/>
  <c r="Q65" i="11"/>
  <c r="P65" i="11"/>
  <c r="E65" i="11"/>
  <c r="U64" i="11"/>
  <c r="T64" i="11"/>
  <c r="S64" i="11"/>
  <c r="R64" i="11"/>
  <c r="Q64" i="11"/>
  <c r="P64" i="11"/>
  <c r="E64" i="11"/>
  <c r="T63" i="11"/>
  <c r="S63" i="11"/>
  <c r="R63" i="11"/>
  <c r="Q63" i="11"/>
  <c r="P63" i="11"/>
  <c r="E63" i="11"/>
  <c r="U63" i="11" s="1"/>
  <c r="S62" i="11"/>
  <c r="R62" i="11"/>
  <c r="Q62" i="11"/>
  <c r="P62" i="11"/>
  <c r="E62" i="11"/>
  <c r="U62" i="11" s="1"/>
  <c r="U61" i="11"/>
  <c r="T61" i="1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S59" i="11" s="1"/>
  <c r="H59" i="11"/>
  <c r="R59" i="11" s="1"/>
  <c r="G59" i="11"/>
  <c r="F59" i="11"/>
  <c r="C59" i="11"/>
  <c r="B59" i="11"/>
  <c r="E59" i="11" s="1"/>
  <c r="S58" i="11"/>
  <c r="R58" i="11"/>
  <c r="Q58" i="11"/>
  <c r="P58" i="11"/>
  <c r="E58" i="11"/>
  <c r="U58" i="11" s="1"/>
  <c r="T57" i="11"/>
  <c r="S57" i="11"/>
  <c r="R57" i="11"/>
  <c r="Q57" i="11"/>
  <c r="P57" i="11"/>
  <c r="E57" i="11"/>
  <c r="U57" i="11" s="1"/>
  <c r="S56" i="11"/>
  <c r="R56" i="11"/>
  <c r="Q56" i="11"/>
  <c r="P56" i="11"/>
  <c r="E56" i="11"/>
  <c r="S55" i="11"/>
  <c r="R55" i="11"/>
  <c r="Q55" i="11"/>
  <c r="P55" i="11"/>
  <c r="E55" i="11"/>
  <c r="V53" i="11"/>
  <c r="O53" i="11"/>
  <c r="N53" i="11"/>
  <c r="M53" i="11"/>
  <c r="L53" i="11"/>
  <c r="K53" i="11"/>
  <c r="J53" i="11"/>
  <c r="I53" i="11"/>
  <c r="S53" i="11" s="1"/>
  <c r="H53" i="11"/>
  <c r="G53" i="11"/>
  <c r="F53" i="11"/>
  <c r="C53" i="11"/>
  <c r="B53" i="11"/>
  <c r="S52" i="11"/>
  <c r="R52" i="11"/>
  <c r="Q52" i="11"/>
  <c r="P52" i="11"/>
  <c r="E52" i="11"/>
  <c r="S51" i="11"/>
  <c r="R51" i="11"/>
  <c r="Q51" i="11"/>
  <c r="P51" i="11"/>
  <c r="E51" i="11"/>
  <c r="S50" i="11"/>
  <c r="R50" i="11"/>
  <c r="Q50" i="11"/>
  <c r="P50" i="11"/>
  <c r="E50" i="11"/>
  <c r="U49" i="11"/>
  <c r="T49" i="11"/>
  <c r="S49" i="11"/>
  <c r="R49" i="11"/>
  <c r="Q49" i="11"/>
  <c r="P49" i="11"/>
  <c r="E49" i="11"/>
  <c r="T48" i="11"/>
  <c r="S48" i="11"/>
  <c r="R48" i="11"/>
  <c r="Q48" i="11"/>
  <c r="P48" i="11"/>
  <c r="E48" i="11"/>
  <c r="U48" i="11" s="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U45" i="11"/>
  <c r="S45" i="11"/>
  <c r="R45" i="11"/>
  <c r="Q45" i="11"/>
  <c r="P45" i="11"/>
  <c r="E45" i="11"/>
  <c r="T45" i="11" s="1"/>
  <c r="S44" i="11"/>
  <c r="R44" i="11"/>
  <c r="Q44" i="11"/>
  <c r="P44" i="11"/>
  <c r="E44" i="11"/>
  <c r="S43" i="11"/>
  <c r="R43" i="11"/>
  <c r="Q43" i="11"/>
  <c r="P43" i="11"/>
  <c r="E43" i="11"/>
  <c r="S42" i="11"/>
  <c r="R42" i="11"/>
  <c r="Q42" i="11"/>
  <c r="P42" i="11"/>
  <c r="E42" i="11"/>
  <c r="V40" i="11"/>
  <c r="S40" i="11"/>
  <c r="O40" i="11"/>
  <c r="N40" i="11"/>
  <c r="M40" i="11"/>
  <c r="L40" i="11"/>
  <c r="K40" i="11"/>
  <c r="J40" i="11"/>
  <c r="I40" i="11"/>
  <c r="H40" i="11"/>
  <c r="G40" i="11"/>
  <c r="F40" i="11"/>
  <c r="C40" i="11"/>
  <c r="B40" i="11"/>
  <c r="S39" i="11"/>
  <c r="R39" i="11"/>
  <c r="Q39" i="11"/>
  <c r="P39" i="11"/>
  <c r="E39" i="11"/>
  <c r="S38" i="11"/>
  <c r="R38" i="11"/>
  <c r="Q38" i="11"/>
  <c r="P38" i="11"/>
  <c r="E38" i="11"/>
  <c r="S37" i="11"/>
  <c r="R37" i="11"/>
  <c r="Q37" i="11"/>
  <c r="P37" i="11"/>
  <c r="E37" i="11"/>
  <c r="U37" i="11" s="1"/>
  <c r="U36" i="11"/>
  <c r="S36" i="11"/>
  <c r="R36" i="11"/>
  <c r="Q36" i="11"/>
  <c r="P36" i="11"/>
  <c r="E36" i="11"/>
  <c r="T36" i="11" s="1"/>
  <c r="T35" i="11"/>
  <c r="S35" i="11"/>
  <c r="R35" i="11"/>
  <c r="Q35" i="11"/>
  <c r="P35" i="11"/>
  <c r="E35" i="11"/>
  <c r="U35" i="11" s="1"/>
  <c r="V33" i="11"/>
  <c r="O33" i="11"/>
  <c r="N33" i="11"/>
  <c r="M33" i="11"/>
  <c r="L33" i="11"/>
  <c r="K33" i="11"/>
  <c r="J33" i="11"/>
  <c r="I33" i="11"/>
  <c r="S33" i="11" s="1"/>
  <c r="H33" i="11"/>
  <c r="R33" i="11" s="1"/>
  <c r="G33" i="11"/>
  <c r="F33" i="11"/>
  <c r="C33" i="11"/>
  <c r="B33" i="11"/>
  <c r="E33" i="11" s="1"/>
  <c r="T32" i="11"/>
  <c r="S32" i="11"/>
  <c r="R32" i="11"/>
  <c r="Q32" i="11"/>
  <c r="U32" i="11" s="1"/>
  <c r="P32" i="11"/>
  <c r="E32" i="11"/>
  <c r="V30" i="11"/>
  <c r="O30" i="11"/>
  <c r="N30" i="11"/>
  <c r="M30" i="11"/>
  <c r="L30" i="11"/>
  <c r="K30" i="11"/>
  <c r="J30" i="11"/>
  <c r="I30" i="11"/>
  <c r="S30" i="11" s="1"/>
  <c r="H30" i="11"/>
  <c r="G30" i="11"/>
  <c r="F30" i="11"/>
  <c r="C30" i="11"/>
  <c r="B30" i="11"/>
  <c r="S29" i="11"/>
  <c r="R29" i="11"/>
  <c r="Q29" i="11"/>
  <c r="P29" i="11"/>
  <c r="E29" i="11"/>
  <c r="S28" i="11"/>
  <c r="R28" i="11"/>
  <c r="Q28" i="11"/>
  <c r="P28" i="11"/>
  <c r="E28" i="11"/>
  <c r="U28" i="11" s="1"/>
  <c r="T27" i="11"/>
  <c r="S27" i="11"/>
  <c r="R27" i="11"/>
  <c r="Q27" i="11"/>
  <c r="P27" i="11"/>
  <c r="E27" i="11"/>
  <c r="U27" i="11" s="1"/>
  <c r="S26" i="11"/>
  <c r="R26" i="11"/>
  <c r="Q26" i="11"/>
  <c r="P26" i="11"/>
  <c r="E26" i="11"/>
  <c r="U26" i="11" s="1"/>
  <c r="V24" i="11"/>
  <c r="O24" i="11"/>
  <c r="N24" i="11"/>
  <c r="M24" i="11"/>
  <c r="L24" i="11"/>
  <c r="K24" i="11"/>
  <c r="J24" i="11"/>
  <c r="I24" i="11"/>
  <c r="S24" i="11" s="1"/>
  <c r="H24" i="11"/>
  <c r="R24" i="11" s="1"/>
  <c r="G24" i="11"/>
  <c r="F24" i="11"/>
  <c r="C24" i="11"/>
  <c r="B24" i="1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P20" i="11"/>
  <c r="E20" i="11"/>
  <c r="S19" i="11"/>
  <c r="R19" i="11"/>
  <c r="Q19" i="11"/>
  <c r="P19" i="11"/>
  <c r="E19" i="11"/>
  <c r="S18" i="11"/>
  <c r="R18" i="11"/>
  <c r="Q18" i="11"/>
  <c r="P18" i="11"/>
  <c r="E18" i="11"/>
  <c r="S17" i="11"/>
  <c r="R17" i="11"/>
  <c r="Q17" i="11"/>
  <c r="P17" i="11"/>
  <c r="E17" i="11"/>
  <c r="U17" i="11" s="1"/>
  <c r="V15" i="11"/>
  <c r="O15" i="11"/>
  <c r="N15" i="11"/>
  <c r="M15" i="11"/>
  <c r="L15" i="11"/>
  <c r="K15" i="11"/>
  <c r="J15" i="11"/>
  <c r="I15" i="11"/>
  <c r="H15" i="11"/>
  <c r="G15" i="11"/>
  <c r="F15" i="11"/>
  <c r="C15" i="11"/>
  <c r="B15" i="11"/>
  <c r="E15" i="11" s="1"/>
  <c r="U14" i="11"/>
  <c r="S14" i="11"/>
  <c r="R14" i="11"/>
  <c r="Q14" i="11"/>
  <c r="P14" i="11"/>
  <c r="E14" i="11"/>
  <c r="T14" i="11" s="1"/>
  <c r="U13" i="11"/>
  <c r="T13" i="11"/>
  <c r="S13" i="11"/>
  <c r="R13" i="11"/>
  <c r="Q13" i="11"/>
  <c r="P13" i="11"/>
  <c r="E13" i="11"/>
  <c r="U12" i="11"/>
  <c r="T12" i="11"/>
  <c r="S12" i="11"/>
  <c r="R12" i="11"/>
  <c r="Q12" i="11"/>
  <c r="P12" i="11"/>
  <c r="E12" i="11"/>
  <c r="S11" i="11"/>
  <c r="R11" i="11"/>
  <c r="Q11" i="11"/>
  <c r="P11" i="11"/>
  <c r="E11" i="11"/>
  <c r="S10" i="11"/>
  <c r="R10" i="11"/>
  <c r="Q10" i="11"/>
  <c r="P10" i="11"/>
  <c r="E10" i="11"/>
  <c r="U9" i="11"/>
  <c r="S9" i="11"/>
  <c r="R9" i="11"/>
  <c r="Q9" i="11"/>
  <c r="P9" i="11"/>
  <c r="E9" i="11"/>
  <c r="T9" i="11" s="1"/>
  <c r="S93" i="10"/>
  <c r="R93" i="10"/>
  <c r="Q93" i="10"/>
  <c r="P93" i="10"/>
  <c r="E93" i="10"/>
  <c r="S92" i="10"/>
  <c r="R92" i="10"/>
  <c r="Q92" i="10"/>
  <c r="P92" i="10"/>
  <c r="E92" i="10"/>
  <c r="S91" i="10"/>
  <c r="R91" i="10"/>
  <c r="Q91" i="10"/>
  <c r="P91" i="10"/>
  <c r="E91" i="10"/>
  <c r="T90" i="10"/>
  <c r="S90" i="10"/>
  <c r="R90" i="10"/>
  <c r="Q90" i="10"/>
  <c r="P90" i="10"/>
  <c r="E90" i="10"/>
  <c r="U90" i="10" s="1"/>
  <c r="S89" i="10"/>
  <c r="R89" i="10"/>
  <c r="Q89" i="10"/>
  <c r="P89" i="10"/>
  <c r="E89" i="10"/>
  <c r="S88" i="10"/>
  <c r="R88" i="10"/>
  <c r="Q88" i="10"/>
  <c r="P88" i="10"/>
  <c r="E88" i="10"/>
  <c r="U88" i="10" s="1"/>
  <c r="S87" i="10"/>
  <c r="R87" i="10"/>
  <c r="Q87" i="10"/>
  <c r="P87" i="10"/>
  <c r="E87" i="10"/>
  <c r="U87" i="10" s="1"/>
  <c r="U86" i="10"/>
  <c r="T86" i="10"/>
  <c r="S86" i="10"/>
  <c r="R86" i="10"/>
  <c r="Q86" i="10"/>
  <c r="P86" i="10"/>
  <c r="E86" i="10"/>
  <c r="V72" i="10"/>
  <c r="O72" i="10"/>
  <c r="N72" i="10"/>
  <c r="M72" i="10"/>
  <c r="L72" i="10"/>
  <c r="K72" i="10"/>
  <c r="J72" i="10"/>
  <c r="I72" i="10"/>
  <c r="H72" i="10"/>
  <c r="R72" i="10" s="1"/>
  <c r="G72" i="10"/>
  <c r="F72" i="10"/>
  <c r="C72" i="10"/>
  <c r="B72" i="10"/>
  <c r="E72" i="10" s="1"/>
  <c r="V71" i="10"/>
  <c r="O71" i="10"/>
  <c r="N71" i="10"/>
  <c r="M71" i="10"/>
  <c r="L71" i="10"/>
  <c r="K71" i="10"/>
  <c r="J71" i="10"/>
  <c r="I71" i="10"/>
  <c r="S71" i="10" s="1"/>
  <c r="H71" i="10"/>
  <c r="G71" i="10"/>
  <c r="F71" i="10"/>
  <c r="C71" i="10"/>
  <c r="B71" i="10"/>
  <c r="E71" i="10" s="1"/>
  <c r="V70" i="10"/>
  <c r="O70" i="10"/>
  <c r="N70" i="10"/>
  <c r="M70" i="10"/>
  <c r="L70" i="10"/>
  <c r="K70" i="10"/>
  <c r="J70" i="10"/>
  <c r="I70" i="10"/>
  <c r="H70" i="10"/>
  <c r="G70" i="10"/>
  <c r="F70" i="10"/>
  <c r="C70" i="10"/>
  <c r="B70" i="10"/>
  <c r="S69" i="10"/>
  <c r="R69" i="10"/>
  <c r="Q69" i="10"/>
  <c r="U69" i="10" s="1"/>
  <c r="P69" i="10"/>
  <c r="E69" i="10"/>
  <c r="V67" i="10"/>
  <c r="O67" i="10"/>
  <c r="N67" i="10"/>
  <c r="M67" i="10"/>
  <c r="L67" i="10"/>
  <c r="K67" i="10"/>
  <c r="J67" i="10"/>
  <c r="I67" i="10"/>
  <c r="H67" i="10"/>
  <c r="R67" i="10" s="1"/>
  <c r="G67" i="10"/>
  <c r="F67" i="10"/>
  <c r="C67" i="10"/>
  <c r="B67" i="10"/>
  <c r="E67" i="10" s="1"/>
  <c r="V66" i="10"/>
  <c r="O66" i="10"/>
  <c r="N66" i="10"/>
  <c r="M66" i="10"/>
  <c r="L66" i="10"/>
  <c r="K66" i="10"/>
  <c r="J66" i="10"/>
  <c r="I66" i="10"/>
  <c r="S66" i="10" s="1"/>
  <c r="H66" i="10"/>
  <c r="G66" i="10"/>
  <c r="F66" i="10"/>
  <c r="C66" i="10"/>
  <c r="B66" i="10"/>
  <c r="E66" i="10" s="1"/>
  <c r="U65" i="10"/>
  <c r="S65" i="10"/>
  <c r="R65" i="10"/>
  <c r="Q65" i="10"/>
  <c r="P65" i="10"/>
  <c r="E65" i="10"/>
  <c r="T65" i="10" s="1"/>
  <c r="S64" i="10"/>
  <c r="R64" i="10"/>
  <c r="Q64" i="10"/>
  <c r="P64" i="10"/>
  <c r="E64" i="10"/>
  <c r="S63" i="10"/>
  <c r="R63" i="10"/>
  <c r="Q63" i="10"/>
  <c r="P63" i="10"/>
  <c r="E63" i="10"/>
  <c r="S62" i="10"/>
  <c r="R62" i="10"/>
  <c r="Q62" i="10"/>
  <c r="P62" i="10"/>
  <c r="E62" i="10"/>
  <c r="T62" i="10" s="1"/>
  <c r="U61" i="10"/>
  <c r="T61" i="10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H59" i="10"/>
  <c r="R59" i="10" s="1"/>
  <c r="G59" i="10"/>
  <c r="F59" i="10"/>
  <c r="C59" i="10"/>
  <c r="B59" i="10"/>
  <c r="S58" i="10"/>
  <c r="R58" i="10"/>
  <c r="Q58" i="10"/>
  <c r="P58" i="10"/>
  <c r="E58" i="10"/>
  <c r="T57" i="10"/>
  <c r="S57" i="10"/>
  <c r="R57" i="10"/>
  <c r="Q57" i="10"/>
  <c r="P57" i="10"/>
  <c r="E57" i="10"/>
  <c r="U57" i="10" s="1"/>
  <c r="U56" i="10"/>
  <c r="T56" i="10"/>
  <c r="S56" i="10"/>
  <c r="R56" i="10"/>
  <c r="Q56" i="10"/>
  <c r="P56" i="10"/>
  <c r="E56" i="10"/>
  <c r="T55" i="10"/>
  <c r="S55" i="10"/>
  <c r="R55" i="10"/>
  <c r="Q55" i="10"/>
  <c r="P55" i="10"/>
  <c r="E55" i="10"/>
  <c r="U55" i="10" s="1"/>
  <c r="V53" i="10"/>
  <c r="O53" i="10"/>
  <c r="N53" i="10"/>
  <c r="M53" i="10"/>
  <c r="L53" i="10"/>
  <c r="K53" i="10"/>
  <c r="J53" i="10"/>
  <c r="I53" i="10"/>
  <c r="H53" i="10"/>
  <c r="R53" i="10" s="1"/>
  <c r="G53" i="10"/>
  <c r="F53" i="10"/>
  <c r="C53" i="10"/>
  <c r="B53" i="10"/>
  <c r="E53" i="10" s="1"/>
  <c r="U52" i="10"/>
  <c r="T52" i="10"/>
  <c r="S52" i="10"/>
  <c r="R52" i="10"/>
  <c r="Q52" i="10"/>
  <c r="P52" i="10"/>
  <c r="E52" i="10"/>
  <c r="T51" i="10"/>
  <c r="S51" i="10"/>
  <c r="R51" i="10"/>
  <c r="Q51" i="10"/>
  <c r="P51" i="10"/>
  <c r="E51" i="10"/>
  <c r="U51" i="10" s="1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S48" i="10"/>
  <c r="R48" i="10"/>
  <c r="Q48" i="10"/>
  <c r="P48" i="10"/>
  <c r="E48" i="10"/>
  <c r="S47" i="10"/>
  <c r="R47" i="10"/>
  <c r="Q47" i="10"/>
  <c r="P47" i="10"/>
  <c r="E47" i="10"/>
  <c r="S46" i="10"/>
  <c r="R46" i="10"/>
  <c r="Q46" i="10"/>
  <c r="P46" i="10"/>
  <c r="E46" i="10"/>
  <c r="T46" i="10" s="1"/>
  <c r="U45" i="10"/>
  <c r="T45" i="10"/>
  <c r="S45" i="10"/>
  <c r="R45" i="10"/>
  <c r="Q45" i="10"/>
  <c r="P45" i="10"/>
  <c r="E45" i="10"/>
  <c r="U44" i="10"/>
  <c r="T44" i="10"/>
  <c r="S44" i="10"/>
  <c r="R44" i="10"/>
  <c r="Q44" i="10"/>
  <c r="P44" i="10"/>
  <c r="E44" i="10"/>
  <c r="T43" i="10"/>
  <c r="S43" i="10"/>
  <c r="R43" i="10"/>
  <c r="Q43" i="10"/>
  <c r="P43" i="10"/>
  <c r="E43" i="10"/>
  <c r="U43" i="10" s="1"/>
  <c r="S42" i="10"/>
  <c r="R42" i="10"/>
  <c r="Q42" i="10"/>
  <c r="P42" i="10"/>
  <c r="E42" i="10"/>
  <c r="U42" i="10" s="1"/>
  <c r="V40" i="10"/>
  <c r="O40" i="10"/>
  <c r="N40" i="10"/>
  <c r="M40" i="10"/>
  <c r="L40" i="10"/>
  <c r="K40" i="10"/>
  <c r="J40" i="10"/>
  <c r="I40" i="10"/>
  <c r="S40" i="10" s="1"/>
  <c r="H40" i="10"/>
  <c r="R40" i="10" s="1"/>
  <c r="G40" i="10"/>
  <c r="F40" i="10"/>
  <c r="C40" i="10"/>
  <c r="B40" i="10"/>
  <c r="T39" i="10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U37" i="10"/>
  <c r="S37" i="10"/>
  <c r="R37" i="10"/>
  <c r="Q37" i="10"/>
  <c r="P37" i="10"/>
  <c r="E37" i="10"/>
  <c r="T37" i="10" s="1"/>
  <c r="S36" i="10"/>
  <c r="R36" i="10"/>
  <c r="Q36" i="10"/>
  <c r="P36" i="10"/>
  <c r="E36" i="10"/>
  <c r="S35" i="10"/>
  <c r="R35" i="10"/>
  <c r="Q35" i="10"/>
  <c r="P35" i="10"/>
  <c r="E35" i="10"/>
  <c r="V33" i="10"/>
  <c r="O33" i="10"/>
  <c r="N33" i="10"/>
  <c r="M33" i="10"/>
  <c r="L33" i="10"/>
  <c r="K33" i="10"/>
  <c r="J33" i="10"/>
  <c r="I33" i="10"/>
  <c r="S33" i="10" s="1"/>
  <c r="H33" i="10"/>
  <c r="P33" i="10" s="1"/>
  <c r="G33" i="10"/>
  <c r="F33" i="10"/>
  <c r="C33" i="10"/>
  <c r="B33" i="10"/>
  <c r="S32" i="10"/>
  <c r="R32" i="10"/>
  <c r="Q32" i="10"/>
  <c r="P32" i="10"/>
  <c r="E32" i="10"/>
  <c r="V30" i="10"/>
  <c r="O30" i="10"/>
  <c r="N30" i="10"/>
  <c r="M30" i="10"/>
  <c r="L30" i="10"/>
  <c r="K30" i="10"/>
  <c r="J30" i="10"/>
  <c r="I30" i="10"/>
  <c r="S30" i="10" s="1"/>
  <c r="H30" i="10"/>
  <c r="R30" i="10" s="1"/>
  <c r="G30" i="10"/>
  <c r="F30" i="10"/>
  <c r="C30" i="10"/>
  <c r="E30" i="10" s="1"/>
  <c r="B30" i="10"/>
  <c r="S29" i="10"/>
  <c r="R29" i="10"/>
  <c r="Q29" i="10"/>
  <c r="P29" i="10"/>
  <c r="E29" i="10"/>
  <c r="T29" i="10" s="1"/>
  <c r="S28" i="10"/>
  <c r="R28" i="10"/>
  <c r="Q28" i="10"/>
  <c r="P28" i="10"/>
  <c r="E28" i="10"/>
  <c r="S27" i="10"/>
  <c r="R27" i="10"/>
  <c r="Q27" i="10"/>
  <c r="P27" i="10"/>
  <c r="E27" i="10"/>
  <c r="S26" i="10"/>
  <c r="R26" i="10"/>
  <c r="Q26" i="10"/>
  <c r="P26" i="10"/>
  <c r="E26" i="10"/>
  <c r="V24" i="10"/>
  <c r="S24" i="10"/>
  <c r="O24" i="10"/>
  <c r="N24" i="10"/>
  <c r="M24" i="10"/>
  <c r="L24" i="10"/>
  <c r="K24" i="10"/>
  <c r="J24" i="10"/>
  <c r="I24" i="10"/>
  <c r="Q24" i="10" s="1"/>
  <c r="H24" i="10"/>
  <c r="R24" i="10" s="1"/>
  <c r="G24" i="10"/>
  <c r="F24" i="10"/>
  <c r="C24" i="10"/>
  <c r="B24" i="10"/>
  <c r="E24" i="10" s="1"/>
  <c r="S23" i="10"/>
  <c r="R23" i="10"/>
  <c r="Q23" i="10"/>
  <c r="P23" i="10"/>
  <c r="E23" i="10"/>
  <c r="S22" i="10"/>
  <c r="R22" i="10"/>
  <c r="Q22" i="10"/>
  <c r="P22" i="10"/>
  <c r="E22" i="10"/>
  <c r="T22" i="10" s="1"/>
  <c r="U21" i="10"/>
  <c r="S21" i="10"/>
  <c r="R21" i="10"/>
  <c r="Q21" i="10"/>
  <c r="P21" i="10"/>
  <c r="E21" i="10"/>
  <c r="T21" i="10" s="1"/>
  <c r="U20" i="10"/>
  <c r="T20" i="10"/>
  <c r="S20" i="10"/>
  <c r="R20" i="10"/>
  <c r="Q20" i="10"/>
  <c r="P20" i="10"/>
  <c r="E20" i="10"/>
  <c r="T19" i="10"/>
  <c r="S19" i="10"/>
  <c r="R19" i="10"/>
  <c r="Q19" i="10"/>
  <c r="P19" i="10"/>
  <c r="E19" i="10"/>
  <c r="U19" i="10" s="1"/>
  <c r="S18" i="10"/>
  <c r="R18" i="10"/>
  <c r="Q18" i="10"/>
  <c r="P18" i="10"/>
  <c r="E18" i="10"/>
  <c r="U18" i="10" s="1"/>
  <c r="S17" i="10"/>
  <c r="R17" i="10"/>
  <c r="Q17" i="10"/>
  <c r="P17" i="10"/>
  <c r="E17" i="10"/>
  <c r="T17" i="10" s="1"/>
  <c r="V15" i="10"/>
  <c r="S15" i="10"/>
  <c r="O15" i="10"/>
  <c r="N15" i="10"/>
  <c r="M15" i="10"/>
  <c r="L15" i="10"/>
  <c r="K15" i="10"/>
  <c r="J15" i="10"/>
  <c r="I15" i="10"/>
  <c r="H15" i="10"/>
  <c r="R15" i="10" s="1"/>
  <c r="G15" i="10"/>
  <c r="F15" i="10"/>
  <c r="C15" i="10"/>
  <c r="B15" i="10"/>
  <c r="E15" i="10" s="1"/>
  <c r="S14" i="10"/>
  <c r="R14" i="10"/>
  <c r="Q14" i="10"/>
  <c r="P14" i="10"/>
  <c r="E14" i="10"/>
  <c r="U14" i="10" s="1"/>
  <c r="S13" i="10"/>
  <c r="R13" i="10"/>
  <c r="Q13" i="10"/>
  <c r="P13" i="10"/>
  <c r="E13" i="10"/>
  <c r="T13" i="10" s="1"/>
  <c r="S12" i="10"/>
  <c r="R12" i="10"/>
  <c r="Q12" i="10"/>
  <c r="P12" i="10"/>
  <c r="E12" i="10"/>
  <c r="S11" i="10"/>
  <c r="R11" i="10"/>
  <c r="Q11" i="10"/>
  <c r="P11" i="10"/>
  <c r="E11" i="10"/>
  <c r="S10" i="10"/>
  <c r="R10" i="10"/>
  <c r="Q10" i="10"/>
  <c r="P10" i="10"/>
  <c r="E10" i="10"/>
  <c r="T10" i="10" s="1"/>
  <c r="U9" i="10"/>
  <c r="T9" i="10"/>
  <c r="S9" i="10"/>
  <c r="R9" i="10"/>
  <c r="Q9" i="10"/>
  <c r="P9" i="10"/>
  <c r="E9" i="10"/>
  <c r="U93" i="9"/>
  <c r="T93" i="9"/>
  <c r="S93" i="9"/>
  <c r="R93" i="9"/>
  <c r="Q93" i="9"/>
  <c r="P93" i="9"/>
  <c r="E93" i="9"/>
  <c r="T92" i="9"/>
  <c r="S92" i="9"/>
  <c r="R92" i="9"/>
  <c r="Q92" i="9"/>
  <c r="P92" i="9"/>
  <c r="E92" i="9"/>
  <c r="U92" i="9" s="1"/>
  <c r="S91" i="9"/>
  <c r="R91" i="9"/>
  <c r="Q91" i="9"/>
  <c r="P91" i="9"/>
  <c r="E91" i="9"/>
  <c r="U91" i="9" s="1"/>
  <c r="U90" i="9"/>
  <c r="S90" i="9"/>
  <c r="R90" i="9"/>
  <c r="Q90" i="9"/>
  <c r="P90" i="9"/>
  <c r="E90" i="9"/>
  <c r="T90" i="9" s="1"/>
  <c r="S89" i="9"/>
  <c r="R89" i="9"/>
  <c r="Q89" i="9"/>
  <c r="P89" i="9"/>
  <c r="E89" i="9"/>
  <c r="S88" i="9"/>
  <c r="R88" i="9"/>
  <c r="Q88" i="9"/>
  <c r="P88" i="9"/>
  <c r="E88" i="9"/>
  <c r="U87" i="9"/>
  <c r="S87" i="9"/>
  <c r="R87" i="9"/>
  <c r="Q87" i="9"/>
  <c r="P87" i="9"/>
  <c r="E87" i="9"/>
  <c r="T87" i="9" s="1"/>
  <c r="U86" i="9"/>
  <c r="T86" i="9"/>
  <c r="S86" i="9"/>
  <c r="R86" i="9"/>
  <c r="Q86" i="9"/>
  <c r="P86" i="9"/>
  <c r="E86" i="9"/>
  <c r="V72" i="9"/>
  <c r="O72" i="9"/>
  <c r="N72" i="9"/>
  <c r="M72" i="9"/>
  <c r="L72" i="9"/>
  <c r="K72" i="9"/>
  <c r="J72" i="9"/>
  <c r="I72" i="9"/>
  <c r="S72" i="9" s="1"/>
  <c r="H72" i="9"/>
  <c r="R72" i="9" s="1"/>
  <c r="G72" i="9"/>
  <c r="F72" i="9"/>
  <c r="C72" i="9"/>
  <c r="B72" i="9"/>
  <c r="V71" i="9"/>
  <c r="O71" i="9"/>
  <c r="N71" i="9"/>
  <c r="M71" i="9"/>
  <c r="L71" i="9"/>
  <c r="K71" i="9"/>
  <c r="J71" i="9"/>
  <c r="R71" i="9" s="1"/>
  <c r="I71" i="9"/>
  <c r="H71" i="9"/>
  <c r="G71" i="9"/>
  <c r="F71" i="9"/>
  <c r="C71" i="9"/>
  <c r="B71" i="9"/>
  <c r="E71" i="9" s="1"/>
  <c r="V70" i="9"/>
  <c r="O70" i="9"/>
  <c r="N70" i="9"/>
  <c r="M70" i="9"/>
  <c r="L70" i="9"/>
  <c r="K70" i="9"/>
  <c r="J70" i="9"/>
  <c r="I70" i="9"/>
  <c r="H70" i="9"/>
  <c r="G70" i="9"/>
  <c r="F70" i="9"/>
  <c r="C70" i="9"/>
  <c r="B70" i="9"/>
  <c r="E70" i="9" s="1"/>
  <c r="S69" i="9"/>
  <c r="R69" i="9"/>
  <c r="Q69" i="9"/>
  <c r="P69" i="9"/>
  <c r="E69" i="9"/>
  <c r="V67" i="9"/>
  <c r="O67" i="9"/>
  <c r="N67" i="9"/>
  <c r="M67" i="9"/>
  <c r="L67" i="9"/>
  <c r="K67" i="9"/>
  <c r="J67" i="9"/>
  <c r="I67" i="9"/>
  <c r="S67" i="9" s="1"/>
  <c r="H67" i="9"/>
  <c r="G67" i="9"/>
  <c r="F67" i="9"/>
  <c r="C67" i="9"/>
  <c r="B67" i="9"/>
  <c r="V66" i="9"/>
  <c r="O66" i="9"/>
  <c r="N66" i="9"/>
  <c r="M66" i="9"/>
  <c r="L66" i="9"/>
  <c r="K66" i="9"/>
  <c r="J66" i="9"/>
  <c r="I66" i="9"/>
  <c r="S66" i="9" s="1"/>
  <c r="H66" i="9"/>
  <c r="R66" i="9" s="1"/>
  <c r="G66" i="9"/>
  <c r="F66" i="9"/>
  <c r="C66" i="9"/>
  <c r="B66" i="9"/>
  <c r="E66" i="9" s="1"/>
  <c r="U65" i="9"/>
  <c r="T65" i="9"/>
  <c r="S65" i="9"/>
  <c r="R65" i="9"/>
  <c r="Q65" i="9"/>
  <c r="P65" i="9"/>
  <c r="E65" i="9"/>
  <c r="U64" i="9"/>
  <c r="T64" i="9"/>
  <c r="S64" i="9"/>
  <c r="R64" i="9"/>
  <c r="Q64" i="9"/>
  <c r="P64" i="9"/>
  <c r="E64" i="9"/>
  <c r="T63" i="9"/>
  <c r="S63" i="9"/>
  <c r="R63" i="9"/>
  <c r="Q63" i="9"/>
  <c r="P63" i="9"/>
  <c r="E63" i="9"/>
  <c r="U63" i="9" s="1"/>
  <c r="S62" i="9"/>
  <c r="R62" i="9"/>
  <c r="Q62" i="9"/>
  <c r="P62" i="9"/>
  <c r="E62" i="9"/>
  <c r="U62" i="9" s="1"/>
  <c r="U61" i="9"/>
  <c r="S61" i="9"/>
  <c r="R61" i="9"/>
  <c r="Q61" i="9"/>
  <c r="P61" i="9"/>
  <c r="E61" i="9"/>
  <c r="T61" i="9" s="1"/>
  <c r="V59" i="9"/>
  <c r="O59" i="9"/>
  <c r="N59" i="9"/>
  <c r="M59" i="9"/>
  <c r="L59" i="9"/>
  <c r="K59" i="9"/>
  <c r="J59" i="9"/>
  <c r="I59" i="9"/>
  <c r="S59" i="9" s="1"/>
  <c r="H59" i="9"/>
  <c r="R59" i="9" s="1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T57" i="9" s="1"/>
  <c r="S56" i="9"/>
  <c r="R56" i="9"/>
  <c r="Q56" i="9"/>
  <c r="P56" i="9"/>
  <c r="E56" i="9"/>
  <c r="S55" i="9"/>
  <c r="R55" i="9"/>
  <c r="Q55" i="9"/>
  <c r="P55" i="9"/>
  <c r="E55" i="9"/>
  <c r="V53" i="9"/>
  <c r="O53" i="9"/>
  <c r="N53" i="9"/>
  <c r="M53" i="9"/>
  <c r="L53" i="9"/>
  <c r="K53" i="9"/>
  <c r="J53" i="9"/>
  <c r="I53" i="9"/>
  <c r="S53" i="9" s="1"/>
  <c r="H53" i="9"/>
  <c r="R53" i="9" s="1"/>
  <c r="G53" i="9"/>
  <c r="F53" i="9"/>
  <c r="C53" i="9"/>
  <c r="B53" i="9"/>
  <c r="S52" i="9"/>
  <c r="R52" i="9"/>
  <c r="Q52" i="9"/>
  <c r="P52" i="9"/>
  <c r="E52" i="9"/>
  <c r="S51" i="9"/>
  <c r="R51" i="9"/>
  <c r="Q51" i="9"/>
  <c r="P51" i="9"/>
  <c r="E51" i="9"/>
  <c r="S50" i="9"/>
  <c r="R50" i="9"/>
  <c r="Q50" i="9"/>
  <c r="P50" i="9"/>
  <c r="E50" i="9"/>
  <c r="T49" i="9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U47" i="9" s="1"/>
  <c r="S46" i="9"/>
  <c r="R46" i="9"/>
  <c r="Q46" i="9"/>
  <c r="P46" i="9"/>
  <c r="E46" i="9"/>
  <c r="U46" i="9" s="1"/>
  <c r="S45" i="9"/>
  <c r="R45" i="9"/>
  <c r="Q45" i="9"/>
  <c r="P45" i="9"/>
  <c r="E45" i="9"/>
  <c r="S44" i="9"/>
  <c r="R44" i="9"/>
  <c r="Q44" i="9"/>
  <c r="P44" i="9"/>
  <c r="E44" i="9"/>
  <c r="U44" i="9" s="1"/>
  <c r="S43" i="9"/>
  <c r="R43" i="9"/>
  <c r="Q43" i="9"/>
  <c r="P43" i="9"/>
  <c r="E43" i="9"/>
  <c r="S42" i="9"/>
  <c r="R42" i="9"/>
  <c r="Q42" i="9"/>
  <c r="P42" i="9"/>
  <c r="E42" i="9"/>
  <c r="V40" i="9"/>
  <c r="S40" i="9"/>
  <c r="O40" i="9"/>
  <c r="N40" i="9"/>
  <c r="M40" i="9"/>
  <c r="L40" i="9"/>
  <c r="K40" i="9"/>
  <c r="J40" i="9"/>
  <c r="I40" i="9"/>
  <c r="H40" i="9"/>
  <c r="R40" i="9" s="1"/>
  <c r="G40" i="9"/>
  <c r="F40" i="9"/>
  <c r="C40" i="9"/>
  <c r="B40" i="9"/>
  <c r="E40" i="9" s="1"/>
  <c r="S39" i="9"/>
  <c r="R39" i="9"/>
  <c r="Q39" i="9"/>
  <c r="P39" i="9"/>
  <c r="E39" i="9"/>
  <c r="U38" i="9"/>
  <c r="S38" i="9"/>
  <c r="R38" i="9"/>
  <c r="Q38" i="9"/>
  <c r="P38" i="9"/>
  <c r="E38" i="9"/>
  <c r="T38" i="9" s="1"/>
  <c r="S37" i="9"/>
  <c r="R37" i="9"/>
  <c r="Q37" i="9"/>
  <c r="P37" i="9"/>
  <c r="E37" i="9"/>
  <c r="S36" i="9"/>
  <c r="R36" i="9"/>
  <c r="Q36" i="9"/>
  <c r="P36" i="9"/>
  <c r="E36" i="9"/>
  <c r="U36" i="9" s="1"/>
  <c r="T35" i="9"/>
  <c r="S35" i="9"/>
  <c r="R35" i="9"/>
  <c r="Q35" i="9"/>
  <c r="P35" i="9"/>
  <c r="E35" i="9"/>
  <c r="V33" i="9"/>
  <c r="O33" i="9"/>
  <c r="N33" i="9"/>
  <c r="M33" i="9"/>
  <c r="L33" i="9"/>
  <c r="K33" i="9"/>
  <c r="J33" i="9"/>
  <c r="I33" i="9"/>
  <c r="S33" i="9" s="1"/>
  <c r="H33" i="9"/>
  <c r="R33" i="9" s="1"/>
  <c r="G33" i="9"/>
  <c r="F33" i="9"/>
  <c r="C33" i="9"/>
  <c r="E33" i="9" s="1"/>
  <c r="B33" i="9"/>
  <c r="T32" i="9"/>
  <c r="S32" i="9"/>
  <c r="R32" i="9"/>
  <c r="Q32" i="9"/>
  <c r="U32" i="9" s="1"/>
  <c r="P32" i="9"/>
  <c r="E32" i="9"/>
  <c r="V30" i="9"/>
  <c r="O30" i="9"/>
  <c r="N30" i="9"/>
  <c r="M30" i="9"/>
  <c r="L30" i="9"/>
  <c r="K30" i="9"/>
  <c r="J30" i="9"/>
  <c r="I30" i="9"/>
  <c r="H30" i="9"/>
  <c r="R30" i="9" s="1"/>
  <c r="G30" i="9"/>
  <c r="F30" i="9"/>
  <c r="C30" i="9"/>
  <c r="B30" i="9"/>
  <c r="S29" i="9"/>
  <c r="R29" i="9"/>
  <c r="Q29" i="9"/>
  <c r="P29" i="9"/>
  <c r="E29" i="9"/>
  <c r="S28" i="9"/>
  <c r="R28" i="9"/>
  <c r="Q28" i="9"/>
  <c r="P28" i="9"/>
  <c r="E28" i="9"/>
  <c r="U28" i="9" s="1"/>
  <c r="T27" i="9"/>
  <c r="S27" i="9"/>
  <c r="R27" i="9"/>
  <c r="Q27" i="9"/>
  <c r="P27" i="9"/>
  <c r="E27" i="9"/>
  <c r="U27" i="9" s="1"/>
  <c r="S26" i="9"/>
  <c r="R26" i="9"/>
  <c r="Q26" i="9"/>
  <c r="P26" i="9"/>
  <c r="E26" i="9"/>
  <c r="U26" i="9" s="1"/>
  <c r="V24" i="9"/>
  <c r="O24" i="9"/>
  <c r="N24" i="9"/>
  <c r="M24" i="9"/>
  <c r="Q24" i="9" s="1"/>
  <c r="L24" i="9"/>
  <c r="K24" i="9"/>
  <c r="J24" i="9"/>
  <c r="I24" i="9"/>
  <c r="S24" i="9" s="1"/>
  <c r="H24" i="9"/>
  <c r="R24" i="9" s="1"/>
  <c r="G24" i="9"/>
  <c r="F24" i="9"/>
  <c r="C24" i="9"/>
  <c r="B24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U21" i="9"/>
  <c r="S21" i="9"/>
  <c r="R21" i="9"/>
  <c r="Q21" i="9"/>
  <c r="P21" i="9"/>
  <c r="E21" i="9"/>
  <c r="T21" i="9" s="1"/>
  <c r="S20" i="9"/>
  <c r="R20" i="9"/>
  <c r="Q20" i="9"/>
  <c r="P20" i="9"/>
  <c r="E20" i="9"/>
  <c r="U20" i="9" s="1"/>
  <c r="S19" i="9"/>
  <c r="R19" i="9"/>
  <c r="Q19" i="9"/>
  <c r="P19" i="9"/>
  <c r="E19" i="9"/>
  <c r="S18" i="9"/>
  <c r="R18" i="9"/>
  <c r="Q18" i="9"/>
  <c r="P18" i="9"/>
  <c r="E18" i="9"/>
  <c r="S17" i="9"/>
  <c r="R17" i="9"/>
  <c r="Q17" i="9"/>
  <c r="P17" i="9"/>
  <c r="E17" i="9"/>
  <c r="V15" i="9"/>
  <c r="S15" i="9"/>
  <c r="O15" i="9"/>
  <c r="N15" i="9"/>
  <c r="M15" i="9"/>
  <c r="L15" i="9"/>
  <c r="K15" i="9"/>
  <c r="J15" i="9"/>
  <c r="R15" i="9" s="1"/>
  <c r="I15" i="9"/>
  <c r="H15" i="9"/>
  <c r="G15" i="9"/>
  <c r="F15" i="9"/>
  <c r="C15" i="9"/>
  <c r="B15" i="9"/>
  <c r="U14" i="9"/>
  <c r="S14" i="9"/>
  <c r="R14" i="9"/>
  <c r="Q14" i="9"/>
  <c r="P14" i="9"/>
  <c r="E14" i="9"/>
  <c r="T14" i="9" s="1"/>
  <c r="U13" i="9"/>
  <c r="T13" i="9"/>
  <c r="S13" i="9"/>
  <c r="R13" i="9"/>
  <c r="Q13" i="9"/>
  <c r="P13" i="9"/>
  <c r="E13" i="9"/>
  <c r="U12" i="9"/>
  <c r="T12" i="9"/>
  <c r="S12" i="9"/>
  <c r="R12" i="9"/>
  <c r="Q12" i="9"/>
  <c r="P12" i="9"/>
  <c r="E12" i="9"/>
  <c r="S11" i="9"/>
  <c r="R11" i="9"/>
  <c r="Q11" i="9"/>
  <c r="P11" i="9"/>
  <c r="E11" i="9"/>
  <c r="S10" i="9"/>
  <c r="R10" i="9"/>
  <c r="Q10" i="9"/>
  <c r="P10" i="9"/>
  <c r="E10" i="9"/>
  <c r="U10" i="9" s="1"/>
  <c r="U9" i="9"/>
  <c r="S9" i="9"/>
  <c r="R9" i="9"/>
  <c r="Q9" i="9"/>
  <c r="P9" i="9"/>
  <c r="E9" i="9"/>
  <c r="T9" i="9" s="1"/>
  <c r="S93" i="8"/>
  <c r="R93" i="8"/>
  <c r="Q93" i="8"/>
  <c r="P93" i="8"/>
  <c r="E93" i="8"/>
  <c r="S92" i="8"/>
  <c r="R92" i="8"/>
  <c r="Q92" i="8"/>
  <c r="P92" i="8"/>
  <c r="E92" i="8"/>
  <c r="U91" i="8"/>
  <c r="S91" i="8"/>
  <c r="R91" i="8"/>
  <c r="Q91" i="8"/>
  <c r="P91" i="8"/>
  <c r="E91" i="8"/>
  <c r="T91" i="8" s="1"/>
  <c r="T90" i="8"/>
  <c r="S90" i="8"/>
  <c r="R90" i="8"/>
  <c r="Q90" i="8"/>
  <c r="P90" i="8"/>
  <c r="E90" i="8"/>
  <c r="U90" i="8" s="1"/>
  <c r="S89" i="8"/>
  <c r="R89" i="8"/>
  <c r="Q89" i="8"/>
  <c r="P89" i="8"/>
  <c r="E89" i="8"/>
  <c r="S88" i="8"/>
  <c r="R88" i="8"/>
  <c r="Q88" i="8"/>
  <c r="P88" i="8"/>
  <c r="E88" i="8"/>
  <c r="S87" i="8"/>
  <c r="R87" i="8"/>
  <c r="Q87" i="8"/>
  <c r="P87" i="8"/>
  <c r="E87" i="8"/>
  <c r="U87" i="8" s="1"/>
  <c r="S86" i="8"/>
  <c r="R86" i="8"/>
  <c r="Q86" i="8"/>
  <c r="P86" i="8"/>
  <c r="E86" i="8"/>
  <c r="V72" i="8"/>
  <c r="O72" i="8"/>
  <c r="N72" i="8"/>
  <c r="M72" i="8"/>
  <c r="L72" i="8"/>
  <c r="K72" i="8"/>
  <c r="J72" i="8"/>
  <c r="I72" i="8"/>
  <c r="S72" i="8" s="1"/>
  <c r="H72" i="8"/>
  <c r="G72" i="8"/>
  <c r="F72" i="8"/>
  <c r="C72" i="8"/>
  <c r="B72" i="8"/>
  <c r="E72" i="8" s="1"/>
  <c r="V71" i="8"/>
  <c r="O71" i="8"/>
  <c r="N71" i="8"/>
  <c r="M71" i="8"/>
  <c r="L71" i="8"/>
  <c r="K71" i="8"/>
  <c r="J71" i="8"/>
  <c r="I71" i="8"/>
  <c r="S71" i="8" s="1"/>
  <c r="H71" i="8"/>
  <c r="G71" i="8"/>
  <c r="F71" i="8"/>
  <c r="C71" i="8"/>
  <c r="B71" i="8"/>
  <c r="E71" i="8" s="1"/>
  <c r="V70" i="8"/>
  <c r="S70" i="8"/>
  <c r="O70" i="8"/>
  <c r="N70" i="8"/>
  <c r="M70" i="8"/>
  <c r="L70" i="8"/>
  <c r="K70" i="8"/>
  <c r="J70" i="8"/>
  <c r="I70" i="8"/>
  <c r="H70" i="8"/>
  <c r="R70" i="8" s="1"/>
  <c r="G70" i="8"/>
  <c r="F70" i="8"/>
  <c r="C70" i="8"/>
  <c r="B70" i="8"/>
  <c r="S69" i="8"/>
  <c r="R69" i="8"/>
  <c r="Q69" i="8"/>
  <c r="P69" i="8"/>
  <c r="E69" i="8"/>
  <c r="V67" i="8"/>
  <c r="O67" i="8"/>
  <c r="N67" i="8"/>
  <c r="M67" i="8"/>
  <c r="L67" i="8"/>
  <c r="K67" i="8"/>
  <c r="J67" i="8"/>
  <c r="I67" i="8"/>
  <c r="S67" i="8" s="1"/>
  <c r="H67" i="8"/>
  <c r="G67" i="8"/>
  <c r="F67" i="8"/>
  <c r="C67" i="8"/>
  <c r="B67" i="8"/>
  <c r="V66" i="8"/>
  <c r="O66" i="8"/>
  <c r="N66" i="8"/>
  <c r="M66" i="8"/>
  <c r="L66" i="8"/>
  <c r="K66" i="8"/>
  <c r="J66" i="8"/>
  <c r="I66" i="8"/>
  <c r="S66" i="8" s="1"/>
  <c r="H66" i="8"/>
  <c r="R66" i="8" s="1"/>
  <c r="G66" i="8"/>
  <c r="F66" i="8"/>
  <c r="C66" i="8"/>
  <c r="E66" i="8" s="1"/>
  <c r="B66" i="8"/>
  <c r="U65" i="8"/>
  <c r="T65" i="8"/>
  <c r="S65" i="8"/>
  <c r="R65" i="8"/>
  <c r="Q65" i="8"/>
  <c r="P65" i="8"/>
  <c r="E65" i="8"/>
  <c r="S64" i="8"/>
  <c r="R64" i="8"/>
  <c r="Q64" i="8"/>
  <c r="P64" i="8"/>
  <c r="E64" i="8"/>
  <c r="T63" i="8"/>
  <c r="S63" i="8"/>
  <c r="R63" i="8"/>
  <c r="Q63" i="8"/>
  <c r="P63" i="8"/>
  <c r="E63" i="8"/>
  <c r="U63" i="8" s="1"/>
  <c r="U62" i="8"/>
  <c r="S62" i="8"/>
  <c r="R62" i="8"/>
  <c r="Q62" i="8"/>
  <c r="P62" i="8"/>
  <c r="E62" i="8"/>
  <c r="T62" i="8" s="1"/>
  <c r="U61" i="8"/>
  <c r="T61" i="8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R59" i="8" s="1"/>
  <c r="G59" i="8"/>
  <c r="F59" i="8"/>
  <c r="C59" i="8"/>
  <c r="B59" i="8"/>
  <c r="S58" i="8"/>
  <c r="R58" i="8"/>
  <c r="Q58" i="8"/>
  <c r="P58" i="8"/>
  <c r="E58" i="8"/>
  <c r="T57" i="8"/>
  <c r="S57" i="8"/>
  <c r="R57" i="8"/>
  <c r="Q57" i="8"/>
  <c r="P57" i="8"/>
  <c r="E57" i="8"/>
  <c r="U57" i="8" s="1"/>
  <c r="T56" i="8"/>
  <c r="S56" i="8"/>
  <c r="R56" i="8"/>
  <c r="Q56" i="8"/>
  <c r="P56" i="8"/>
  <c r="E56" i="8"/>
  <c r="U56" i="8" s="1"/>
  <c r="S55" i="8"/>
  <c r="R55" i="8"/>
  <c r="Q55" i="8"/>
  <c r="P55" i="8"/>
  <c r="E55" i="8"/>
  <c r="U55" i="8" s="1"/>
  <c r="V53" i="8"/>
  <c r="O53" i="8"/>
  <c r="N53" i="8"/>
  <c r="M53" i="8"/>
  <c r="L53" i="8"/>
  <c r="K53" i="8"/>
  <c r="J53" i="8"/>
  <c r="I53" i="8"/>
  <c r="S53" i="8" s="1"/>
  <c r="H53" i="8"/>
  <c r="G53" i="8"/>
  <c r="F53" i="8"/>
  <c r="C53" i="8"/>
  <c r="B53" i="8"/>
  <c r="E53" i="8" s="1"/>
  <c r="U52" i="8"/>
  <c r="T52" i="8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U49" i="8"/>
  <c r="S49" i="8"/>
  <c r="R49" i="8"/>
  <c r="Q49" i="8"/>
  <c r="P49" i="8"/>
  <c r="E49" i="8"/>
  <c r="T49" i="8" s="1"/>
  <c r="U48" i="8"/>
  <c r="T48" i="8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U45" i="8"/>
  <c r="T45" i="8"/>
  <c r="S45" i="8"/>
  <c r="R45" i="8"/>
  <c r="Q45" i="8"/>
  <c r="P45" i="8"/>
  <c r="E45" i="8"/>
  <c r="U44" i="8"/>
  <c r="T44" i="8"/>
  <c r="S44" i="8"/>
  <c r="R44" i="8"/>
  <c r="Q44" i="8"/>
  <c r="P44" i="8"/>
  <c r="E44" i="8"/>
  <c r="S43" i="8"/>
  <c r="R43" i="8"/>
  <c r="Q43" i="8"/>
  <c r="P43" i="8"/>
  <c r="T43" i="8" s="1"/>
  <c r="E43" i="8"/>
  <c r="S42" i="8"/>
  <c r="R42" i="8"/>
  <c r="Q42" i="8"/>
  <c r="P42" i="8"/>
  <c r="E42" i="8"/>
  <c r="V40" i="8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E40" i="8" s="1"/>
  <c r="B40" i="8"/>
  <c r="S39" i="8"/>
  <c r="R39" i="8"/>
  <c r="Q39" i="8"/>
  <c r="P39" i="8"/>
  <c r="E39" i="8"/>
  <c r="S38" i="8"/>
  <c r="R38" i="8"/>
  <c r="Q38" i="8"/>
  <c r="P38" i="8"/>
  <c r="E38" i="8"/>
  <c r="U37" i="8"/>
  <c r="S37" i="8"/>
  <c r="R37" i="8"/>
  <c r="Q37" i="8"/>
  <c r="P37" i="8"/>
  <c r="E37" i="8"/>
  <c r="T37" i="8" s="1"/>
  <c r="S36" i="8"/>
  <c r="R36" i="8"/>
  <c r="Q36" i="8"/>
  <c r="P36" i="8"/>
  <c r="E36" i="8"/>
  <c r="S35" i="8"/>
  <c r="R35" i="8"/>
  <c r="Q35" i="8"/>
  <c r="P35" i="8"/>
  <c r="E35" i="8"/>
  <c r="V33" i="8"/>
  <c r="Q33" i="8"/>
  <c r="O33" i="8"/>
  <c r="N33" i="8"/>
  <c r="M33" i="8"/>
  <c r="L33" i="8"/>
  <c r="K33" i="8"/>
  <c r="J33" i="8"/>
  <c r="I33" i="8"/>
  <c r="S33" i="8" s="1"/>
  <c r="H33" i="8"/>
  <c r="R33" i="8" s="1"/>
  <c r="G33" i="8"/>
  <c r="F33" i="8"/>
  <c r="C33" i="8"/>
  <c r="B33" i="8"/>
  <c r="S32" i="8"/>
  <c r="R32" i="8"/>
  <c r="Q32" i="8"/>
  <c r="P32" i="8"/>
  <c r="E32" i="8"/>
  <c r="T32" i="8" s="1"/>
  <c r="V30" i="8"/>
  <c r="O30" i="8"/>
  <c r="N30" i="8"/>
  <c r="M30" i="8"/>
  <c r="L30" i="8"/>
  <c r="K30" i="8"/>
  <c r="J30" i="8"/>
  <c r="I30" i="8"/>
  <c r="S30" i="8" s="1"/>
  <c r="H30" i="8"/>
  <c r="R30" i="8" s="1"/>
  <c r="G30" i="8"/>
  <c r="F30" i="8"/>
  <c r="C30" i="8"/>
  <c r="B30" i="8"/>
  <c r="E30" i="8" s="1"/>
  <c r="S29" i="8"/>
  <c r="R29" i="8"/>
  <c r="Q29" i="8"/>
  <c r="P29" i="8"/>
  <c r="E29" i="8"/>
  <c r="T29" i="8" s="1"/>
  <c r="T28" i="8"/>
  <c r="S28" i="8"/>
  <c r="R28" i="8"/>
  <c r="Q28" i="8"/>
  <c r="P28" i="8"/>
  <c r="E28" i="8"/>
  <c r="U28" i="8" s="1"/>
  <c r="T27" i="8"/>
  <c r="S27" i="8"/>
  <c r="R27" i="8"/>
  <c r="Q27" i="8"/>
  <c r="P27" i="8"/>
  <c r="E27" i="8"/>
  <c r="U27" i="8" s="1"/>
  <c r="S26" i="8"/>
  <c r="R26" i="8"/>
  <c r="Q26" i="8"/>
  <c r="P26" i="8"/>
  <c r="E26" i="8"/>
  <c r="V24" i="8"/>
  <c r="O24" i="8"/>
  <c r="N24" i="8"/>
  <c r="M24" i="8"/>
  <c r="L24" i="8"/>
  <c r="K24" i="8"/>
  <c r="J24" i="8"/>
  <c r="I24" i="8"/>
  <c r="S24" i="8" s="1"/>
  <c r="H24" i="8"/>
  <c r="R24" i="8" s="1"/>
  <c r="G24" i="8"/>
  <c r="F24" i="8"/>
  <c r="C24" i="8"/>
  <c r="B24" i="8"/>
  <c r="S23" i="8"/>
  <c r="R23" i="8"/>
  <c r="Q23" i="8"/>
  <c r="P23" i="8"/>
  <c r="E23" i="8"/>
  <c r="S22" i="8"/>
  <c r="R22" i="8"/>
  <c r="Q22" i="8"/>
  <c r="P22" i="8"/>
  <c r="E22" i="8"/>
  <c r="S21" i="8"/>
  <c r="R21" i="8"/>
  <c r="Q21" i="8"/>
  <c r="P21" i="8"/>
  <c r="E21" i="8"/>
  <c r="T21" i="8" s="1"/>
  <c r="U20" i="8"/>
  <c r="T20" i="8"/>
  <c r="S20" i="8"/>
  <c r="R20" i="8"/>
  <c r="Q20" i="8"/>
  <c r="P20" i="8"/>
  <c r="E20" i="8"/>
  <c r="U19" i="8"/>
  <c r="T19" i="8"/>
  <c r="S19" i="8"/>
  <c r="R19" i="8"/>
  <c r="Q19" i="8"/>
  <c r="P19" i="8"/>
  <c r="E19" i="8"/>
  <c r="S18" i="8"/>
  <c r="R18" i="8"/>
  <c r="Q18" i="8"/>
  <c r="P18" i="8"/>
  <c r="E18" i="8"/>
  <c r="U18" i="8" s="1"/>
  <c r="U17" i="8"/>
  <c r="S17" i="8"/>
  <c r="R17" i="8"/>
  <c r="Q17" i="8"/>
  <c r="P17" i="8"/>
  <c r="E17" i="8"/>
  <c r="T17" i="8" s="1"/>
  <c r="V15" i="8"/>
  <c r="O15" i="8"/>
  <c r="N15" i="8"/>
  <c r="M15" i="8"/>
  <c r="L15" i="8"/>
  <c r="K15" i="8"/>
  <c r="J15" i="8"/>
  <c r="I15" i="8"/>
  <c r="S15" i="8" s="1"/>
  <c r="H15" i="8"/>
  <c r="R15" i="8" s="1"/>
  <c r="G15" i="8"/>
  <c r="F15" i="8"/>
  <c r="C15" i="8"/>
  <c r="B15" i="8"/>
  <c r="T14" i="8"/>
  <c r="S14" i="8"/>
  <c r="R14" i="8"/>
  <c r="Q14" i="8"/>
  <c r="P14" i="8"/>
  <c r="E14" i="8"/>
  <c r="U14" i="8" s="1"/>
  <c r="S13" i="8"/>
  <c r="R13" i="8"/>
  <c r="Q13" i="8"/>
  <c r="P13" i="8"/>
  <c r="E13" i="8"/>
  <c r="T13" i="8" s="1"/>
  <c r="U12" i="8"/>
  <c r="S12" i="8"/>
  <c r="R12" i="8"/>
  <c r="Q12" i="8"/>
  <c r="P12" i="8"/>
  <c r="E12" i="8"/>
  <c r="T12" i="8" s="1"/>
  <c r="S11" i="8"/>
  <c r="R11" i="8"/>
  <c r="Q11" i="8"/>
  <c r="P11" i="8"/>
  <c r="E11" i="8"/>
  <c r="S10" i="8"/>
  <c r="R10" i="8"/>
  <c r="Q10" i="8"/>
  <c r="P10" i="8"/>
  <c r="E10" i="8"/>
  <c r="S9" i="8"/>
  <c r="R9" i="8"/>
  <c r="Q9" i="8"/>
  <c r="P9" i="8"/>
  <c r="E9" i="8"/>
  <c r="U93" i="7"/>
  <c r="T93" i="7"/>
  <c r="S93" i="7"/>
  <c r="R93" i="7"/>
  <c r="Q93" i="7"/>
  <c r="P93" i="7"/>
  <c r="E93" i="7"/>
  <c r="U92" i="7"/>
  <c r="T92" i="7"/>
  <c r="S92" i="7"/>
  <c r="R92" i="7"/>
  <c r="Q92" i="7"/>
  <c r="P92" i="7"/>
  <c r="E92" i="7"/>
  <c r="T91" i="7"/>
  <c r="S91" i="7"/>
  <c r="R91" i="7"/>
  <c r="Q91" i="7"/>
  <c r="P91" i="7"/>
  <c r="E91" i="7"/>
  <c r="U91" i="7" s="1"/>
  <c r="S90" i="7"/>
  <c r="R90" i="7"/>
  <c r="Q90" i="7"/>
  <c r="P90" i="7"/>
  <c r="E90" i="7"/>
  <c r="T90" i="7" s="1"/>
  <c r="U89" i="7"/>
  <c r="S89" i="7"/>
  <c r="R89" i="7"/>
  <c r="Q89" i="7"/>
  <c r="P89" i="7"/>
  <c r="E89" i="7"/>
  <c r="T89" i="7" s="1"/>
  <c r="S88" i="7"/>
  <c r="R88" i="7"/>
  <c r="Q88" i="7"/>
  <c r="P88" i="7"/>
  <c r="E88" i="7"/>
  <c r="S87" i="7"/>
  <c r="R87" i="7"/>
  <c r="Q87" i="7"/>
  <c r="P87" i="7"/>
  <c r="E87" i="7"/>
  <c r="S86" i="7"/>
  <c r="R86" i="7"/>
  <c r="Q86" i="7"/>
  <c r="P86" i="7"/>
  <c r="E86" i="7"/>
  <c r="T86" i="7" s="1"/>
  <c r="V72" i="7"/>
  <c r="O72" i="7"/>
  <c r="N72" i="7"/>
  <c r="M72" i="7"/>
  <c r="L72" i="7"/>
  <c r="K72" i="7"/>
  <c r="J72" i="7"/>
  <c r="I72" i="7"/>
  <c r="S72" i="7" s="1"/>
  <c r="H72" i="7"/>
  <c r="G72" i="7"/>
  <c r="F72" i="7"/>
  <c r="C72" i="7"/>
  <c r="B72" i="7"/>
  <c r="E72" i="7" s="1"/>
  <c r="V71" i="7"/>
  <c r="O71" i="7"/>
  <c r="N71" i="7"/>
  <c r="M71" i="7"/>
  <c r="L71" i="7"/>
  <c r="K71" i="7"/>
  <c r="J71" i="7"/>
  <c r="R71" i="7" s="1"/>
  <c r="I71" i="7"/>
  <c r="S71" i="7" s="1"/>
  <c r="H71" i="7"/>
  <c r="G71" i="7"/>
  <c r="F71" i="7"/>
  <c r="C71" i="7"/>
  <c r="B71" i="7"/>
  <c r="E71" i="7" s="1"/>
  <c r="V70" i="7"/>
  <c r="O70" i="7"/>
  <c r="N70" i="7"/>
  <c r="M70" i="7"/>
  <c r="L70" i="7"/>
  <c r="K70" i="7"/>
  <c r="J70" i="7"/>
  <c r="I70" i="7"/>
  <c r="S70" i="7" s="1"/>
  <c r="H70" i="7"/>
  <c r="G70" i="7"/>
  <c r="F70" i="7"/>
  <c r="C70" i="7"/>
  <c r="B70" i="7"/>
  <c r="E70" i="7" s="1"/>
  <c r="T69" i="7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B67" i="7"/>
  <c r="V66" i="7"/>
  <c r="O66" i="7"/>
  <c r="N66" i="7"/>
  <c r="M66" i="7"/>
  <c r="L66" i="7"/>
  <c r="K66" i="7"/>
  <c r="J66" i="7"/>
  <c r="I66" i="7"/>
  <c r="S66" i="7" s="1"/>
  <c r="H66" i="7"/>
  <c r="G66" i="7"/>
  <c r="F66" i="7"/>
  <c r="C66" i="7"/>
  <c r="B66" i="7"/>
  <c r="S65" i="7"/>
  <c r="R65" i="7"/>
  <c r="Q65" i="7"/>
  <c r="P65" i="7"/>
  <c r="E65" i="7"/>
  <c r="T65" i="7" s="1"/>
  <c r="U64" i="7"/>
  <c r="T64" i="7"/>
  <c r="S64" i="7"/>
  <c r="R64" i="7"/>
  <c r="Q64" i="7"/>
  <c r="P64" i="7"/>
  <c r="E64" i="7"/>
  <c r="U63" i="7"/>
  <c r="T63" i="7"/>
  <c r="S63" i="7"/>
  <c r="R63" i="7"/>
  <c r="Q63" i="7"/>
  <c r="P63" i="7"/>
  <c r="E63" i="7"/>
  <c r="S62" i="7"/>
  <c r="R62" i="7"/>
  <c r="Q62" i="7"/>
  <c r="P62" i="7"/>
  <c r="E62" i="7"/>
  <c r="S61" i="7"/>
  <c r="R61" i="7"/>
  <c r="Q61" i="7"/>
  <c r="P61" i="7"/>
  <c r="E61" i="7"/>
  <c r="T61" i="7" s="1"/>
  <c r="V59" i="7"/>
  <c r="O59" i="7"/>
  <c r="N59" i="7"/>
  <c r="M59" i="7"/>
  <c r="L59" i="7"/>
  <c r="K59" i="7"/>
  <c r="J59" i="7"/>
  <c r="I59" i="7"/>
  <c r="S59" i="7" s="1"/>
  <c r="H59" i="7"/>
  <c r="R59" i="7" s="1"/>
  <c r="G59" i="7"/>
  <c r="F59" i="7"/>
  <c r="C59" i="7"/>
  <c r="B59" i="7"/>
  <c r="T58" i="7"/>
  <c r="S58" i="7"/>
  <c r="R58" i="7"/>
  <c r="Q58" i="7"/>
  <c r="P58" i="7"/>
  <c r="E58" i="7"/>
  <c r="U58" i="7" s="1"/>
  <c r="S57" i="7"/>
  <c r="R57" i="7"/>
  <c r="Q57" i="7"/>
  <c r="P57" i="7"/>
  <c r="E57" i="7"/>
  <c r="T57" i="7" s="1"/>
  <c r="U56" i="7"/>
  <c r="T56" i="7"/>
  <c r="S56" i="7"/>
  <c r="R56" i="7"/>
  <c r="Q56" i="7"/>
  <c r="P56" i="7"/>
  <c r="E56" i="7"/>
  <c r="S55" i="7"/>
  <c r="R55" i="7"/>
  <c r="Q55" i="7"/>
  <c r="P55" i="7"/>
  <c r="E55" i="7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E53" i="7" s="1"/>
  <c r="S52" i="7"/>
  <c r="R52" i="7"/>
  <c r="Q52" i="7"/>
  <c r="P52" i="7"/>
  <c r="E52" i="7"/>
  <c r="U52" i="7" s="1"/>
  <c r="S51" i="7"/>
  <c r="R51" i="7"/>
  <c r="Q51" i="7"/>
  <c r="P51" i="7"/>
  <c r="E51" i="7"/>
  <c r="S50" i="7"/>
  <c r="R50" i="7"/>
  <c r="Q50" i="7"/>
  <c r="P50" i="7"/>
  <c r="E50" i="7"/>
  <c r="S49" i="7"/>
  <c r="R49" i="7"/>
  <c r="Q49" i="7"/>
  <c r="P49" i="7"/>
  <c r="E49" i="7"/>
  <c r="T49" i="7" s="1"/>
  <c r="U48" i="7"/>
  <c r="S48" i="7"/>
  <c r="R48" i="7"/>
  <c r="Q48" i="7"/>
  <c r="P48" i="7"/>
  <c r="E48" i="7"/>
  <c r="T48" i="7" s="1"/>
  <c r="S47" i="7"/>
  <c r="R47" i="7"/>
  <c r="Q47" i="7"/>
  <c r="P47" i="7"/>
  <c r="E47" i="7"/>
  <c r="U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T45" i="7" s="1"/>
  <c r="U44" i="7"/>
  <c r="S44" i="7"/>
  <c r="R44" i="7"/>
  <c r="Q44" i="7"/>
  <c r="P44" i="7"/>
  <c r="E44" i="7"/>
  <c r="T44" i="7" s="1"/>
  <c r="S43" i="7"/>
  <c r="R43" i="7"/>
  <c r="Q43" i="7"/>
  <c r="P43" i="7"/>
  <c r="E43" i="7"/>
  <c r="S42" i="7"/>
  <c r="R42" i="7"/>
  <c r="Q42" i="7"/>
  <c r="P42" i="7"/>
  <c r="E42" i="7"/>
  <c r="V40" i="7"/>
  <c r="O40" i="7"/>
  <c r="N40" i="7"/>
  <c r="M40" i="7"/>
  <c r="L40" i="7"/>
  <c r="K40" i="7"/>
  <c r="J40" i="7"/>
  <c r="I40" i="7"/>
  <c r="S40" i="7" s="1"/>
  <c r="H40" i="7"/>
  <c r="R40" i="7" s="1"/>
  <c r="G40" i="7"/>
  <c r="F40" i="7"/>
  <c r="C40" i="7"/>
  <c r="E40" i="7" s="1"/>
  <c r="B40" i="7"/>
  <c r="S39" i="7"/>
  <c r="R39" i="7"/>
  <c r="Q39" i="7"/>
  <c r="P39" i="7"/>
  <c r="E39" i="7"/>
  <c r="S38" i="7"/>
  <c r="R38" i="7"/>
  <c r="Q38" i="7"/>
  <c r="P38" i="7"/>
  <c r="E38" i="7"/>
  <c r="S37" i="7"/>
  <c r="R37" i="7"/>
  <c r="Q37" i="7"/>
  <c r="P37" i="7"/>
  <c r="E37" i="7"/>
  <c r="T37" i="7" s="1"/>
  <c r="U36" i="7"/>
  <c r="T36" i="7"/>
  <c r="S36" i="7"/>
  <c r="R36" i="7"/>
  <c r="Q36" i="7"/>
  <c r="P36" i="7"/>
  <c r="E36" i="7"/>
  <c r="T35" i="7"/>
  <c r="S35" i="7"/>
  <c r="R35" i="7"/>
  <c r="Q35" i="7"/>
  <c r="U35" i="7" s="1"/>
  <c r="P35" i="7"/>
  <c r="E35" i="7"/>
  <c r="V33" i="7"/>
  <c r="R33" i="7"/>
  <c r="O33" i="7"/>
  <c r="N33" i="7"/>
  <c r="M33" i="7"/>
  <c r="L33" i="7"/>
  <c r="K33" i="7"/>
  <c r="J33" i="7"/>
  <c r="I33" i="7"/>
  <c r="S33" i="7" s="1"/>
  <c r="H33" i="7"/>
  <c r="G33" i="7"/>
  <c r="F33" i="7"/>
  <c r="C33" i="7"/>
  <c r="B33" i="7"/>
  <c r="S32" i="7"/>
  <c r="R32" i="7"/>
  <c r="Q32" i="7"/>
  <c r="P32" i="7"/>
  <c r="E32" i="7"/>
  <c r="V30" i="7"/>
  <c r="O30" i="7"/>
  <c r="N30" i="7"/>
  <c r="M30" i="7"/>
  <c r="L30" i="7"/>
  <c r="K30" i="7"/>
  <c r="J30" i="7"/>
  <c r="I30" i="7"/>
  <c r="H30" i="7"/>
  <c r="G30" i="7"/>
  <c r="F30" i="7"/>
  <c r="C30" i="7"/>
  <c r="B30" i="7"/>
  <c r="E30" i="7" s="1"/>
  <c r="S29" i="7"/>
  <c r="R29" i="7"/>
  <c r="Q29" i="7"/>
  <c r="P29" i="7"/>
  <c r="E29" i="7"/>
  <c r="T29" i="7" s="1"/>
  <c r="U28" i="7"/>
  <c r="T28" i="7"/>
  <c r="S28" i="7"/>
  <c r="R28" i="7"/>
  <c r="Q28" i="7"/>
  <c r="P28" i="7"/>
  <c r="E28" i="7"/>
  <c r="U27" i="7"/>
  <c r="T27" i="7"/>
  <c r="S27" i="7"/>
  <c r="R27" i="7"/>
  <c r="Q27" i="7"/>
  <c r="P27" i="7"/>
  <c r="E27" i="7"/>
  <c r="S26" i="7"/>
  <c r="R26" i="7"/>
  <c r="Q26" i="7"/>
  <c r="P26" i="7"/>
  <c r="E26" i="7"/>
  <c r="V24" i="7"/>
  <c r="O24" i="7"/>
  <c r="N24" i="7"/>
  <c r="M24" i="7"/>
  <c r="L24" i="7"/>
  <c r="K24" i="7"/>
  <c r="J24" i="7"/>
  <c r="I24" i="7"/>
  <c r="S24" i="7" s="1"/>
  <c r="H24" i="7"/>
  <c r="G24" i="7"/>
  <c r="F24" i="7"/>
  <c r="C24" i="7"/>
  <c r="E24" i="7" s="1"/>
  <c r="B24" i="7"/>
  <c r="U23" i="7"/>
  <c r="T23" i="7"/>
  <c r="S23" i="7"/>
  <c r="R23" i="7"/>
  <c r="Q23" i="7"/>
  <c r="P23" i="7"/>
  <c r="E23" i="7"/>
  <c r="T22" i="7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U20" i="7" s="1"/>
  <c r="S19" i="7"/>
  <c r="R19" i="7"/>
  <c r="Q19" i="7"/>
  <c r="P19" i="7"/>
  <c r="E19" i="7"/>
  <c r="S18" i="7"/>
  <c r="R18" i="7"/>
  <c r="Q18" i="7"/>
  <c r="P18" i="7"/>
  <c r="E18" i="7"/>
  <c r="S17" i="7"/>
  <c r="R17" i="7"/>
  <c r="Q17" i="7"/>
  <c r="P17" i="7"/>
  <c r="E17" i="7"/>
  <c r="T17" i="7" s="1"/>
  <c r="V15" i="7"/>
  <c r="S15" i="7"/>
  <c r="O15" i="7"/>
  <c r="N15" i="7"/>
  <c r="M15" i="7"/>
  <c r="L15" i="7"/>
  <c r="K15" i="7"/>
  <c r="J15" i="7"/>
  <c r="I15" i="7"/>
  <c r="Q15" i="7" s="1"/>
  <c r="H15" i="7"/>
  <c r="R15" i="7" s="1"/>
  <c r="G15" i="7"/>
  <c r="F15" i="7"/>
  <c r="C15" i="7"/>
  <c r="B15" i="7"/>
  <c r="E15" i="7" s="1"/>
  <c r="S14" i="7"/>
  <c r="R14" i="7"/>
  <c r="Q14" i="7"/>
  <c r="P14" i="7"/>
  <c r="E14" i="7"/>
  <c r="S13" i="7"/>
  <c r="R13" i="7"/>
  <c r="Q13" i="7"/>
  <c r="P13" i="7"/>
  <c r="E13" i="7"/>
  <c r="T13" i="7" s="1"/>
  <c r="U12" i="7"/>
  <c r="T12" i="7"/>
  <c r="S12" i="7"/>
  <c r="R12" i="7"/>
  <c r="Q12" i="7"/>
  <c r="P12" i="7"/>
  <c r="E12" i="7"/>
  <c r="U11" i="7"/>
  <c r="T11" i="7"/>
  <c r="S11" i="7"/>
  <c r="R11" i="7"/>
  <c r="Q11" i="7"/>
  <c r="P11" i="7"/>
  <c r="E11" i="7"/>
  <c r="T10" i="7"/>
  <c r="S10" i="7"/>
  <c r="R10" i="7"/>
  <c r="Q10" i="7"/>
  <c r="P10" i="7"/>
  <c r="E10" i="7"/>
  <c r="S9" i="7"/>
  <c r="R9" i="7"/>
  <c r="Q9" i="7"/>
  <c r="P9" i="7"/>
  <c r="E9" i="7"/>
  <c r="S93" i="6"/>
  <c r="R93" i="6"/>
  <c r="Q93" i="6"/>
  <c r="P93" i="6"/>
  <c r="E93" i="6"/>
  <c r="U93" i="6" s="1"/>
  <c r="S92" i="6"/>
  <c r="R92" i="6"/>
  <c r="Q92" i="6"/>
  <c r="P92" i="6"/>
  <c r="E92" i="6"/>
  <c r="S91" i="6"/>
  <c r="R91" i="6"/>
  <c r="Q91" i="6"/>
  <c r="P91" i="6"/>
  <c r="E91" i="6"/>
  <c r="S90" i="6"/>
  <c r="R90" i="6"/>
  <c r="Q90" i="6"/>
  <c r="P90" i="6"/>
  <c r="E90" i="6"/>
  <c r="T90" i="6" s="1"/>
  <c r="U89" i="6"/>
  <c r="T89" i="6"/>
  <c r="S89" i="6"/>
  <c r="R89" i="6"/>
  <c r="Q89" i="6"/>
  <c r="P89" i="6"/>
  <c r="E89" i="6"/>
  <c r="U88" i="6"/>
  <c r="T88" i="6"/>
  <c r="S88" i="6"/>
  <c r="R88" i="6"/>
  <c r="Q88" i="6"/>
  <c r="P88" i="6"/>
  <c r="E88" i="6"/>
  <c r="T87" i="6"/>
  <c r="S87" i="6"/>
  <c r="R87" i="6"/>
  <c r="Q87" i="6"/>
  <c r="P87" i="6"/>
  <c r="E87" i="6"/>
  <c r="U87" i="6" s="1"/>
  <c r="S86" i="6"/>
  <c r="R86" i="6"/>
  <c r="Q86" i="6"/>
  <c r="P86" i="6"/>
  <c r="E86" i="6"/>
  <c r="V72" i="6"/>
  <c r="O72" i="6"/>
  <c r="N72" i="6"/>
  <c r="M72" i="6"/>
  <c r="L72" i="6"/>
  <c r="K72" i="6"/>
  <c r="J72" i="6"/>
  <c r="I72" i="6"/>
  <c r="S72" i="6" s="1"/>
  <c r="H72" i="6"/>
  <c r="G72" i="6"/>
  <c r="F72" i="6"/>
  <c r="C72" i="6"/>
  <c r="B72" i="6"/>
  <c r="V71" i="6"/>
  <c r="O71" i="6"/>
  <c r="N71" i="6"/>
  <c r="M71" i="6"/>
  <c r="L71" i="6"/>
  <c r="K71" i="6"/>
  <c r="J71" i="6"/>
  <c r="I71" i="6"/>
  <c r="S71" i="6" s="1"/>
  <c r="H71" i="6"/>
  <c r="P71" i="6" s="1"/>
  <c r="G71" i="6"/>
  <c r="F71" i="6"/>
  <c r="C71" i="6"/>
  <c r="B71" i="6"/>
  <c r="V70" i="6"/>
  <c r="O70" i="6"/>
  <c r="N70" i="6"/>
  <c r="M70" i="6"/>
  <c r="L70" i="6"/>
  <c r="K70" i="6"/>
  <c r="J70" i="6"/>
  <c r="I70" i="6"/>
  <c r="S70" i="6" s="1"/>
  <c r="H70" i="6"/>
  <c r="R70" i="6" s="1"/>
  <c r="G70" i="6"/>
  <c r="F70" i="6"/>
  <c r="C70" i="6"/>
  <c r="E70" i="6" s="1"/>
  <c r="B70" i="6"/>
  <c r="S69" i="6"/>
  <c r="R69" i="6"/>
  <c r="Q69" i="6"/>
  <c r="P69" i="6"/>
  <c r="E69" i="6"/>
  <c r="V67" i="6"/>
  <c r="O67" i="6"/>
  <c r="N67" i="6"/>
  <c r="M67" i="6"/>
  <c r="L67" i="6"/>
  <c r="K67" i="6"/>
  <c r="J67" i="6"/>
  <c r="I67" i="6"/>
  <c r="S67" i="6" s="1"/>
  <c r="H67" i="6"/>
  <c r="R67" i="6" s="1"/>
  <c r="G67" i="6"/>
  <c r="F67" i="6"/>
  <c r="C67" i="6"/>
  <c r="B67" i="6"/>
  <c r="V66" i="6"/>
  <c r="O66" i="6"/>
  <c r="N66" i="6"/>
  <c r="M66" i="6"/>
  <c r="L66" i="6"/>
  <c r="K66" i="6"/>
  <c r="J66" i="6"/>
  <c r="I66" i="6"/>
  <c r="S66" i="6" s="1"/>
  <c r="H66" i="6"/>
  <c r="R66" i="6" s="1"/>
  <c r="G66" i="6"/>
  <c r="F66" i="6"/>
  <c r="C66" i="6"/>
  <c r="B66" i="6"/>
  <c r="S65" i="6"/>
  <c r="R65" i="6"/>
  <c r="Q65" i="6"/>
  <c r="P65" i="6"/>
  <c r="E65" i="6"/>
  <c r="T65" i="6" s="1"/>
  <c r="U64" i="6"/>
  <c r="S64" i="6"/>
  <c r="R64" i="6"/>
  <c r="Q64" i="6"/>
  <c r="P64" i="6"/>
  <c r="E64" i="6"/>
  <c r="T64" i="6" s="1"/>
  <c r="S63" i="6"/>
  <c r="R63" i="6"/>
  <c r="Q63" i="6"/>
  <c r="P63" i="6"/>
  <c r="E63" i="6"/>
  <c r="S62" i="6"/>
  <c r="R62" i="6"/>
  <c r="Q62" i="6"/>
  <c r="P62" i="6"/>
  <c r="E62" i="6"/>
  <c r="S61" i="6"/>
  <c r="R61" i="6"/>
  <c r="Q61" i="6"/>
  <c r="P61" i="6"/>
  <c r="E61" i="6"/>
  <c r="V59" i="6"/>
  <c r="S59" i="6"/>
  <c r="O59" i="6"/>
  <c r="N59" i="6"/>
  <c r="M59" i="6"/>
  <c r="L59" i="6"/>
  <c r="K59" i="6"/>
  <c r="J59" i="6"/>
  <c r="I59" i="6"/>
  <c r="H59" i="6"/>
  <c r="R59" i="6" s="1"/>
  <c r="G59" i="6"/>
  <c r="F59" i="6"/>
  <c r="C59" i="6"/>
  <c r="B59" i="6"/>
  <c r="S58" i="6"/>
  <c r="R58" i="6"/>
  <c r="Q58" i="6"/>
  <c r="P58" i="6"/>
  <c r="E58" i="6"/>
  <c r="S57" i="6"/>
  <c r="R57" i="6"/>
  <c r="Q57" i="6"/>
  <c r="P57" i="6"/>
  <c r="E57" i="6"/>
  <c r="T57" i="6" s="1"/>
  <c r="U56" i="6"/>
  <c r="T56" i="6"/>
  <c r="S56" i="6"/>
  <c r="R56" i="6"/>
  <c r="Q56" i="6"/>
  <c r="P56" i="6"/>
  <c r="E56" i="6"/>
  <c r="U55" i="6"/>
  <c r="T55" i="6"/>
  <c r="S55" i="6"/>
  <c r="R55" i="6"/>
  <c r="Q55" i="6"/>
  <c r="P55" i="6"/>
  <c r="E55" i="6"/>
  <c r="V53" i="6"/>
  <c r="O53" i="6"/>
  <c r="N53" i="6"/>
  <c r="M53" i="6"/>
  <c r="L53" i="6"/>
  <c r="K53" i="6"/>
  <c r="J53" i="6"/>
  <c r="I53" i="6"/>
  <c r="S53" i="6" s="1"/>
  <c r="H53" i="6"/>
  <c r="R53" i="6" s="1"/>
  <c r="G53" i="6"/>
  <c r="F53" i="6"/>
  <c r="C53" i="6"/>
  <c r="B53" i="6"/>
  <c r="S52" i="6"/>
  <c r="R52" i="6"/>
  <c r="Q52" i="6"/>
  <c r="P52" i="6"/>
  <c r="E52" i="6"/>
  <c r="U52" i="6" s="1"/>
  <c r="U51" i="6"/>
  <c r="S51" i="6"/>
  <c r="R51" i="6"/>
  <c r="Q51" i="6"/>
  <c r="P51" i="6"/>
  <c r="E51" i="6"/>
  <c r="T51" i="6" s="1"/>
  <c r="T50" i="6"/>
  <c r="S50" i="6"/>
  <c r="R50" i="6"/>
  <c r="Q50" i="6"/>
  <c r="P50" i="6"/>
  <c r="E50" i="6"/>
  <c r="U50" i="6" s="1"/>
  <c r="U49" i="6"/>
  <c r="S49" i="6"/>
  <c r="R49" i="6"/>
  <c r="Q49" i="6"/>
  <c r="P49" i="6"/>
  <c r="E49" i="6"/>
  <c r="T49" i="6" s="1"/>
  <c r="T48" i="6"/>
  <c r="S48" i="6"/>
  <c r="R48" i="6"/>
  <c r="Q48" i="6"/>
  <c r="P48" i="6"/>
  <c r="E48" i="6"/>
  <c r="U48" i="6" s="1"/>
  <c r="S47" i="6"/>
  <c r="R47" i="6"/>
  <c r="Q47" i="6"/>
  <c r="P47" i="6"/>
  <c r="E47" i="6"/>
  <c r="S46" i="6"/>
  <c r="R46" i="6"/>
  <c r="Q46" i="6"/>
  <c r="P46" i="6"/>
  <c r="E46" i="6"/>
  <c r="S45" i="6"/>
  <c r="R45" i="6"/>
  <c r="Q45" i="6"/>
  <c r="P45" i="6"/>
  <c r="E45" i="6"/>
  <c r="T45" i="6" s="1"/>
  <c r="S44" i="6"/>
  <c r="R44" i="6"/>
  <c r="Q44" i="6"/>
  <c r="P44" i="6"/>
  <c r="E44" i="6"/>
  <c r="U44" i="6" s="1"/>
  <c r="U43" i="6"/>
  <c r="S43" i="6"/>
  <c r="R43" i="6"/>
  <c r="Q43" i="6"/>
  <c r="P43" i="6"/>
  <c r="E43" i="6"/>
  <c r="T43" i="6" s="1"/>
  <c r="T42" i="6"/>
  <c r="S42" i="6"/>
  <c r="R42" i="6"/>
  <c r="Q42" i="6"/>
  <c r="P42" i="6"/>
  <c r="E42" i="6"/>
  <c r="U42" i="6" s="1"/>
  <c r="V40" i="6"/>
  <c r="O40" i="6"/>
  <c r="N40" i="6"/>
  <c r="M40" i="6"/>
  <c r="L40" i="6"/>
  <c r="K40" i="6"/>
  <c r="J40" i="6"/>
  <c r="I40" i="6"/>
  <c r="S40" i="6" s="1"/>
  <c r="H40" i="6"/>
  <c r="G40" i="6"/>
  <c r="F40" i="6"/>
  <c r="C40" i="6"/>
  <c r="B40" i="6"/>
  <c r="T39" i="6"/>
  <c r="S39" i="6"/>
  <c r="R39" i="6"/>
  <c r="Q39" i="6"/>
  <c r="P39" i="6"/>
  <c r="E39" i="6"/>
  <c r="U39" i="6" s="1"/>
  <c r="S38" i="6"/>
  <c r="R38" i="6"/>
  <c r="Q38" i="6"/>
  <c r="P38" i="6"/>
  <c r="E38" i="6"/>
  <c r="U38" i="6" s="1"/>
  <c r="U37" i="6"/>
  <c r="S37" i="6"/>
  <c r="R37" i="6"/>
  <c r="Q37" i="6"/>
  <c r="P37" i="6"/>
  <c r="E37" i="6"/>
  <c r="T37" i="6" s="1"/>
  <c r="S36" i="6"/>
  <c r="R36" i="6"/>
  <c r="Q36" i="6"/>
  <c r="U36" i="6" s="1"/>
  <c r="P36" i="6"/>
  <c r="E36" i="6"/>
  <c r="S35" i="6"/>
  <c r="R35" i="6"/>
  <c r="Q35" i="6"/>
  <c r="P35" i="6"/>
  <c r="E35" i="6"/>
  <c r="V33" i="6"/>
  <c r="O33" i="6"/>
  <c r="N33" i="6"/>
  <c r="M33" i="6"/>
  <c r="L33" i="6"/>
  <c r="K33" i="6"/>
  <c r="J33" i="6"/>
  <c r="I33" i="6"/>
  <c r="S33" i="6" s="1"/>
  <c r="H33" i="6"/>
  <c r="R33" i="6" s="1"/>
  <c r="G33" i="6"/>
  <c r="F33" i="6"/>
  <c r="C33" i="6"/>
  <c r="B33" i="6"/>
  <c r="E33" i="6" s="1"/>
  <c r="S32" i="6"/>
  <c r="R32" i="6"/>
  <c r="Q32" i="6"/>
  <c r="U32" i="6" s="1"/>
  <c r="P32" i="6"/>
  <c r="T32" i="6" s="1"/>
  <c r="E32" i="6"/>
  <c r="V30" i="6"/>
  <c r="O30" i="6"/>
  <c r="N30" i="6"/>
  <c r="M30" i="6"/>
  <c r="L30" i="6"/>
  <c r="K30" i="6"/>
  <c r="J30" i="6"/>
  <c r="I30" i="6"/>
  <c r="S30" i="6" s="1"/>
  <c r="H30" i="6"/>
  <c r="R30" i="6" s="1"/>
  <c r="G30" i="6"/>
  <c r="F30" i="6"/>
  <c r="C30" i="6"/>
  <c r="B30" i="6"/>
  <c r="S29" i="6"/>
  <c r="R29" i="6"/>
  <c r="Q29" i="6"/>
  <c r="P29" i="6"/>
  <c r="E29" i="6"/>
  <c r="U28" i="6"/>
  <c r="S28" i="6"/>
  <c r="R28" i="6"/>
  <c r="Q28" i="6"/>
  <c r="P28" i="6"/>
  <c r="E28" i="6"/>
  <c r="T28" i="6" s="1"/>
  <c r="S27" i="6"/>
  <c r="R27" i="6"/>
  <c r="Q27" i="6"/>
  <c r="P27" i="6"/>
  <c r="E27" i="6"/>
  <c r="S26" i="6"/>
  <c r="R26" i="6"/>
  <c r="Q26" i="6"/>
  <c r="P26" i="6"/>
  <c r="E26" i="6"/>
  <c r="V24" i="6"/>
  <c r="O24" i="6"/>
  <c r="N24" i="6"/>
  <c r="M24" i="6"/>
  <c r="L24" i="6"/>
  <c r="K24" i="6"/>
  <c r="J24" i="6"/>
  <c r="I24" i="6"/>
  <c r="S24" i="6" s="1"/>
  <c r="H24" i="6"/>
  <c r="R24" i="6" s="1"/>
  <c r="G24" i="6"/>
  <c r="F24" i="6"/>
  <c r="C24" i="6"/>
  <c r="B24" i="6"/>
  <c r="E24" i="6" s="1"/>
  <c r="S23" i="6"/>
  <c r="R23" i="6"/>
  <c r="Q23" i="6"/>
  <c r="P23" i="6"/>
  <c r="E23" i="6"/>
  <c r="S22" i="6"/>
  <c r="R22" i="6"/>
  <c r="Q22" i="6"/>
  <c r="P22" i="6"/>
  <c r="E22" i="6"/>
  <c r="S21" i="6"/>
  <c r="R21" i="6"/>
  <c r="Q21" i="6"/>
  <c r="P21" i="6"/>
  <c r="E21" i="6"/>
  <c r="T21" i="6" s="1"/>
  <c r="U20" i="6"/>
  <c r="T20" i="6"/>
  <c r="S20" i="6"/>
  <c r="R20" i="6"/>
  <c r="Q20" i="6"/>
  <c r="P20" i="6"/>
  <c r="E20" i="6"/>
  <c r="U19" i="6"/>
  <c r="T19" i="6"/>
  <c r="S19" i="6"/>
  <c r="R19" i="6"/>
  <c r="Q19" i="6"/>
  <c r="P19" i="6"/>
  <c r="E19" i="6"/>
  <c r="T18" i="6"/>
  <c r="S18" i="6"/>
  <c r="R18" i="6"/>
  <c r="Q18" i="6"/>
  <c r="P18" i="6"/>
  <c r="E18" i="6"/>
  <c r="U18" i="6" s="1"/>
  <c r="S17" i="6"/>
  <c r="R17" i="6"/>
  <c r="Q17" i="6"/>
  <c r="P17" i="6"/>
  <c r="E17" i="6"/>
  <c r="V15" i="6"/>
  <c r="O15" i="6"/>
  <c r="N15" i="6"/>
  <c r="M15" i="6"/>
  <c r="L15" i="6"/>
  <c r="K15" i="6"/>
  <c r="J15" i="6"/>
  <c r="I15" i="6"/>
  <c r="S15" i="6" s="1"/>
  <c r="H15" i="6"/>
  <c r="G15" i="6"/>
  <c r="F15" i="6"/>
  <c r="C15" i="6"/>
  <c r="B15" i="6"/>
  <c r="E15" i="6" s="1"/>
  <c r="T14" i="6"/>
  <c r="S14" i="6"/>
  <c r="R14" i="6"/>
  <c r="Q14" i="6"/>
  <c r="P14" i="6"/>
  <c r="E14" i="6"/>
  <c r="U14" i="6" s="1"/>
  <c r="U13" i="6"/>
  <c r="S13" i="6"/>
  <c r="R13" i="6"/>
  <c r="Q13" i="6"/>
  <c r="P13" i="6"/>
  <c r="E13" i="6"/>
  <c r="T13" i="6" s="1"/>
  <c r="S12" i="6"/>
  <c r="R12" i="6"/>
  <c r="Q12" i="6"/>
  <c r="P12" i="6"/>
  <c r="E12" i="6"/>
  <c r="S11" i="6"/>
  <c r="R11" i="6"/>
  <c r="Q11" i="6"/>
  <c r="P11" i="6"/>
  <c r="E11" i="6"/>
  <c r="S10" i="6"/>
  <c r="R10" i="6"/>
  <c r="Q10" i="6"/>
  <c r="P10" i="6"/>
  <c r="E10" i="6"/>
  <c r="S9" i="6"/>
  <c r="R9" i="6"/>
  <c r="Q9" i="6"/>
  <c r="P9" i="6"/>
  <c r="E9" i="6"/>
  <c r="U93" i="5"/>
  <c r="S93" i="5"/>
  <c r="R93" i="5"/>
  <c r="Q93" i="5"/>
  <c r="P93" i="5"/>
  <c r="E93" i="5"/>
  <c r="T93" i="5" s="1"/>
  <c r="U92" i="5"/>
  <c r="T92" i="5"/>
  <c r="S92" i="5"/>
  <c r="R92" i="5"/>
  <c r="Q92" i="5"/>
  <c r="P92" i="5"/>
  <c r="E92" i="5"/>
  <c r="T91" i="5"/>
  <c r="S91" i="5"/>
  <c r="R91" i="5"/>
  <c r="Q91" i="5"/>
  <c r="P91" i="5"/>
  <c r="E91" i="5"/>
  <c r="U91" i="5" s="1"/>
  <c r="U90" i="5"/>
  <c r="S90" i="5"/>
  <c r="R90" i="5"/>
  <c r="Q90" i="5"/>
  <c r="P90" i="5"/>
  <c r="E90" i="5"/>
  <c r="T90" i="5" s="1"/>
  <c r="S89" i="5"/>
  <c r="R89" i="5"/>
  <c r="Q89" i="5"/>
  <c r="P89" i="5"/>
  <c r="E89" i="5"/>
  <c r="S88" i="5"/>
  <c r="R88" i="5"/>
  <c r="Q88" i="5"/>
  <c r="P88" i="5"/>
  <c r="E88" i="5"/>
  <c r="S87" i="5"/>
  <c r="R87" i="5"/>
  <c r="Q87" i="5"/>
  <c r="P87" i="5"/>
  <c r="E87" i="5"/>
  <c r="S86" i="5"/>
  <c r="R86" i="5"/>
  <c r="Q86" i="5"/>
  <c r="P86" i="5"/>
  <c r="E86" i="5"/>
  <c r="T86" i="5" s="1"/>
  <c r="V72" i="5"/>
  <c r="O72" i="5"/>
  <c r="N72" i="5"/>
  <c r="M72" i="5"/>
  <c r="L72" i="5"/>
  <c r="K72" i="5"/>
  <c r="J72" i="5"/>
  <c r="I72" i="5"/>
  <c r="H72" i="5"/>
  <c r="R72" i="5" s="1"/>
  <c r="G72" i="5"/>
  <c r="F72" i="5"/>
  <c r="C72" i="5"/>
  <c r="B72" i="5"/>
  <c r="V71" i="5"/>
  <c r="O71" i="5"/>
  <c r="N71" i="5"/>
  <c r="M71" i="5"/>
  <c r="L71" i="5"/>
  <c r="K71" i="5"/>
  <c r="J71" i="5"/>
  <c r="I71" i="5"/>
  <c r="S71" i="5" s="1"/>
  <c r="H71" i="5"/>
  <c r="G71" i="5"/>
  <c r="F71" i="5"/>
  <c r="C71" i="5"/>
  <c r="E71" i="5" s="1"/>
  <c r="B71" i="5"/>
  <c r="V70" i="5"/>
  <c r="O70" i="5"/>
  <c r="N70" i="5"/>
  <c r="M70" i="5"/>
  <c r="L70" i="5"/>
  <c r="K70" i="5"/>
  <c r="J70" i="5"/>
  <c r="I70" i="5"/>
  <c r="S70" i="5" s="1"/>
  <c r="H70" i="5"/>
  <c r="R70" i="5" s="1"/>
  <c r="G70" i="5"/>
  <c r="F70" i="5"/>
  <c r="C70" i="5"/>
  <c r="B70" i="5"/>
  <c r="S69" i="5"/>
  <c r="R69" i="5"/>
  <c r="Q69" i="5"/>
  <c r="P69" i="5"/>
  <c r="E69" i="5"/>
  <c r="V67" i="5"/>
  <c r="O67" i="5"/>
  <c r="N67" i="5"/>
  <c r="M67" i="5"/>
  <c r="L67" i="5"/>
  <c r="K67" i="5"/>
  <c r="J67" i="5"/>
  <c r="I67" i="5"/>
  <c r="S67" i="5" s="1"/>
  <c r="H67" i="5"/>
  <c r="R67" i="5" s="1"/>
  <c r="G67" i="5"/>
  <c r="F67" i="5"/>
  <c r="C67" i="5"/>
  <c r="B67" i="5"/>
  <c r="V66" i="5"/>
  <c r="O66" i="5"/>
  <c r="N66" i="5"/>
  <c r="M66" i="5"/>
  <c r="L66" i="5"/>
  <c r="K66" i="5"/>
  <c r="J66" i="5"/>
  <c r="I66" i="5"/>
  <c r="S66" i="5" s="1"/>
  <c r="H66" i="5"/>
  <c r="P66" i="5" s="1"/>
  <c r="G66" i="5"/>
  <c r="F66" i="5"/>
  <c r="C66" i="5"/>
  <c r="B66" i="5"/>
  <c r="S65" i="5"/>
  <c r="R65" i="5"/>
  <c r="Q65" i="5"/>
  <c r="P65" i="5"/>
  <c r="E65" i="5"/>
  <c r="T65" i="5" s="1"/>
  <c r="S64" i="5"/>
  <c r="R64" i="5"/>
  <c r="Q64" i="5"/>
  <c r="P64" i="5"/>
  <c r="E64" i="5"/>
  <c r="U63" i="5"/>
  <c r="S63" i="5"/>
  <c r="R63" i="5"/>
  <c r="Q63" i="5"/>
  <c r="P63" i="5"/>
  <c r="E63" i="5"/>
  <c r="T63" i="5" s="1"/>
  <c r="T62" i="5"/>
  <c r="S62" i="5"/>
  <c r="R62" i="5"/>
  <c r="Q62" i="5"/>
  <c r="P62" i="5"/>
  <c r="E62" i="5"/>
  <c r="U62" i="5" s="1"/>
  <c r="U61" i="5"/>
  <c r="S61" i="5"/>
  <c r="R61" i="5"/>
  <c r="Q61" i="5"/>
  <c r="P61" i="5"/>
  <c r="E61" i="5"/>
  <c r="T61" i="5" s="1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B59" i="5"/>
  <c r="E59" i="5" s="1"/>
  <c r="T58" i="5"/>
  <c r="S58" i="5"/>
  <c r="R58" i="5"/>
  <c r="Q58" i="5"/>
  <c r="P58" i="5"/>
  <c r="E58" i="5"/>
  <c r="U58" i="5" s="1"/>
  <c r="U57" i="5"/>
  <c r="S57" i="5"/>
  <c r="R57" i="5"/>
  <c r="Q57" i="5"/>
  <c r="P57" i="5"/>
  <c r="E57" i="5"/>
  <c r="T57" i="5" s="1"/>
  <c r="U56" i="5"/>
  <c r="T56" i="5"/>
  <c r="S56" i="5"/>
  <c r="R56" i="5"/>
  <c r="Q56" i="5"/>
  <c r="P56" i="5"/>
  <c r="E56" i="5"/>
  <c r="S55" i="5"/>
  <c r="R55" i="5"/>
  <c r="Q55" i="5"/>
  <c r="P55" i="5"/>
  <c r="E55" i="5"/>
  <c r="V53" i="5"/>
  <c r="O53" i="5"/>
  <c r="N53" i="5"/>
  <c r="M53" i="5"/>
  <c r="L53" i="5"/>
  <c r="K53" i="5"/>
  <c r="J53" i="5"/>
  <c r="I53" i="5"/>
  <c r="S53" i="5" s="1"/>
  <c r="H53" i="5"/>
  <c r="G53" i="5"/>
  <c r="F53" i="5"/>
  <c r="C53" i="5"/>
  <c r="B53" i="5"/>
  <c r="E53" i="5" s="1"/>
  <c r="U52" i="5"/>
  <c r="T52" i="5"/>
  <c r="S52" i="5"/>
  <c r="R52" i="5"/>
  <c r="Q52" i="5"/>
  <c r="P52" i="5"/>
  <c r="E52" i="5"/>
  <c r="S51" i="5"/>
  <c r="R51" i="5"/>
  <c r="Q51" i="5"/>
  <c r="P51" i="5"/>
  <c r="E51" i="5"/>
  <c r="S50" i="5"/>
  <c r="R50" i="5"/>
  <c r="Q50" i="5"/>
  <c r="P50" i="5"/>
  <c r="E50" i="5"/>
  <c r="S49" i="5"/>
  <c r="R49" i="5"/>
  <c r="Q49" i="5"/>
  <c r="P49" i="5"/>
  <c r="E49" i="5"/>
  <c r="T49" i="5" s="1"/>
  <c r="T48" i="5"/>
  <c r="S48" i="5"/>
  <c r="R48" i="5"/>
  <c r="Q48" i="5"/>
  <c r="P48" i="5"/>
  <c r="E48" i="5"/>
  <c r="U48" i="5" s="1"/>
  <c r="S47" i="5"/>
  <c r="R47" i="5"/>
  <c r="Q47" i="5"/>
  <c r="P47" i="5"/>
  <c r="E47" i="5"/>
  <c r="U47" i="5" s="1"/>
  <c r="T46" i="5"/>
  <c r="S46" i="5"/>
  <c r="R46" i="5"/>
  <c r="Q46" i="5"/>
  <c r="P46" i="5"/>
  <c r="E46" i="5"/>
  <c r="U46" i="5" s="1"/>
  <c r="U45" i="5"/>
  <c r="S45" i="5"/>
  <c r="R45" i="5"/>
  <c r="Q45" i="5"/>
  <c r="P45" i="5"/>
  <c r="E45" i="5"/>
  <c r="T45" i="5" s="1"/>
  <c r="T44" i="5"/>
  <c r="S44" i="5"/>
  <c r="R44" i="5"/>
  <c r="Q44" i="5"/>
  <c r="P44" i="5"/>
  <c r="E44" i="5"/>
  <c r="U44" i="5" s="1"/>
  <c r="S43" i="5"/>
  <c r="R43" i="5"/>
  <c r="Q43" i="5"/>
  <c r="P43" i="5"/>
  <c r="E43" i="5"/>
  <c r="S42" i="5"/>
  <c r="R42" i="5"/>
  <c r="Q42" i="5"/>
  <c r="P42" i="5"/>
  <c r="E42" i="5"/>
  <c r="V40" i="5"/>
  <c r="O40" i="5"/>
  <c r="N40" i="5"/>
  <c r="M40" i="5"/>
  <c r="L40" i="5"/>
  <c r="K40" i="5"/>
  <c r="J40" i="5"/>
  <c r="I40" i="5"/>
  <c r="S40" i="5" s="1"/>
  <c r="H40" i="5"/>
  <c r="R40" i="5" s="1"/>
  <c r="G40" i="5"/>
  <c r="F40" i="5"/>
  <c r="E40" i="5"/>
  <c r="C40" i="5"/>
  <c r="B40" i="5"/>
  <c r="S39" i="5"/>
  <c r="R39" i="5"/>
  <c r="Q39" i="5"/>
  <c r="P39" i="5"/>
  <c r="E39" i="5"/>
  <c r="S38" i="5"/>
  <c r="R38" i="5"/>
  <c r="Q38" i="5"/>
  <c r="P38" i="5"/>
  <c r="E38" i="5"/>
  <c r="S37" i="5"/>
  <c r="R37" i="5"/>
  <c r="Q37" i="5"/>
  <c r="P37" i="5"/>
  <c r="E37" i="5"/>
  <c r="T37" i="5" s="1"/>
  <c r="S36" i="5"/>
  <c r="R36" i="5"/>
  <c r="Q36" i="5"/>
  <c r="P36" i="5"/>
  <c r="E36" i="5"/>
  <c r="U35" i="5"/>
  <c r="S35" i="5"/>
  <c r="R35" i="5"/>
  <c r="Q35" i="5"/>
  <c r="P35" i="5"/>
  <c r="E35" i="5"/>
  <c r="T35" i="5" s="1"/>
  <c r="V33" i="5"/>
  <c r="O33" i="5"/>
  <c r="N33" i="5"/>
  <c r="M33" i="5"/>
  <c r="L33" i="5"/>
  <c r="K33" i="5"/>
  <c r="J33" i="5"/>
  <c r="I33" i="5"/>
  <c r="Q33" i="5" s="1"/>
  <c r="H33" i="5"/>
  <c r="R33" i="5" s="1"/>
  <c r="G33" i="5"/>
  <c r="F33" i="5"/>
  <c r="C33" i="5"/>
  <c r="B33" i="5"/>
  <c r="E33" i="5" s="1"/>
  <c r="U32" i="5"/>
  <c r="T32" i="5"/>
  <c r="S32" i="5"/>
  <c r="R32" i="5"/>
  <c r="Q32" i="5"/>
  <c r="P32" i="5"/>
  <c r="E32" i="5"/>
  <c r="V30" i="5"/>
  <c r="O30" i="5"/>
  <c r="N30" i="5"/>
  <c r="M30" i="5"/>
  <c r="L30" i="5"/>
  <c r="K30" i="5"/>
  <c r="J30" i="5"/>
  <c r="I30" i="5"/>
  <c r="H30" i="5"/>
  <c r="G30" i="5"/>
  <c r="F30" i="5"/>
  <c r="C30" i="5"/>
  <c r="B30" i="5"/>
  <c r="E30" i="5" s="1"/>
  <c r="S29" i="5"/>
  <c r="R29" i="5"/>
  <c r="Q29" i="5"/>
  <c r="P29" i="5"/>
  <c r="E29" i="5"/>
  <c r="T29" i="5" s="1"/>
  <c r="U28" i="5"/>
  <c r="S28" i="5"/>
  <c r="R28" i="5"/>
  <c r="Q28" i="5"/>
  <c r="P28" i="5"/>
  <c r="E28" i="5"/>
  <c r="T28" i="5" s="1"/>
  <c r="U27" i="5"/>
  <c r="T27" i="5"/>
  <c r="S27" i="5"/>
  <c r="R27" i="5"/>
  <c r="Q27" i="5"/>
  <c r="P27" i="5"/>
  <c r="E27" i="5"/>
  <c r="T26" i="5"/>
  <c r="S26" i="5"/>
  <c r="R26" i="5"/>
  <c r="Q26" i="5"/>
  <c r="P26" i="5"/>
  <c r="E26" i="5"/>
  <c r="U26" i="5" s="1"/>
  <c r="V24" i="5"/>
  <c r="O24" i="5"/>
  <c r="N24" i="5"/>
  <c r="M24" i="5"/>
  <c r="L24" i="5"/>
  <c r="K24" i="5"/>
  <c r="J24" i="5"/>
  <c r="I24" i="5"/>
  <c r="S24" i="5" s="1"/>
  <c r="H24" i="5"/>
  <c r="G24" i="5"/>
  <c r="F24" i="5"/>
  <c r="E24" i="5"/>
  <c r="C24" i="5"/>
  <c r="B24" i="5"/>
  <c r="T23" i="5"/>
  <c r="S23" i="5"/>
  <c r="R23" i="5"/>
  <c r="Q23" i="5"/>
  <c r="P23" i="5"/>
  <c r="E23" i="5"/>
  <c r="U23" i="5" s="1"/>
  <c r="S22" i="5"/>
  <c r="R22" i="5"/>
  <c r="Q22" i="5"/>
  <c r="P22" i="5"/>
  <c r="E22" i="5"/>
  <c r="U21" i="5"/>
  <c r="S21" i="5"/>
  <c r="R21" i="5"/>
  <c r="Q21" i="5"/>
  <c r="P21" i="5"/>
  <c r="E21" i="5"/>
  <c r="T21" i="5" s="1"/>
  <c r="U20" i="5"/>
  <c r="T20" i="5"/>
  <c r="S20" i="5"/>
  <c r="R20" i="5"/>
  <c r="Q20" i="5"/>
  <c r="P20" i="5"/>
  <c r="E20" i="5"/>
  <c r="S19" i="5"/>
  <c r="R19" i="5"/>
  <c r="Q19" i="5"/>
  <c r="P19" i="5"/>
  <c r="E19" i="5"/>
  <c r="S18" i="5"/>
  <c r="R18" i="5"/>
  <c r="Q18" i="5"/>
  <c r="P18" i="5"/>
  <c r="E18" i="5"/>
  <c r="S17" i="5"/>
  <c r="R17" i="5"/>
  <c r="Q17" i="5"/>
  <c r="P17" i="5"/>
  <c r="E17" i="5"/>
  <c r="T17" i="5" s="1"/>
  <c r="V15" i="5"/>
  <c r="O15" i="5"/>
  <c r="N15" i="5"/>
  <c r="M15" i="5"/>
  <c r="L15" i="5"/>
  <c r="K15" i="5"/>
  <c r="J15" i="5"/>
  <c r="I15" i="5"/>
  <c r="H15" i="5"/>
  <c r="R15" i="5" s="1"/>
  <c r="G15" i="5"/>
  <c r="F15" i="5"/>
  <c r="C15" i="5"/>
  <c r="B15" i="5"/>
  <c r="E15" i="5" s="1"/>
  <c r="S14" i="5"/>
  <c r="R14" i="5"/>
  <c r="Q14" i="5"/>
  <c r="P14" i="5"/>
  <c r="E14" i="5"/>
  <c r="U13" i="5"/>
  <c r="S13" i="5"/>
  <c r="R13" i="5"/>
  <c r="Q13" i="5"/>
  <c r="P13" i="5"/>
  <c r="E13" i="5"/>
  <c r="T13" i="5" s="1"/>
  <c r="U12" i="5"/>
  <c r="T12" i="5"/>
  <c r="S12" i="5"/>
  <c r="R12" i="5"/>
  <c r="Q12" i="5"/>
  <c r="P12" i="5"/>
  <c r="E12" i="5"/>
  <c r="U11" i="5"/>
  <c r="T11" i="5"/>
  <c r="S11" i="5"/>
  <c r="R11" i="5"/>
  <c r="Q11" i="5"/>
  <c r="P11" i="5"/>
  <c r="E11" i="5"/>
  <c r="S10" i="5"/>
  <c r="R10" i="5"/>
  <c r="Q10" i="5"/>
  <c r="P10" i="5"/>
  <c r="E10" i="5"/>
  <c r="U9" i="5"/>
  <c r="S9" i="5"/>
  <c r="R9" i="5"/>
  <c r="Q9" i="5"/>
  <c r="P9" i="5"/>
  <c r="E9" i="5"/>
  <c r="T9" i="5" s="1"/>
  <c r="U93" i="4"/>
  <c r="T93" i="4"/>
  <c r="S93" i="4"/>
  <c r="R93" i="4"/>
  <c r="Q93" i="4"/>
  <c r="P93" i="4"/>
  <c r="E93" i="4"/>
  <c r="S92" i="4"/>
  <c r="R92" i="4"/>
  <c r="Q92" i="4"/>
  <c r="P92" i="4"/>
  <c r="E92" i="4"/>
  <c r="S91" i="4"/>
  <c r="R91" i="4"/>
  <c r="Q91" i="4"/>
  <c r="P91" i="4"/>
  <c r="E91" i="4"/>
  <c r="S90" i="4"/>
  <c r="R90" i="4"/>
  <c r="Q90" i="4"/>
  <c r="P90" i="4"/>
  <c r="E90" i="4"/>
  <c r="T90" i="4" s="1"/>
  <c r="U89" i="4"/>
  <c r="T89" i="4"/>
  <c r="S89" i="4"/>
  <c r="R89" i="4"/>
  <c r="Q89" i="4"/>
  <c r="P89" i="4"/>
  <c r="E89" i="4"/>
  <c r="T88" i="4"/>
  <c r="S88" i="4"/>
  <c r="R88" i="4"/>
  <c r="Q88" i="4"/>
  <c r="P88" i="4"/>
  <c r="E88" i="4"/>
  <c r="U88" i="4" s="1"/>
  <c r="S87" i="4"/>
  <c r="R87" i="4"/>
  <c r="Q87" i="4"/>
  <c r="P87" i="4"/>
  <c r="E87" i="4"/>
  <c r="U86" i="4"/>
  <c r="S86" i="4"/>
  <c r="R86" i="4"/>
  <c r="Q86" i="4"/>
  <c r="P86" i="4"/>
  <c r="E86" i="4"/>
  <c r="T86" i="4" s="1"/>
  <c r="V72" i="4"/>
  <c r="O72" i="4"/>
  <c r="N72" i="4"/>
  <c r="M72" i="4"/>
  <c r="L72" i="4"/>
  <c r="K72" i="4"/>
  <c r="J72" i="4"/>
  <c r="I72" i="4"/>
  <c r="H72" i="4"/>
  <c r="R72" i="4" s="1"/>
  <c r="G72" i="4"/>
  <c r="F72" i="4"/>
  <c r="C72" i="4"/>
  <c r="B72" i="4"/>
  <c r="E72" i="4" s="1"/>
  <c r="V71" i="4"/>
  <c r="O71" i="4"/>
  <c r="N71" i="4"/>
  <c r="M71" i="4"/>
  <c r="L71" i="4"/>
  <c r="K71" i="4"/>
  <c r="J71" i="4"/>
  <c r="I71" i="4"/>
  <c r="S71" i="4" s="1"/>
  <c r="H71" i="4"/>
  <c r="G71" i="4"/>
  <c r="F71" i="4"/>
  <c r="C71" i="4"/>
  <c r="B71" i="4"/>
  <c r="V70" i="4"/>
  <c r="O70" i="4"/>
  <c r="N70" i="4"/>
  <c r="M70" i="4"/>
  <c r="L70" i="4"/>
  <c r="K70" i="4"/>
  <c r="J70" i="4"/>
  <c r="I70" i="4"/>
  <c r="S70" i="4" s="1"/>
  <c r="H70" i="4"/>
  <c r="R70" i="4" s="1"/>
  <c r="G70" i="4"/>
  <c r="F70" i="4"/>
  <c r="C70" i="4"/>
  <c r="B70" i="4"/>
  <c r="E70" i="4" s="1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L66" i="4"/>
  <c r="K66" i="4"/>
  <c r="J66" i="4"/>
  <c r="I66" i="4"/>
  <c r="S66" i="4" s="1"/>
  <c r="H66" i="4"/>
  <c r="R66" i="4" s="1"/>
  <c r="G66" i="4"/>
  <c r="F66" i="4"/>
  <c r="C66" i="4"/>
  <c r="B66" i="4"/>
  <c r="E66" i="4" s="1"/>
  <c r="U65" i="4"/>
  <c r="S65" i="4"/>
  <c r="R65" i="4"/>
  <c r="Q65" i="4"/>
  <c r="P65" i="4"/>
  <c r="E65" i="4"/>
  <c r="T65" i="4" s="1"/>
  <c r="U64" i="4"/>
  <c r="T64" i="4"/>
  <c r="S64" i="4"/>
  <c r="R64" i="4"/>
  <c r="Q64" i="4"/>
  <c r="P64" i="4"/>
  <c r="E64" i="4"/>
  <c r="S63" i="4"/>
  <c r="R63" i="4"/>
  <c r="Q63" i="4"/>
  <c r="P63" i="4"/>
  <c r="E63" i="4"/>
  <c r="S62" i="4"/>
  <c r="R62" i="4"/>
  <c r="Q62" i="4"/>
  <c r="P62" i="4"/>
  <c r="E62" i="4"/>
  <c r="U61" i="4"/>
  <c r="S61" i="4"/>
  <c r="R61" i="4"/>
  <c r="Q61" i="4"/>
  <c r="P61" i="4"/>
  <c r="E61" i="4"/>
  <c r="V59" i="4"/>
  <c r="S59" i="4"/>
  <c r="O59" i="4"/>
  <c r="N59" i="4"/>
  <c r="M59" i="4"/>
  <c r="L59" i="4"/>
  <c r="K59" i="4"/>
  <c r="J59" i="4"/>
  <c r="I59" i="4"/>
  <c r="H59" i="4"/>
  <c r="R59" i="4" s="1"/>
  <c r="G59" i="4"/>
  <c r="F59" i="4"/>
  <c r="C59" i="4"/>
  <c r="B59" i="4"/>
  <c r="S58" i="4"/>
  <c r="R58" i="4"/>
  <c r="Q58" i="4"/>
  <c r="P58" i="4"/>
  <c r="E58" i="4"/>
  <c r="S57" i="4"/>
  <c r="R57" i="4"/>
  <c r="Q57" i="4"/>
  <c r="P57" i="4"/>
  <c r="E57" i="4"/>
  <c r="T57" i="4" s="1"/>
  <c r="U56" i="4"/>
  <c r="T56" i="4"/>
  <c r="S56" i="4"/>
  <c r="R56" i="4"/>
  <c r="Q56" i="4"/>
  <c r="P56" i="4"/>
  <c r="E56" i="4"/>
  <c r="U55" i="4"/>
  <c r="T55" i="4"/>
  <c r="S55" i="4"/>
  <c r="R55" i="4"/>
  <c r="Q55" i="4"/>
  <c r="P55" i="4"/>
  <c r="E55" i="4"/>
  <c r="V53" i="4"/>
  <c r="O53" i="4"/>
  <c r="N53" i="4"/>
  <c r="M53" i="4"/>
  <c r="L53" i="4"/>
  <c r="K53" i="4"/>
  <c r="J53" i="4"/>
  <c r="I53" i="4"/>
  <c r="S53" i="4" s="1"/>
  <c r="H53" i="4"/>
  <c r="G53" i="4"/>
  <c r="F53" i="4"/>
  <c r="C53" i="4"/>
  <c r="B53" i="4"/>
  <c r="U52" i="4"/>
  <c r="S52" i="4"/>
  <c r="R52" i="4"/>
  <c r="Q52" i="4"/>
  <c r="P52" i="4"/>
  <c r="E52" i="4"/>
  <c r="T52" i="4" s="1"/>
  <c r="S51" i="4"/>
  <c r="R51" i="4"/>
  <c r="Q51" i="4"/>
  <c r="P51" i="4"/>
  <c r="E51" i="4"/>
  <c r="U51" i="4" s="1"/>
  <c r="T50" i="4"/>
  <c r="S50" i="4"/>
  <c r="R50" i="4"/>
  <c r="Q50" i="4"/>
  <c r="P50" i="4"/>
  <c r="E50" i="4"/>
  <c r="U50" i="4" s="1"/>
  <c r="U49" i="4"/>
  <c r="S49" i="4"/>
  <c r="R49" i="4"/>
  <c r="Q49" i="4"/>
  <c r="P49" i="4"/>
  <c r="E49" i="4"/>
  <c r="T49" i="4" s="1"/>
  <c r="S48" i="4"/>
  <c r="R48" i="4"/>
  <c r="Q48" i="4"/>
  <c r="P48" i="4"/>
  <c r="E48" i="4"/>
  <c r="T48" i="4" s="1"/>
  <c r="S47" i="4"/>
  <c r="R47" i="4"/>
  <c r="Q47" i="4"/>
  <c r="P47" i="4"/>
  <c r="E47" i="4"/>
  <c r="S46" i="4"/>
  <c r="R46" i="4"/>
  <c r="Q46" i="4"/>
  <c r="P46" i="4"/>
  <c r="E46" i="4"/>
  <c r="S45" i="4"/>
  <c r="R45" i="4"/>
  <c r="Q45" i="4"/>
  <c r="P45" i="4"/>
  <c r="E45" i="4"/>
  <c r="T45" i="4" s="1"/>
  <c r="S44" i="4"/>
  <c r="R44" i="4"/>
  <c r="Q44" i="4"/>
  <c r="P44" i="4"/>
  <c r="E44" i="4"/>
  <c r="U44" i="4" s="1"/>
  <c r="U43" i="4"/>
  <c r="T43" i="4"/>
  <c r="S43" i="4"/>
  <c r="R43" i="4"/>
  <c r="Q43" i="4"/>
  <c r="P43" i="4"/>
  <c r="E43" i="4"/>
  <c r="T42" i="4"/>
  <c r="S42" i="4"/>
  <c r="R42" i="4"/>
  <c r="Q42" i="4"/>
  <c r="P42" i="4"/>
  <c r="E42" i="4"/>
  <c r="U42" i="4" s="1"/>
  <c r="V40" i="4"/>
  <c r="O40" i="4"/>
  <c r="N40" i="4"/>
  <c r="M40" i="4"/>
  <c r="L40" i="4"/>
  <c r="K40" i="4"/>
  <c r="J40" i="4"/>
  <c r="I40" i="4"/>
  <c r="S40" i="4" s="1"/>
  <c r="H40" i="4"/>
  <c r="R40" i="4" s="1"/>
  <c r="G40" i="4"/>
  <c r="F40" i="4"/>
  <c r="C40" i="4"/>
  <c r="B40" i="4"/>
  <c r="E40" i="4" s="1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T37" i="4" s="1"/>
  <c r="T36" i="4"/>
  <c r="S36" i="4"/>
  <c r="R36" i="4"/>
  <c r="Q36" i="4"/>
  <c r="P36" i="4"/>
  <c r="E36" i="4"/>
  <c r="U36" i="4" s="1"/>
  <c r="S35" i="4"/>
  <c r="R35" i="4"/>
  <c r="Q35" i="4"/>
  <c r="P35" i="4"/>
  <c r="E35" i="4"/>
  <c r="V33" i="4"/>
  <c r="O33" i="4"/>
  <c r="N33" i="4"/>
  <c r="M33" i="4"/>
  <c r="L33" i="4"/>
  <c r="K33" i="4"/>
  <c r="J33" i="4"/>
  <c r="I33" i="4"/>
  <c r="H33" i="4"/>
  <c r="P33" i="4" s="1"/>
  <c r="G33" i="4"/>
  <c r="F33" i="4"/>
  <c r="C33" i="4"/>
  <c r="B33" i="4"/>
  <c r="E33" i="4" s="1"/>
  <c r="S32" i="4"/>
  <c r="R32" i="4"/>
  <c r="Q32" i="4"/>
  <c r="U32" i="4" s="1"/>
  <c r="P32" i="4"/>
  <c r="E32" i="4"/>
  <c r="V30" i="4"/>
  <c r="O30" i="4"/>
  <c r="N30" i="4"/>
  <c r="M30" i="4"/>
  <c r="L30" i="4"/>
  <c r="K30" i="4"/>
  <c r="J30" i="4"/>
  <c r="I30" i="4"/>
  <c r="S30" i="4" s="1"/>
  <c r="H30" i="4"/>
  <c r="R30" i="4" s="1"/>
  <c r="G30" i="4"/>
  <c r="F30" i="4"/>
  <c r="C30" i="4"/>
  <c r="B30" i="4"/>
  <c r="E30" i="4" s="1"/>
  <c r="S29" i="4"/>
  <c r="R29" i="4"/>
  <c r="Q29" i="4"/>
  <c r="P29" i="4"/>
  <c r="E29" i="4"/>
  <c r="T29" i="4" s="1"/>
  <c r="U28" i="4"/>
  <c r="T28" i="4"/>
  <c r="S28" i="4"/>
  <c r="R28" i="4"/>
  <c r="Q28" i="4"/>
  <c r="P28" i="4"/>
  <c r="E28" i="4"/>
  <c r="S27" i="4"/>
  <c r="R27" i="4"/>
  <c r="Q27" i="4"/>
  <c r="P27" i="4"/>
  <c r="E27" i="4"/>
  <c r="S26" i="4"/>
  <c r="R26" i="4"/>
  <c r="Q26" i="4"/>
  <c r="P26" i="4"/>
  <c r="E26" i="4"/>
  <c r="V24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E24" i="4"/>
  <c r="C24" i="4"/>
  <c r="B24" i="4"/>
  <c r="S23" i="4"/>
  <c r="R23" i="4"/>
  <c r="Q23" i="4"/>
  <c r="P23" i="4"/>
  <c r="E23" i="4"/>
  <c r="S22" i="4"/>
  <c r="R22" i="4"/>
  <c r="Q22" i="4"/>
  <c r="P22" i="4"/>
  <c r="E22" i="4"/>
  <c r="U21" i="4"/>
  <c r="S21" i="4"/>
  <c r="R21" i="4"/>
  <c r="Q21" i="4"/>
  <c r="P21" i="4"/>
  <c r="E21" i="4"/>
  <c r="T21" i="4" s="1"/>
  <c r="U20" i="4"/>
  <c r="S20" i="4"/>
  <c r="R20" i="4"/>
  <c r="Q20" i="4"/>
  <c r="P20" i="4"/>
  <c r="E20" i="4"/>
  <c r="T20" i="4" s="1"/>
  <c r="T19" i="4"/>
  <c r="S19" i="4"/>
  <c r="R19" i="4"/>
  <c r="Q19" i="4"/>
  <c r="P19" i="4"/>
  <c r="E19" i="4"/>
  <c r="U19" i="4" s="1"/>
  <c r="S18" i="4"/>
  <c r="R18" i="4"/>
  <c r="Q18" i="4"/>
  <c r="P18" i="4"/>
  <c r="E18" i="4"/>
  <c r="U18" i="4" s="1"/>
  <c r="U17" i="4"/>
  <c r="S17" i="4"/>
  <c r="R17" i="4"/>
  <c r="Q17" i="4"/>
  <c r="P17" i="4"/>
  <c r="E17" i="4"/>
  <c r="T17" i="4" s="1"/>
  <c r="V15" i="4"/>
  <c r="O15" i="4"/>
  <c r="N15" i="4"/>
  <c r="M15" i="4"/>
  <c r="L15" i="4"/>
  <c r="K15" i="4"/>
  <c r="J15" i="4"/>
  <c r="I15" i="4"/>
  <c r="S15" i="4" s="1"/>
  <c r="H15" i="4"/>
  <c r="G15" i="4"/>
  <c r="F15" i="4"/>
  <c r="C15" i="4"/>
  <c r="B15" i="4"/>
  <c r="S14" i="4"/>
  <c r="R14" i="4"/>
  <c r="Q14" i="4"/>
  <c r="P14" i="4"/>
  <c r="E14" i="4"/>
  <c r="U14" i="4" s="1"/>
  <c r="S13" i="4"/>
  <c r="R13" i="4"/>
  <c r="Q13" i="4"/>
  <c r="P13" i="4"/>
  <c r="E13" i="4"/>
  <c r="T13" i="4" s="1"/>
  <c r="U12" i="4"/>
  <c r="T12" i="4"/>
  <c r="S12" i="4"/>
  <c r="R12" i="4"/>
  <c r="Q12" i="4"/>
  <c r="P12" i="4"/>
  <c r="E12" i="4"/>
  <c r="S11" i="4"/>
  <c r="R11" i="4"/>
  <c r="Q11" i="4"/>
  <c r="P11" i="4"/>
  <c r="E11" i="4"/>
  <c r="S10" i="4"/>
  <c r="R10" i="4"/>
  <c r="Q10" i="4"/>
  <c r="P10" i="4"/>
  <c r="E10" i="4"/>
  <c r="S9" i="4"/>
  <c r="R9" i="4"/>
  <c r="Q9" i="4"/>
  <c r="P9" i="4"/>
  <c r="E9" i="4"/>
  <c r="U9" i="4" s="1"/>
  <c r="U93" i="3"/>
  <c r="T93" i="3"/>
  <c r="S93" i="3"/>
  <c r="R93" i="3"/>
  <c r="Q93" i="3"/>
  <c r="P93" i="3"/>
  <c r="E93" i="3"/>
  <c r="U92" i="3"/>
  <c r="S92" i="3"/>
  <c r="R92" i="3"/>
  <c r="Q92" i="3"/>
  <c r="P92" i="3"/>
  <c r="E92" i="3"/>
  <c r="T92" i="3" s="1"/>
  <c r="S91" i="3"/>
  <c r="R91" i="3"/>
  <c r="Q91" i="3"/>
  <c r="P91" i="3"/>
  <c r="E91" i="3"/>
  <c r="U91" i="3" s="1"/>
  <c r="S90" i="3"/>
  <c r="R90" i="3"/>
  <c r="Q90" i="3"/>
  <c r="P90" i="3"/>
  <c r="E90" i="3"/>
  <c r="T90" i="3" s="1"/>
  <c r="U89" i="3"/>
  <c r="T89" i="3"/>
  <c r="S89" i="3"/>
  <c r="R89" i="3"/>
  <c r="Q89" i="3"/>
  <c r="P89" i="3"/>
  <c r="E89" i="3"/>
  <c r="S88" i="3"/>
  <c r="R88" i="3"/>
  <c r="Q88" i="3"/>
  <c r="P88" i="3"/>
  <c r="E88" i="3"/>
  <c r="U88" i="3" s="1"/>
  <c r="S87" i="3"/>
  <c r="R87" i="3"/>
  <c r="Q87" i="3"/>
  <c r="P87" i="3"/>
  <c r="E87" i="3"/>
  <c r="S86" i="3"/>
  <c r="R86" i="3"/>
  <c r="Q86" i="3"/>
  <c r="P86" i="3"/>
  <c r="E86" i="3"/>
  <c r="T86" i="3" s="1"/>
  <c r="V72" i="3"/>
  <c r="O72" i="3"/>
  <c r="N72" i="3"/>
  <c r="M72" i="3"/>
  <c r="L72" i="3"/>
  <c r="K72" i="3"/>
  <c r="J72" i="3"/>
  <c r="I72" i="3"/>
  <c r="H72" i="3"/>
  <c r="R72" i="3" s="1"/>
  <c r="G72" i="3"/>
  <c r="F72" i="3"/>
  <c r="C72" i="3"/>
  <c r="B72" i="3"/>
  <c r="E72" i="3" s="1"/>
  <c r="V71" i="3"/>
  <c r="O71" i="3"/>
  <c r="N71" i="3"/>
  <c r="M71" i="3"/>
  <c r="L71" i="3"/>
  <c r="K71" i="3"/>
  <c r="J71" i="3"/>
  <c r="I71" i="3"/>
  <c r="S71" i="3" s="1"/>
  <c r="H71" i="3"/>
  <c r="R71" i="3" s="1"/>
  <c r="G71" i="3"/>
  <c r="F71" i="3"/>
  <c r="C71" i="3"/>
  <c r="E71" i="3" s="1"/>
  <c r="B71" i="3"/>
  <c r="V70" i="3"/>
  <c r="O70" i="3"/>
  <c r="N70" i="3"/>
  <c r="M70" i="3"/>
  <c r="L70" i="3"/>
  <c r="K70" i="3"/>
  <c r="J70" i="3"/>
  <c r="I70" i="3"/>
  <c r="S70" i="3" s="1"/>
  <c r="H70" i="3"/>
  <c r="R70" i="3" s="1"/>
  <c r="G70" i="3"/>
  <c r="F70" i="3"/>
  <c r="C70" i="3"/>
  <c r="B70" i="3"/>
  <c r="S69" i="3"/>
  <c r="R69" i="3"/>
  <c r="Q69" i="3"/>
  <c r="P69" i="3"/>
  <c r="E69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V66" i="3"/>
  <c r="O66" i="3"/>
  <c r="N66" i="3"/>
  <c r="M66" i="3"/>
  <c r="L66" i="3"/>
  <c r="K66" i="3"/>
  <c r="J66" i="3"/>
  <c r="I66" i="3"/>
  <c r="S66" i="3" s="1"/>
  <c r="H66" i="3"/>
  <c r="R66" i="3" s="1"/>
  <c r="G66" i="3"/>
  <c r="F66" i="3"/>
  <c r="C66" i="3"/>
  <c r="B66" i="3"/>
  <c r="E66" i="3" s="1"/>
  <c r="S65" i="3"/>
  <c r="R65" i="3"/>
  <c r="Q65" i="3"/>
  <c r="P65" i="3"/>
  <c r="E65" i="3"/>
  <c r="T65" i="3" s="1"/>
  <c r="U64" i="3"/>
  <c r="T64" i="3"/>
  <c r="S64" i="3"/>
  <c r="R64" i="3"/>
  <c r="Q64" i="3"/>
  <c r="P64" i="3"/>
  <c r="E64" i="3"/>
  <c r="U63" i="3"/>
  <c r="S63" i="3"/>
  <c r="R63" i="3"/>
  <c r="Q63" i="3"/>
  <c r="P63" i="3"/>
  <c r="E63" i="3"/>
  <c r="T63" i="3" s="1"/>
  <c r="S62" i="3"/>
  <c r="R62" i="3"/>
  <c r="Q62" i="3"/>
  <c r="P62" i="3"/>
  <c r="E62" i="3"/>
  <c r="U62" i="3" s="1"/>
  <c r="U61" i="3"/>
  <c r="S61" i="3"/>
  <c r="R61" i="3"/>
  <c r="Q61" i="3"/>
  <c r="P61" i="3"/>
  <c r="E61" i="3"/>
  <c r="T61" i="3" s="1"/>
  <c r="V59" i="3"/>
  <c r="O59" i="3"/>
  <c r="N59" i="3"/>
  <c r="M59" i="3"/>
  <c r="L59" i="3"/>
  <c r="K59" i="3"/>
  <c r="J59" i="3"/>
  <c r="I59" i="3"/>
  <c r="S59" i="3" s="1"/>
  <c r="H59" i="3"/>
  <c r="R59" i="3" s="1"/>
  <c r="G59" i="3"/>
  <c r="F59" i="3"/>
  <c r="C59" i="3"/>
  <c r="B59" i="3"/>
  <c r="S58" i="3"/>
  <c r="R58" i="3"/>
  <c r="Q58" i="3"/>
  <c r="P58" i="3"/>
  <c r="E58" i="3"/>
  <c r="U58" i="3" s="1"/>
  <c r="U57" i="3"/>
  <c r="S57" i="3"/>
  <c r="R57" i="3"/>
  <c r="Q57" i="3"/>
  <c r="P57" i="3"/>
  <c r="E57" i="3"/>
  <c r="T57" i="3" s="1"/>
  <c r="S56" i="3"/>
  <c r="R56" i="3"/>
  <c r="Q56" i="3"/>
  <c r="P56" i="3"/>
  <c r="E56" i="3"/>
  <c r="U56" i="3" s="1"/>
  <c r="S55" i="3"/>
  <c r="R55" i="3"/>
  <c r="Q55" i="3"/>
  <c r="P55" i="3"/>
  <c r="E55" i="3"/>
  <c r="U55" i="3" s="1"/>
  <c r="V53" i="3"/>
  <c r="O53" i="3"/>
  <c r="N53" i="3"/>
  <c r="M53" i="3"/>
  <c r="L53" i="3"/>
  <c r="K53" i="3"/>
  <c r="J53" i="3"/>
  <c r="I53" i="3"/>
  <c r="S53" i="3" s="1"/>
  <c r="H53" i="3"/>
  <c r="R53" i="3" s="1"/>
  <c r="G53" i="3"/>
  <c r="F53" i="3"/>
  <c r="C53" i="3"/>
  <c r="B53" i="3"/>
  <c r="E53" i="3" s="1"/>
  <c r="U52" i="3"/>
  <c r="T52" i="3"/>
  <c r="S52" i="3"/>
  <c r="R52" i="3"/>
  <c r="Q52" i="3"/>
  <c r="P52" i="3"/>
  <c r="E52" i="3"/>
  <c r="S51" i="3"/>
  <c r="R51" i="3"/>
  <c r="Q51" i="3"/>
  <c r="P51" i="3"/>
  <c r="E51" i="3"/>
  <c r="U51" i="3" s="1"/>
  <c r="S50" i="3"/>
  <c r="R50" i="3"/>
  <c r="Q50" i="3"/>
  <c r="P50" i="3"/>
  <c r="E50" i="3"/>
  <c r="S49" i="3"/>
  <c r="R49" i="3"/>
  <c r="Q49" i="3"/>
  <c r="P49" i="3"/>
  <c r="E49" i="3"/>
  <c r="T49" i="3" s="1"/>
  <c r="U48" i="3"/>
  <c r="T48" i="3"/>
  <c r="S48" i="3"/>
  <c r="R48" i="3"/>
  <c r="Q48" i="3"/>
  <c r="P48" i="3"/>
  <c r="E48" i="3"/>
  <c r="U47" i="3"/>
  <c r="S47" i="3"/>
  <c r="R47" i="3"/>
  <c r="Q47" i="3"/>
  <c r="P47" i="3"/>
  <c r="E47" i="3"/>
  <c r="T47" i="3" s="1"/>
  <c r="S46" i="3"/>
  <c r="R46" i="3"/>
  <c r="Q46" i="3"/>
  <c r="P46" i="3"/>
  <c r="E46" i="3"/>
  <c r="U46" i="3" s="1"/>
  <c r="S45" i="3"/>
  <c r="R45" i="3"/>
  <c r="Q45" i="3"/>
  <c r="P45" i="3"/>
  <c r="E45" i="3"/>
  <c r="T45" i="3" s="1"/>
  <c r="U44" i="3"/>
  <c r="T44" i="3"/>
  <c r="S44" i="3"/>
  <c r="R44" i="3"/>
  <c r="Q44" i="3"/>
  <c r="P44" i="3"/>
  <c r="E44" i="3"/>
  <c r="T43" i="3"/>
  <c r="S43" i="3"/>
  <c r="R43" i="3"/>
  <c r="Q43" i="3"/>
  <c r="P43" i="3"/>
  <c r="E43" i="3"/>
  <c r="S42" i="3"/>
  <c r="R42" i="3"/>
  <c r="Q42" i="3"/>
  <c r="P42" i="3"/>
  <c r="E42" i="3"/>
  <c r="V40" i="3"/>
  <c r="O40" i="3"/>
  <c r="N40" i="3"/>
  <c r="M40" i="3"/>
  <c r="L40" i="3"/>
  <c r="K40" i="3"/>
  <c r="J40" i="3"/>
  <c r="I40" i="3"/>
  <c r="S40" i="3" s="1"/>
  <c r="H40" i="3"/>
  <c r="R40" i="3" s="1"/>
  <c r="G40" i="3"/>
  <c r="F40" i="3"/>
  <c r="C40" i="3"/>
  <c r="E40" i="3" s="1"/>
  <c r="B40" i="3"/>
  <c r="S39" i="3"/>
  <c r="R39" i="3"/>
  <c r="Q39" i="3"/>
  <c r="P39" i="3"/>
  <c r="E39" i="3"/>
  <c r="U39" i="3" s="1"/>
  <c r="S38" i="3"/>
  <c r="R38" i="3"/>
  <c r="Q38" i="3"/>
  <c r="P38" i="3"/>
  <c r="E38" i="3"/>
  <c r="U37" i="3"/>
  <c r="S37" i="3"/>
  <c r="R37" i="3"/>
  <c r="Q37" i="3"/>
  <c r="P37" i="3"/>
  <c r="E37" i="3"/>
  <c r="T37" i="3" s="1"/>
  <c r="S36" i="3"/>
  <c r="R36" i="3"/>
  <c r="Q36" i="3"/>
  <c r="P36" i="3"/>
  <c r="E36" i="3"/>
  <c r="U36" i="3" s="1"/>
  <c r="U35" i="3"/>
  <c r="T35" i="3"/>
  <c r="S35" i="3"/>
  <c r="R35" i="3"/>
  <c r="Q35" i="3"/>
  <c r="P35" i="3"/>
  <c r="E35" i="3"/>
  <c r="V33" i="3"/>
  <c r="O33" i="3"/>
  <c r="N33" i="3"/>
  <c r="M33" i="3"/>
  <c r="L33" i="3"/>
  <c r="K33" i="3"/>
  <c r="J33" i="3"/>
  <c r="I33" i="3"/>
  <c r="S33" i="3" s="1"/>
  <c r="H33" i="3"/>
  <c r="R33" i="3" s="1"/>
  <c r="G33" i="3"/>
  <c r="F33" i="3"/>
  <c r="C33" i="3"/>
  <c r="B33" i="3"/>
  <c r="E33" i="3" s="1"/>
  <c r="S32" i="3"/>
  <c r="R32" i="3"/>
  <c r="Q32" i="3"/>
  <c r="P32" i="3"/>
  <c r="E32" i="3"/>
  <c r="T32" i="3" s="1"/>
  <c r="V30" i="3"/>
  <c r="S30" i="3"/>
  <c r="O30" i="3"/>
  <c r="N30" i="3"/>
  <c r="M30" i="3"/>
  <c r="L30" i="3"/>
  <c r="K30" i="3"/>
  <c r="J30" i="3"/>
  <c r="R30" i="3" s="1"/>
  <c r="I30" i="3"/>
  <c r="H30" i="3"/>
  <c r="G30" i="3"/>
  <c r="F30" i="3"/>
  <c r="C30" i="3"/>
  <c r="B30" i="3"/>
  <c r="U29" i="3"/>
  <c r="S29" i="3"/>
  <c r="R29" i="3"/>
  <c r="Q29" i="3"/>
  <c r="P29" i="3"/>
  <c r="E29" i="3"/>
  <c r="U28" i="3"/>
  <c r="S28" i="3"/>
  <c r="R28" i="3"/>
  <c r="Q28" i="3"/>
  <c r="P28" i="3"/>
  <c r="E28" i="3"/>
  <c r="T28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V24" i="3"/>
  <c r="O24" i="3"/>
  <c r="N24" i="3"/>
  <c r="M24" i="3"/>
  <c r="L24" i="3"/>
  <c r="K24" i="3"/>
  <c r="J24" i="3"/>
  <c r="I24" i="3"/>
  <c r="S24" i="3" s="1"/>
  <c r="H24" i="3"/>
  <c r="G24" i="3"/>
  <c r="F24" i="3"/>
  <c r="C24" i="3"/>
  <c r="B24" i="3"/>
  <c r="E24" i="3" s="1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T21" i="3" s="1"/>
  <c r="S20" i="3"/>
  <c r="R20" i="3"/>
  <c r="Q20" i="3"/>
  <c r="P20" i="3"/>
  <c r="E20" i="3"/>
  <c r="U20" i="3" s="1"/>
  <c r="S19" i="3"/>
  <c r="R19" i="3"/>
  <c r="Q19" i="3"/>
  <c r="P19" i="3"/>
  <c r="E19" i="3"/>
  <c r="S18" i="3"/>
  <c r="R18" i="3"/>
  <c r="Q18" i="3"/>
  <c r="P18" i="3"/>
  <c r="E18" i="3"/>
  <c r="S17" i="3"/>
  <c r="R17" i="3"/>
  <c r="Q17" i="3"/>
  <c r="P17" i="3"/>
  <c r="E17" i="3"/>
  <c r="T17" i="3" s="1"/>
  <c r="V15" i="3"/>
  <c r="O15" i="3"/>
  <c r="N15" i="3"/>
  <c r="M15" i="3"/>
  <c r="L15" i="3"/>
  <c r="K15" i="3"/>
  <c r="J15" i="3"/>
  <c r="I15" i="3"/>
  <c r="Q15" i="3" s="1"/>
  <c r="H15" i="3"/>
  <c r="G15" i="3"/>
  <c r="F15" i="3"/>
  <c r="C15" i="3"/>
  <c r="B15" i="3"/>
  <c r="S14" i="3"/>
  <c r="R14" i="3"/>
  <c r="Q14" i="3"/>
  <c r="P14" i="3"/>
  <c r="E14" i="3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E10" i="3"/>
  <c r="S9" i="3"/>
  <c r="R9" i="3"/>
  <c r="Q9" i="3"/>
  <c r="P9" i="3"/>
  <c r="E9" i="3"/>
  <c r="T9" i="3" s="1"/>
  <c r="S93" i="2"/>
  <c r="R93" i="2"/>
  <c r="Q93" i="2"/>
  <c r="P93" i="2"/>
  <c r="E93" i="2"/>
  <c r="U93" i="2" s="1"/>
  <c r="S92" i="2"/>
  <c r="R92" i="2"/>
  <c r="Q92" i="2"/>
  <c r="P92" i="2"/>
  <c r="E92" i="2"/>
  <c r="U92" i="2" s="1"/>
  <c r="S91" i="2"/>
  <c r="R91" i="2"/>
  <c r="Q91" i="2"/>
  <c r="P91" i="2"/>
  <c r="E91" i="2"/>
  <c r="S90" i="2"/>
  <c r="R90" i="2"/>
  <c r="Q90" i="2"/>
  <c r="P90" i="2"/>
  <c r="E90" i="2"/>
  <c r="T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S87" i="2"/>
  <c r="R87" i="2"/>
  <c r="Q87" i="2"/>
  <c r="P87" i="2"/>
  <c r="E87" i="2"/>
  <c r="U87" i="2" s="1"/>
  <c r="U86" i="2"/>
  <c r="S86" i="2"/>
  <c r="R86" i="2"/>
  <c r="Q86" i="2"/>
  <c r="P86" i="2"/>
  <c r="E86" i="2"/>
  <c r="T86" i="2" s="1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V71" i="2"/>
  <c r="S71" i="2"/>
  <c r="O71" i="2"/>
  <c r="Q71" i="2" s="1"/>
  <c r="N71" i="2"/>
  <c r="M71" i="2"/>
  <c r="L71" i="2"/>
  <c r="K71" i="2"/>
  <c r="J71" i="2"/>
  <c r="I71" i="2"/>
  <c r="H71" i="2"/>
  <c r="G71" i="2"/>
  <c r="F71" i="2"/>
  <c r="E71" i="2"/>
  <c r="C71" i="2"/>
  <c r="B71" i="2"/>
  <c r="V70" i="2"/>
  <c r="O70" i="2"/>
  <c r="N70" i="2"/>
  <c r="M70" i="2"/>
  <c r="L70" i="2"/>
  <c r="K70" i="2"/>
  <c r="J70" i="2"/>
  <c r="I70" i="2"/>
  <c r="S70" i="2" s="1"/>
  <c r="H70" i="2"/>
  <c r="R70" i="2" s="1"/>
  <c r="G70" i="2"/>
  <c r="F70" i="2"/>
  <c r="C70" i="2"/>
  <c r="B70" i="2"/>
  <c r="S69" i="2"/>
  <c r="R69" i="2"/>
  <c r="Q69" i="2"/>
  <c r="P69" i="2"/>
  <c r="E69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V66" i="2"/>
  <c r="O66" i="2"/>
  <c r="N66" i="2"/>
  <c r="M66" i="2"/>
  <c r="L66" i="2"/>
  <c r="K66" i="2"/>
  <c r="J66" i="2"/>
  <c r="I66" i="2"/>
  <c r="S66" i="2" s="1"/>
  <c r="H66" i="2"/>
  <c r="R66" i="2" s="1"/>
  <c r="G66" i="2"/>
  <c r="F66" i="2"/>
  <c r="C66" i="2"/>
  <c r="B66" i="2"/>
  <c r="E66" i="2" s="1"/>
  <c r="S65" i="2"/>
  <c r="R65" i="2"/>
  <c r="Q65" i="2"/>
  <c r="P65" i="2"/>
  <c r="E65" i="2"/>
  <c r="T65" i="2" s="1"/>
  <c r="T64" i="2"/>
  <c r="S64" i="2"/>
  <c r="R64" i="2"/>
  <c r="Q64" i="2"/>
  <c r="P64" i="2"/>
  <c r="E64" i="2"/>
  <c r="U64" i="2" s="1"/>
  <c r="S63" i="2"/>
  <c r="R63" i="2"/>
  <c r="Q63" i="2"/>
  <c r="P63" i="2"/>
  <c r="E63" i="2"/>
  <c r="U63" i="2" s="1"/>
  <c r="S62" i="2"/>
  <c r="R62" i="2"/>
  <c r="Q62" i="2"/>
  <c r="P62" i="2"/>
  <c r="E62" i="2"/>
  <c r="S61" i="2"/>
  <c r="R61" i="2"/>
  <c r="Q61" i="2"/>
  <c r="P61" i="2"/>
  <c r="E61" i="2"/>
  <c r="V59" i="2"/>
  <c r="O59" i="2"/>
  <c r="N59" i="2"/>
  <c r="M59" i="2"/>
  <c r="L59" i="2"/>
  <c r="K59" i="2"/>
  <c r="J59" i="2"/>
  <c r="I59" i="2"/>
  <c r="S59" i="2" s="1"/>
  <c r="H59" i="2"/>
  <c r="R59" i="2" s="1"/>
  <c r="G59" i="2"/>
  <c r="F59" i="2"/>
  <c r="C59" i="2"/>
  <c r="B59" i="2"/>
  <c r="E59" i="2" s="1"/>
  <c r="S58" i="2"/>
  <c r="R58" i="2"/>
  <c r="Q58" i="2"/>
  <c r="P58" i="2"/>
  <c r="E58" i="2"/>
  <c r="S57" i="2"/>
  <c r="R57" i="2"/>
  <c r="Q57" i="2"/>
  <c r="P57" i="2"/>
  <c r="E57" i="2"/>
  <c r="T57" i="2" s="1"/>
  <c r="U56" i="2"/>
  <c r="T56" i="2"/>
  <c r="S56" i="2"/>
  <c r="R56" i="2"/>
  <c r="Q56" i="2"/>
  <c r="P56" i="2"/>
  <c r="E56" i="2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I53" i="2"/>
  <c r="S53" i="2" s="1"/>
  <c r="H53" i="2"/>
  <c r="R53" i="2" s="1"/>
  <c r="G53" i="2"/>
  <c r="F53" i="2"/>
  <c r="C53" i="2"/>
  <c r="B53" i="2"/>
  <c r="E53" i="2" s="1"/>
  <c r="S52" i="2"/>
  <c r="R52" i="2"/>
  <c r="Q52" i="2"/>
  <c r="P52" i="2"/>
  <c r="E52" i="2"/>
  <c r="U52" i="2" s="1"/>
  <c r="S51" i="2"/>
  <c r="R51" i="2"/>
  <c r="Q51" i="2"/>
  <c r="P51" i="2"/>
  <c r="E51" i="2"/>
  <c r="U51" i="2" s="1"/>
  <c r="T50" i="2"/>
  <c r="S50" i="2"/>
  <c r="R50" i="2"/>
  <c r="Q50" i="2"/>
  <c r="P50" i="2"/>
  <c r="E50" i="2"/>
  <c r="U50" i="2" s="1"/>
  <c r="S49" i="2"/>
  <c r="R49" i="2"/>
  <c r="Q49" i="2"/>
  <c r="P49" i="2"/>
  <c r="E49" i="2"/>
  <c r="T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T46" i="2" s="1"/>
  <c r="S45" i="2"/>
  <c r="R45" i="2"/>
  <c r="Q45" i="2"/>
  <c r="P45" i="2"/>
  <c r="E45" i="2"/>
  <c r="U45" i="2" s="1"/>
  <c r="U44" i="2"/>
  <c r="T44" i="2"/>
  <c r="S44" i="2"/>
  <c r="R44" i="2"/>
  <c r="Q44" i="2"/>
  <c r="P44" i="2"/>
  <c r="E44" i="2"/>
  <c r="S43" i="2"/>
  <c r="R43" i="2"/>
  <c r="Q43" i="2"/>
  <c r="P43" i="2"/>
  <c r="E43" i="2"/>
  <c r="U43" i="2" s="1"/>
  <c r="S42" i="2"/>
  <c r="R42" i="2"/>
  <c r="Q42" i="2"/>
  <c r="P42" i="2"/>
  <c r="E42" i="2"/>
  <c r="U42" i="2" s="1"/>
  <c r="V40" i="2"/>
  <c r="O40" i="2"/>
  <c r="N40" i="2"/>
  <c r="M40" i="2"/>
  <c r="L40" i="2"/>
  <c r="K40" i="2"/>
  <c r="J40" i="2"/>
  <c r="I40" i="2"/>
  <c r="Q40" i="2" s="1"/>
  <c r="H40" i="2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P38" i="2"/>
  <c r="E38" i="2"/>
  <c r="T38" i="2" s="1"/>
  <c r="S37" i="2"/>
  <c r="R37" i="2"/>
  <c r="Q37" i="2"/>
  <c r="P37" i="2"/>
  <c r="E37" i="2"/>
  <c r="T37" i="2" s="1"/>
  <c r="S36" i="2"/>
  <c r="R36" i="2"/>
  <c r="Q36" i="2"/>
  <c r="P36" i="2"/>
  <c r="E36" i="2"/>
  <c r="U36" i="2" s="1"/>
  <c r="S35" i="2"/>
  <c r="R35" i="2"/>
  <c r="Q35" i="2"/>
  <c r="P35" i="2"/>
  <c r="E35" i="2"/>
  <c r="U35" i="2" s="1"/>
  <c r="V33" i="2"/>
  <c r="O33" i="2"/>
  <c r="N33" i="2"/>
  <c r="M33" i="2"/>
  <c r="L33" i="2"/>
  <c r="K33" i="2"/>
  <c r="J33" i="2"/>
  <c r="I33" i="2"/>
  <c r="S33" i="2" s="1"/>
  <c r="H33" i="2"/>
  <c r="G33" i="2"/>
  <c r="F33" i="2"/>
  <c r="C33" i="2"/>
  <c r="B33" i="2"/>
  <c r="E33" i="2" s="1"/>
  <c r="S32" i="2"/>
  <c r="R32" i="2"/>
  <c r="Q32" i="2"/>
  <c r="P32" i="2"/>
  <c r="E32" i="2"/>
  <c r="V30" i="2"/>
  <c r="O30" i="2"/>
  <c r="N30" i="2"/>
  <c r="M30" i="2"/>
  <c r="L30" i="2"/>
  <c r="K30" i="2"/>
  <c r="J30" i="2"/>
  <c r="I30" i="2"/>
  <c r="S30" i="2" s="1"/>
  <c r="H30" i="2"/>
  <c r="P30" i="2" s="1"/>
  <c r="G30" i="2"/>
  <c r="F30" i="2"/>
  <c r="C30" i="2"/>
  <c r="E30" i="2" s="1"/>
  <c r="B30" i="2"/>
  <c r="S29" i="2"/>
  <c r="R29" i="2"/>
  <c r="Q29" i="2"/>
  <c r="P29" i="2"/>
  <c r="E29" i="2"/>
  <c r="S28" i="2"/>
  <c r="R28" i="2"/>
  <c r="Q28" i="2"/>
  <c r="P28" i="2"/>
  <c r="E28" i="2"/>
  <c r="U28" i="2" s="1"/>
  <c r="S27" i="2"/>
  <c r="R27" i="2"/>
  <c r="Q27" i="2"/>
  <c r="P27" i="2"/>
  <c r="E27" i="2"/>
  <c r="T27" i="2" s="1"/>
  <c r="S26" i="2"/>
  <c r="R26" i="2"/>
  <c r="Q26" i="2"/>
  <c r="P26" i="2"/>
  <c r="E26" i="2"/>
  <c r="U26" i="2" s="1"/>
  <c r="V24" i="2"/>
  <c r="O24" i="2"/>
  <c r="N24" i="2"/>
  <c r="M24" i="2"/>
  <c r="L24" i="2"/>
  <c r="K24" i="2"/>
  <c r="J24" i="2"/>
  <c r="I24" i="2"/>
  <c r="H24" i="2"/>
  <c r="G24" i="2"/>
  <c r="F24" i="2"/>
  <c r="C24" i="2"/>
  <c r="B24" i="2"/>
  <c r="E24" i="2" s="1"/>
  <c r="S23" i="2"/>
  <c r="R23" i="2"/>
  <c r="Q23" i="2"/>
  <c r="P23" i="2"/>
  <c r="E23" i="2"/>
  <c r="T23" i="2" s="1"/>
  <c r="T22" i="2"/>
  <c r="S22" i="2"/>
  <c r="R22" i="2"/>
  <c r="Q22" i="2"/>
  <c r="P22" i="2"/>
  <c r="E22" i="2"/>
  <c r="U22" i="2" s="1"/>
  <c r="U21" i="2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P19" i="2"/>
  <c r="T19" i="2" s="1"/>
  <c r="E19" i="2"/>
  <c r="U18" i="2"/>
  <c r="S18" i="2"/>
  <c r="R18" i="2"/>
  <c r="Q18" i="2"/>
  <c r="P18" i="2"/>
  <c r="E18" i="2"/>
  <c r="T18" i="2" s="1"/>
  <c r="S17" i="2"/>
  <c r="R17" i="2"/>
  <c r="Q17" i="2"/>
  <c r="P17" i="2"/>
  <c r="E17" i="2"/>
  <c r="U17" i="2" s="1"/>
  <c r="V15" i="2"/>
  <c r="O15" i="2"/>
  <c r="N15" i="2"/>
  <c r="M15" i="2"/>
  <c r="L15" i="2"/>
  <c r="K15" i="2"/>
  <c r="S15" i="2" s="1"/>
  <c r="J15" i="2"/>
  <c r="I15" i="2"/>
  <c r="H15" i="2"/>
  <c r="G15" i="2"/>
  <c r="F15" i="2"/>
  <c r="C15" i="2"/>
  <c r="B15" i="2"/>
  <c r="E15" i="2" s="1"/>
  <c r="U14" i="2"/>
  <c r="S14" i="2"/>
  <c r="R14" i="2"/>
  <c r="Q14" i="2"/>
  <c r="P14" i="2"/>
  <c r="E14" i="2"/>
  <c r="T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U11" i="2"/>
  <c r="S11" i="2"/>
  <c r="R11" i="2"/>
  <c r="Q11" i="2"/>
  <c r="P11" i="2"/>
  <c r="E11" i="2"/>
  <c r="T11" i="2" s="1"/>
  <c r="S10" i="2"/>
  <c r="R10" i="2"/>
  <c r="Q10" i="2"/>
  <c r="P10" i="2"/>
  <c r="E10" i="2"/>
  <c r="U10" i="2" s="1"/>
  <c r="T9" i="2"/>
  <c r="S9" i="2"/>
  <c r="R9" i="2"/>
  <c r="Q9" i="2"/>
  <c r="P9" i="2"/>
  <c r="E9" i="2"/>
  <c r="U9" i="2" s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T91" i="1" s="1"/>
  <c r="S90" i="1"/>
  <c r="R90" i="1"/>
  <c r="Q90" i="1"/>
  <c r="P90" i="1"/>
  <c r="E90" i="1"/>
  <c r="T90" i="1" s="1"/>
  <c r="S89" i="1"/>
  <c r="R89" i="1"/>
  <c r="Q89" i="1"/>
  <c r="P89" i="1"/>
  <c r="E89" i="1"/>
  <c r="U89" i="1" s="1"/>
  <c r="S88" i="1"/>
  <c r="R88" i="1"/>
  <c r="Q88" i="1"/>
  <c r="P88" i="1"/>
  <c r="E88" i="1"/>
  <c r="T88" i="1" s="1"/>
  <c r="T87" i="1"/>
  <c r="S87" i="1"/>
  <c r="R87" i="1"/>
  <c r="Q87" i="1"/>
  <c r="P87" i="1"/>
  <c r="E87" i="1"/>
  <c r="U87" i="1" s="1"/>
  <c r="U86" i="1"/>
  <c r="S86" i="1"/>
  <c r="R86" i="1"/>
  <c r="Q86" i="1"/>
  <c r="P86" i="1"/>
  <c r="E86" i="1"/>
  <c r="T86" i="1" s="1"/>
  <c r="V72" i="1"/>
  <c r="O72" i="1"/>
  <c r="N72" i="1"/>
  <c r="M72" i="1"/>
  <c r="L72" i="1"/>
  <c r="K72" i="1"/>
  <c r="J72" i="1"/>
  <c r="R72" i="1" s="1"/>
  <c r="I72" i="1"/>
  <c r="H72" i="1"/>
  <c r="G72" i="1"/>
  <c r="F72" i="1"/>
  <c r="C72" i="1"/>
  <c r="B72" i="1"/>
  <c r="E72" i="1" s="1"/>
  <c r="V71" i="1"/>
  <c r="S71" i="1"/>
  <c r="O71" i="1"/>
  <c r="N71" i="1"/>
  <c r="M71" i="1"/>
  <c r="L71" i="1"/>
  <c r="K71" i="1"/>
  <c r="J71" i="1"/>
  <c r="I71" i="1"/>
  <c r="H71" i="1"/>
  <c r="G71" i="1"/>
  <c r="F71" i="1"/>
  <c r="C71" i="1"/>
  <c r="B71" i="1"/>
  <c r="V70" i="1"/>
  <c r="O70" i="1"/>
  <c r="N70" i="1"/>
  <c r="M70" i="1"/>
  <c r="L70" i="1"/>
  <c r="K70" i="1"/>
  <c r="S70" i="1" s="1"/>
  <c r="J70" i="1"/>
  <c r="R70" i="1" s="1"/>
  <c r="I70" i="1"/>
  <c r="H70" i="1"/>
  <c r="G70" i="1"/>
  <c r="F70" i="1"/>
  <c r="E70" i="1"/>
  <c r="C70" i="1"/>
  <c r="B70" i="1"/>
  <c r="S69" i="1"/>
  <c r="R69" i="1"/>
  <c r="Q69" i="1"/>
  <c r="U69" i="1" s="1"/>
  <c r="P69" i="1"/>
  <c r="E69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L66" i="1"/>
  <c r="K66" i="1"/>
  <c r="J66" i="1"/>
  <c r="I66" i="1"/>
  <c r="H66" i="1"/>
  <c r="G66" i="1"/>
  <c r="F66" i="1"/>
  <c r="E66" i="1"/>
  <c r="C66" i="1"/>
  <c r="B66" i="1"/>
  <c r="U65" i="1"/>
  <c r="S65" i="1"/>
  <c r="R65" i="1"/>
  <c r="Q65" i="1"/>
  <c r="P65" i="1"/>
  <c r="T65" i="1" s="1"/>
  <c r="E65" i="1"/>
  <c r="S64" i="1"/>
  <c r="R64" i="1"/>
  <c r="Q64" i="1"/>
  <c r="P64" i="1"/>
  <c r="E64" i="1"/>
  <c r="U64" i="1" s="1"/>
  <c r="T63" i="1"/>
  <c r="S63" i="1"/>
  <c r="R63" i="1"/>
  <c r="Q63" i="1"/>
  <c r="P63" i="1"/>
  <c r="E63" i="1"/>
  <c r="U63" i="1" s="1"/>
  <c r="U62" i="1"/>
  <c r="S62" i="1"/>
  <c r="R62" i="1"/>
  <c r="Q62" i="1"/>
  <c r="P62" i="1"/>
  <c r="E62" i="1"/>
  <c r="T62" i="1" s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H59" i="1"/>
  <c r="G59" i="1"/>
  <c r="F59" i="1"/>
  <c r="C59" i="1"/>
  <c r="B59" i="1"/>
  <c r="U58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U55" i="1"/>
  <c r="S55" i="1"/>
  <c r="R55" i="1"/>
  <c r="Q55" i="1"/>
  <c r="P55" i="1"/>
  <c r="E55" i="1"/>
  <c r="T55" i="1" s="1"/>
  <c r="V53" i="1"/>
  <c r="O53" i="1"/>
  <c r="N53" i="1"/>
  <c r="M53" i="1"/>
  <c r="L53" i="1"/>
  <c r="K53" i="1"/>
  <c r="S53" i="1" s="1"/>
  <c r="J53" i="1"/>
  <c r="I53" i="1"/>
  <c r="H53" i="1"/>
  <c r="G53" i="1"/>
  <c r="F53" i="1"/>
  <c r="C53" i="1"/>
  <c r="B53" i="1"/>
  <c r="S52" i="1"/>
  <c r="R52" i="1"/>
  <c r="Q52" i="1"/>
  <c r="P52" i="1"/>
  <c r="E52" i="1"/>
  <c r="S51" i="1"/>
  <c r="R51" i="1"/>
  <c r="Q51" i="1"/>
  <c r="U51" i="1" s="1"/>
  <c r="P51" i="1"/>
  <c r="E51" i="1"/>
  <c r="T51" i="1" s="1"/>
  <c r="U50" i="1"/>
  <c r="T50" i="1"/>
  <c r="S50" i="1"/>
  <c r="R50" i="1"/>
  <c r="Q50" i="1"/>
  <c r="P50" i="1"/>
  <c r="E50" i="1"/>
  <c r="T49" i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U46" i="1"/>
  <c r="S46" i="1"/>
  <c r="R46" i="1"/>
  <c r="Q46" i="1"/>
  <c r="P46" i="1"/>
  <c r="E46" i="1"/>
  <c r="T46" i="1" s="1"/>
  <c r="S45" i="1"/>
  <c r="R45" i="1"/>
  <c r="Q45" i="1"/>
  <c r="P45" i="1"/>
  <c r="E45" i="1"/>
  <c r="U45" i="1" s="1"/>
  <c r="S44" i="1"/>
  <c r="R44" i="1"/>
  <c r="Q44" i="1"/>
  <c r="P44" i="1"/>
  <c r="E44" i="1"/>
  <c r="U44" i="1" s="1"/>
  <c r="S43" i="1"/>
  <c r="R43" i="1"/>
  <c r="Q43" i="1"/>
  <c r="U43" i="1" s="1"/>
  <c r="P43" i="1"/>
  <c r="E43" i="1"/>
  <c r="T42" i="1"/>
  <c r="S42" i="1"/>
  <c r="R42" i="1"/>
  <c r="Q42" i="1"/>
  <c r="P42" i="1"/>
  <c r="E42" i="1"/>
  <c r="U42" i="1" s="1"/>
  <c r="V40" i="1"/>
  <c r="O40" i="1"/>
  <c r="N40" i="1"/>
  <c r="M40" i="1"/>
  <c r="L40" i="1"/>
  <c r="K40" i="1"/>
  <c r="S40" i="1" s="1"/>
  <c r="J40" i="1"/>
  <c r="R40" i="1" s="1"/>
  <c r="I40" i="1"/>
  <c r="H40" i="1"/>
  <c r="G40" i="1"/>
  <c r="F40" i="1"/>
  <c r="C40" i="1"/>
  <c r="B40" i="1"/>
  <c r="E40" i="1" s="1"/>
  <c r="U39" i="1"/>
  <c r="S39" i="1"/>
  <c r="R39" i="1"/>
  <c r="Q39" i="1"/>
  <c r="P39" i="1"/>
  <c r="E39" i="1"/>
  <c r="T39" i="1" s="1"/>
  <c r="S38" i="1"/>
  <c r="R38" i="1"/>
  <c r="Q38" i="1"/>
  <c r="P38" i="1"/>
  <c r="E38" i="1"/>
  <c r="U38" i="1" s="1"/>
  <c r="T37" i="1"/>
  <c r="S37" i="1"/>
  <c r="R37" i="1"/>
  <c r="Q37" i="1"/>
  <c r="P37" i="1"/>
  <c r="E37" i="1"/>
  <c r="U37" i="1" s="1"/>
  <c r="S36" i="1"/>
  <c r="R36" i="1"/>
  <c r="Q36" i="1"/>
  <c r="P36" i="1"/>
  <c r="E36" i="1"/>
  <c r="U36" i="1" s="1"/>
  <c r="T35" i="1"/>
  <c r="S35" i="1"/>
  <c r="R35" i="1"/>
  <c r="Q35" i="1"/>
  <c r="P35" i="1"/>
  <c r="E35" i="1"/>
  <c r="V33" i="1"/>
  <c r="O33" i="1"/>
  <c r="N33" i="1"/>
  <c r="M33" i="1"/>
  <c r="L33" i="1"/>
  <c r="K33" i="1"/>
  <c r="J33" i="1"/>
  <c r="I33" i="1"/>
  <c r="S33" i="1" s="1"/>
  <c r="H33" i="1"/>
  <c r="R33" i="1" s="1"/>
  <c r="G33" i="1"/>
  <c r="F33" i="1"/>
  <c r="C33" i="1"/>
  <c r="B33" i="1"/>
  <c r="S32" i="1"/>
  <c r="R32" i="1"/>
  <c r="Q32" i="1"/>
  <c r="P32" i="1"/>
  <c r="E32" i="1"/>
  <c r="V30" i="1"/>
  <c r="O30" i="1"/>
  <c r="N30" i="1"/>
  <c r="M30" i="1"/>
  <c r="L30" i="1"/>
  <c r="K30" i="1"/>
  <c r="J30" i="1"/>
  <c r="I30" i="1"/>
  <c r="H30" i="1"/>
  <c r="G30" i="1"/>
  <c r="F30" i="1"/>
  <c r="C30" i="1"/>
  <c r="B30" i="1"/>
  <c r="E30" i="1" s="1"/>
  <c r="T29" i="1"/>
  <c r="S29" i="1"/>
  <c r="R29" i="1"/>
  <c r="Q29" i="1"/>
  <c r="U29" i="1" s="1"/>
  <c r="P29" i="1"/>
  <c r="E29" i="1"/>
  <c r="S28" i="1"/>
  <c r="R28" i="1"/>
  <c r="Q28" i="1"/>
  <c r="P28" i="1"/>
  <c r="E28" i="1"/>
  <c r="T27" i="1"/>
  <c r="S27" i="1"/>
  <c r="R27" i="1"/>
  <c r="Q27" i="1"/>
  <c r="P27" i="1"/>
  <c r="E27" i="1"/>
  <c r="U27" i="1" s="1"/>
  <c r="S26" i="1"/>
  <c r="R26" i="1"/>
  <c r="Q26" i="1"/>
  <c r="P26" i="1"/>
  <c r="E26" i="1"/>
  <c r="T26" i="1" s="1"/>
  <c r="V24" i="1"/>
  <c r="S24" i="1"/>
  <c r="O24" i="1"/>
  <c r="N24" i="1"/>
  <c r="M24" i="1"/>
  <c r="L24" i="1"/>
  <c r="K24" i="1"/>
  <c r="J24" i="1"/>
  <c r="I24" i="1"/>
  <c r="H24" i="1"/>
  <c r="R24" i="1" s="1"/>
  <c r="G24" i="1"/>
  <c r="F24" i="1"/>
  <c r="C24" i="1"/>
  <c r="B24" i="1"/>
  <c r="T23" i="1"/>
  <c r="S23" i="1"/>
  <c r="R23" i="1"/>
  <c r="Q23" i="1"/>
  <c r="P23" i="1"/>
  <c r="E23" i="1"/>
  <c r="U23" i="1" s="1"/>
  <c r="U22" i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P20" i="1"/>
  <c r="E20" i="1"/>
  <c r="U20" i="1" s="1"/>
  <c r="U19" i="1"/>
  <c r="S19" i="1"/>
  <c r="R19" i="1"/>
  <c r="Q19" i="1"/>
  <c r="P19" i="1"/>
  <c r="E19" i="1"/>
  <c r="T19" i="1" s="1"/>
  <c r="S18" i="1"/>
  <c r="R18" i="1"/>
  <c r="Q18" i="1"/>
  <c r="P18" i="1"/>
  <c r="E18" i="1"/>
  <c r="U18" i="1" s="1"/>
  <c r="U17" i="1"/>
  <c r="S17" i="1"/>
  <c r="R17" i="1"/>
  <c r="Q17" i="1"/>
  <c r="P17" i="1"/>
  <c r="E17" i="1"/>
  <c r="T17" i="1" s="1"/>
  <c r="V15" i="1"/>
  <c r="O15" i="1"/>
  <c r="N15" i="1"/>
  <c r="M15" i="1"/>
  <c r="L15" i="1"/>
  <c r="K15" i="1"/>
  <c r="J15" i="1"/>
  <c r="I15" i="1"/>
  <c r="Q15" i="1" s="1"/>
  <c r="H15" i="1"/>
  <c r="P15" i="1" s="1"/>
  <c r="G15" i="1"/>
  <c r="F15" i="1"/>
  <c r="C15" i="1"/>
  <c r="B15" i="1"/>
  <c r="S14" i="1"/>
  <c r="R14" i="1"/>
  <c r="Q14" i="1"/>
  <c r="P14" i="1"/>
  <c r="E14" i="1"/>
  <c r="U14" i="1" s="1"/>
  <c r="T13" i="1"/>
  <c r="S13" i="1"/>
  <c r="R13" i="1"/>
  <c r="Q13" i="1"/>
  <c r="P13" i="1"/>
  <c r="E13" i="1"/>
  <c r="U13" i="1" s="1"/>
  <c r="S12" i="1"/>
  <c r="R12" i="1"/>
  <c r="Q12" i="1"/>
  <c r="P12" i="1"/>
  <c r="E12" i="1"/>
  <c r="U12" i="1" s="1"/>
  <c r="T11" i="1"/>
  <c r="S11" i="1"/>
  <c r="R11" i="1"/>
  <c r="Q11" i="1"/>
  <c r="P11" i="1"/>
  <c r="E11" i="1"/>
  <c r="S10" i="1"/>
  <c r="R10" i="1"/>
  <c r="Q10" i="1"/>
  <c r="U10" i="1" s="1"/>
  <c r="P10" i="1"/>
  <c r="E10" i="1"/>
  <c r="T10" i="1" s="1"/>
  <c r="S9" i="1"/>
  <c r="R9" i="1"/>
  <c r="Q9" i="1"/>
  <c r="P9" i="1"/>
  <c r="E9" i="1"/>
  <c r="U96" i="4" l="1"/>
  <c r="T96" i="4"/>
  <c r="R66" i="5"/>
  <c r="T21" i="11"/>
  <c r="U21" i="11"/>
  <c r="T18" i="1"/>
  <c r="U28" i="1"/>
  <c r="E33" i="1"/>
  <c r="U27" i="2"/>
  <c r="U32" i="2"/>
  <c r="U38" i="2"/>
  <c r="E15" i="3"/>
  <c r="T19" i="3"/>
  <c r="T29" i="3"/>
  <c r="T46" i="3"/>
  <c r="T91" i="3"/>
  <c r="T14" i="4"/>
  <c r="U87" i="4"/>
  <c r="T87" i="4"/>
  <c r="U89" i="8"/>
  <c r="T89" i="8"/>
  <c r="U89" i="10"/>
  <c r="T89" i="10"/>
  <c r="T18" i="11"/>
  <c r="U18" i="11"/>
  <c r="P40" i="1"/>
  <c r="U26" i="1"/>
  <c r="P30" i="1"/>
  <c r="Q40" i="1"/>
  <c r="P15" i="2"/>
  <c r="R15" i="2"/>
  <c r="P24" i="2"/>
  <c r="R24" i="2"/>
  <c r="T26" i="2"/>
  <c r="R30" i="2"/>
  <c r="R33" i="2"/>
  <c r="U49" i="2"/>
  <c r="U65" i="2"/>
  <c r="T87" i="2"/>
  <c r="U9" i="3"/>
  <c r="U21" i="3"/>
  <c r="S67" i="3"/>
  <c r="U69" i="3"/>
  <c r="S72" i="3"/>
  <c r="E15" i="4"/>
  <c r="T18" i="4"/>
  <c r="U29" i="4"/>
  <c r="U64" i="5"/>
  <c r="T64" i="5"/>
  <c r="U89" i="5"/>
  <c r="T89" i="5"/>
  <c r="T29" i="6"/>
  <c r="U29" i="6"/>
  <c r="T86" i="8"/>
  <c r="U86" i="8"/>
  <c r="Q66" i="11"/>
  <c r="S66" i="11"/>
  <c r="U47" i="17"/>
  <c r="T47" i="17"/>
  <c r="S24" i="24"/>
  <c r="T27" i="24"/>
  <c r="U27" i="24"/>
  <c r="T21" i="7"/>
  <c r="U21" i="7"/>
  <c r="U62" i="7"/>
  <c r="T62" i="7"/>
  <c r="U52" i="9"/>
  <c r="T52" i="9"/>
  <c r="S30" i="1"/>
  <c r="U32" i="1"/>
  <c r="R67" i="1"/>
  <c r="R71" i="1"/>
  <c r="T92" i="1"/>
  <c r="Q15" i="2"/>
  <c r="Q24" i="2"/>
  <c r="S24" i="2"/>
  <c r="Q33" i="2"/>
  <c r="T45" i="2"/>
  <c r="T52" i="2"/>
  <c r="T93" i="2"/>
  <c r="U10" i="3"/>
  <c r="U17" i="3"/>
  <c r="T20" i="3"/>
  <c r="U45" i="3"/>
  <c r="U90" i="3"/>
  <c r="U13" i="4"/>
  <c r="T39" i="4"/>
  <c r="U48" i="4"/>
  <c r="T9" i="7"/>
  <c r="U9" i="7"/>
  <c r="U48" i="9"/>
  <c r="T48" i="9"/>
  <c r="U13" i="13"/>
  <c r="T13" i="13"/>
  <c r="U92" i="13"/>
  <c r="T92" i="13"/>
  <c r="Q15" i="15"/>
  <c r="S15" i="15"/>
  <c r="T61" i="19"/>
  <c r="U61" i="19"/>
  <c r="U65" i="23"/>
  <c r="T65" i="23"/>
  <c r="Q24" i="1"/>
  <c r="P33" i="1"/>
  <c r="E53" i="1"/>
  <c r="Q67" i="1"/>
  <c r="T69" i="1"/>
  <c r="Q71" i="1"/>
  <c r="R40" i="2"/>
  <c r="E70" i="2"/>
  <c r="R15" i="3"/>
  <c r="S15" i="3"/>
  <c r="P24" i="3"/>
  <c r="R24" i="3"/>
  <c r="T32" i="4"/>
  <c r="U32" i="7"/>
  <c r="T32" i="7"/>
  <c r="T45" i="9"/>
  <c r="U45" i="9"/>
  <c r="S67" i="10"/>
  <c r="U39" i="12"/>
  <c r="T39" i="12"/>
  <c r="U63" i="15"/>
  <c r="T63" i="15"/>
  <c r="U23" i="19"/>
  <c r="T23" i="19"/>
  <c r="U27" i="19"/>
  <c r="T27" i="19"/>
  <c r="T38" i="1"/>
  <c r="U88" i="1"/>
  <c r="U91" i="1"/>
  <c r="T10" i="2"/>
  <c r="U23" i="2"/>
  <c r="T63" i="2"/>
  <c r="T89" i="2"/>
  <c r="T11" i="3"/>
  <c r="T23" i="3"/>
  <c r="T36" i="3"/>
  <c r="T56" i="3"/>
  <c r="U65" i="3"/>
  <c r="T38" i="4"/>
  <c r="T44" i="4"/>
  <c r="T51" i="4"/>
  <c r="T17" i="6"/>
  <c r="U17" i="6"/>
  <c r="U29" i="11"/>
  <c r="T29" i="11"/>
  <c r="U42" i="16"/>
  <c r="T42" i="16"/>
  <c r="U50" i="16"/>
  <c r="T50" i="16"/>
  <c r="U90" i="18"/>
  <c r="T90" i="18"/>
  <c r="U35" i="1"/>
  <c r="P66" i="1"/>
  <c r="P70" i="1"/>
  <c r="P71" i="2"/>
  <c r="R15" i="4"/>
  <c r="S33" i="4"/>
  <c r="U22" i="5"/>
  <c r="T22" i="5"/>
  <c r="T86" i="6"/>
  <c r="U86" i="6"/>
  <c r="U17" i="9"/>
  <c r="T17" i="9"/>
  <c r="Q70" i="9"/>
  <c r="S70" i="9"/>
  <c r="U11" i="11"/>
  <c r="T11" i="11"/>
  <c r="T37" i="15"/>
  <c r="U37" i="15"/>
  <c r="R15" i="1"/>
  <c r="T14" i="1"/>
  <c r="T47" i="1"/>
  <c r="U11" i="1"/>
  <c r="E15" i="1"/>
  <c r="E24" i="1"/>
  <c r="U52" i="1"/>
  <c r="E59" i="1"/>
  <c r="S66" i="1"/>
  <c r="E67" i="1"/>
  <c r="Q70" i="1"/>
  <c r="E71" i="1"/>
  <c r="P71" i="1"/>
  <c r="U19" i="2"/>
  <c r="T29" i="2"/>
  <c r="T39" i="2"/>
  <c r="S40" i="2"/>
  <c r="R71" i="2"/>
  <c r="Q72" i="2"/>
  <c r="U32" i="3"/>
  <c r="R33" i="4"/>
  <c r="U37" i="4"/>
  <c r="U10" i="5"/>
  <c r="T10" i="5"/>
  <c r="U36" i="5"/>
  <c r="T36" i="5"/>
  <c r="U69" i="5"/>
  <c r="T69" i="5"/>
  <c r="U12" i="6"/>
  <c r="T12" i="6"/>
  <c r="U26" i="7"/>
  <c r="T26" i="7"/>
  <c r="U29" i="9"/>
  <c r="T29" i="9"/>
  <c r="U37" i="9"/>
  <c r="T37" i="9"/>
  <c r="U35" i="13"/>
  <c r="T35" i="13"/>
  <c r="U63" i="13"/>
  <c r="T63" i="13"/>
  <c r="T20" i="16"/>
  <c r="U20" i="16"/>
  <c r="R66" i="18"/>
  <c r="R70" i="18"/>
  <c r="U86" i="20"/>
  <c r="T86" i="20"/>
  <c r="T91" i="20"/>
  <c r="U91" i="20"/>
  <c r="U26" i="21"/>
  <c r="T26" i="21"/>
  <c r="U93" i="21"/>
  <c r="T93" i="21"/>
  <c r="R71" i="6"/>
  <c r="P15" i="8"/>
  <c r="T36" i="8"/>
  <c r="E24" i="9"/>
  <c r="R33" i="15"/>
  <c r="U87" i="16"/>
  <c r="T87" i="16"/>
  <c r="U21" i="17"/>
  <c r="T21" i="17"/>
  <c r="U26" i="17"/>
  <c r="T26" i="17"/>
  <c r="U14" i="18"/>
  <c r="T14" i="18"/>
  <c r="T42" i="18"/>
  <c r="U42" i="18"/>
  <c r="T50" i="19"/>
  <c r="U50" i="19"/>
  <c r="U20" i="20"/>
  <c r="T20" i="20"/>
  <c r="T38" i="20"/>
  <c r="U38" i="20"/>
  <c r="T42" i="20"/>
  <c r="U42" i="20"/>
  <c r="T90" i="21"/>
  <c r="U90" i="21"/>
  <c r="U57" i="22"/>
  <c r="T57" i="22"/>
  <c r="T55" i="23"/>
  <c r="U55" i="23"/>
  <c r="U21" i="24"/>
  <c r="T21" i="24"/>
  <c r="E72" i="24"/>
  <c r="U91" i="24"/>
  <c r="T91" i="24"/>
  <c r="U97" i="15"/>
  <c r="T97" i="15"/>
  <c r="P30" i="5"/>
  <c r="R30" i="5"/>
  <c r="P71" i="5"/>
  <c r="R71" i="5"/>
  <c r="P40" i="6"/>
  <c r="R40" i="6"/>
  <c r="U36" i="8"/>
  <c r="P71" i="8"/>
  <c r="R33" i="10"/>
  <c r="E24" i="11"/>
  <c r="P33" i="11"/>
  <c r="Q70" i="11"/>
  <c r="R30" i="13"/>
  <c r="U19" i="14"/>
  <c r="T19" i="14"/>
  <c r="U50" i="14"/>
  <c r="T50" i="14"/>
  <c r="P71" i="14"/>
  <c r="R71" i="14"/>
  <c r="U9" i="15"/>
  <c r="T9" i="15"/>
  <c r="U93" i="15"/>
  <c r="T93" i="15"/>
  <c r="U63" i="17"/>
  <c r="T63" i="17"/>
  <c r="U29" i="18"/>
  <c r="T29" i="18"/>
  <c r="T38" i="18"/>
  <c r="U38" i="18"/>
  <c r="T56" i="18"/>
  <c r="U56" i="18"/>
  <c r="P15" i="19"/>
  <c r="R15" i="19"/>
  <c r="U35" i="19"/>
  <c r="T35" i="19"/>
  <c r="U90" i="19"/>
  <c r="T69" i="20"/>
  <c r="U69" i="20"/>
  <c r="U17" i="21"/>
  <c r="T17" i="21"/>
  <c r="S72" i="21"/>
  <c r="U86" i="21"/>
  <c r="T86" i="21"/>
  <c r="U61" i="22"/>
  <c r="T61" i="22"/>
  <c r="T51" i="23"/>
  <c r="U51" i="23"/>
  <c r="U14" i="24"/>
  <c r="P71" i="4"/>
  <c r="Q71" i="4"/>
  <c r="P24" i="5"/>
  <c r="R24" i="5"/>
  <c r="Q30" i="5"/>
  <c r="S30" i="5"/>
  <c r="Q70" i="5"/>
  <c r="P33" i="7"/>
  <c r="Q33" i="7"/>
  <c r="T36" i="9"/>
  <c r="R70" i="10"/>
  <c r="P30" i="11"/>
  <c r="Q30" i="11"/>
  <c r="E40" i="11"/>
  <c r="E66" i="11"/>
  <c r="E24" i="12"/>
  <c r="Q66" i="12"/>
  <c r="S66" i="12"/>
  <c r="P71" i="12"/>
  <c r="R15" i="13"/>
  <c r="U65" i="13"/>
  <c r="T65" i="13"/>
  <c r="U9" i="14"/>
  <c r="T9" i="14"/>
  <c r="E70" i="15"/>
  <c r="U49" i="16"/>
  <c r="T49" i="16"/>
  <c r="U10" i="17"/>
  <c r="T10" i="17"/>
  <c r="Q33" i="17"/>
  <c r="U46" i="17"/>
  <c r="T46" i="17"/>
  <c r="U45" i="19"/>
  <c r="T45" i="19"/>
  <c r="T91" i="19"/>
  <c r="U91" i="19"/>
  <c r="T14" i="20"/>
  <c r="U14" i="20"/>
  <c r="U29" i="20"/>
  <c r="T29" i="20"/>
  <c r="R66" i="20"/>
  <c r="E66" i="21"/>
  <c r="S15" i="23"/>
  <c r="Q15" i="23"/>
  <c r="U17" i="23"/>
  <c r="T17" i="23"/>
  <c r="E24" i="23"/>
  <c r="T39" i="23"/>
  <c r="U39" i="23"/>
  <c r="T11" i="24"/>
  <c r="U11" i="24"/>
  <c r="U58" i="24"/>
  <c r="T58" i="24"/>
  <c r="T63" i="24"/>
  <c r="U63" i="24"/>
  <c r="T99" i="24"/>
  <c r="U99" i="24"/>
  <c r="U104" i="6"/>
  <c r="T104" i="6"/>
  <c r="R71" i="4"/>
  <c r="Q30" i="6"/>
  <c r="R71" i="8"/>
  <c r="Q30" i="9"/>
  <c r="S30" i="9"/>
  <c r="S70" i="10"/>
  <c r="R30" i="11"/>
  <c r="S70" i="11"/>
  <c r="U27" i="13"/>
  <c r="T27" i="13"/>
  <c r="U65" i="14"/>
  <c r="T65" i="14"/>
  <c r="U88" i="14"/>
  <c r="T88" i="14"/>
  <c r="U26" i="15"/>
  <c r="T26" i="15"/>
  <c r="T65" i="15"/>
  <c r="U65" i="15"/>
  <c r="R72" i="15"/>
  <c r="U56" i="16"/>
  <c r="T56" i="16"/>
  <c r="S30" i="17"/>
  <c r="U92" i="17"/>
  <c r="T92" i="17"/>
  <c r="U13" i="18"/>
  <c r="T13" i="18"/>
  <c r="T21" i="18"/>
  <c r="U21" i="18"/>
  <c r="U51" i="18"/>
  <c r="T51" i="18"/>
  <c r="U9" i="19"/>
  <c r="T9" i="19"/>
  <c r="T42" i="19"/>
  <c r="U42" i="19"/>
  <c r="T26" i="20"/>
  <c r="U26" i="20"/>
  <c r="U56" i="20"/>
  <c r="T56" i="20"/>
  <c r="R30" i="22"/>
  <c r="E33" i="22"/>
  <c r="U20" i="24"/>
  <c r="T20" i="24"/>
  <c r="T97" i="18"/>
  <c r="U97" i="18"/>
  <c r="U109" i="13"/>
  <c r="T109" i="13"/>
  <c r="E67" i="5"/>
  <c r="E59" i="6"/>
  <c r="E71" i="6"/>
  <c r="P30" i="7"/>
  <c r="R30" i="7"/>
  <c r="E59" i="7"/>
  <c r="P66" i="7"/>
  <c r="R66" i="7"/>
  <c r="U69" i="7"/>
  <c r="P71" i="7"/>
  <c r="E15" i="8"/>
  <c r="E24" i="8"/>
  <c r="T24" i="8" s="1"/>
  <c r="E33" i="8"/>
  <c r="Q53" i="9"/>
  <c r="E33" i="10"/>
  <c r="E40" i="10"/>
  <c r="E70" i="10"/>
  <c r="E70" i="11"/>
  <c r="Q30" i="12"/>
  <c r="S30" i="12"/>
  <c r="E67" i="12"/>
  <c r="R71" i="12"/>
  <c r="E15" i="13"/>
  <c r="U36" i="13"/>
  <c r="R30" i="14"/>
  <c r="U37" i="14"/>
  <c r="T37" i="14"/>
  <c r="T62" i="14"/>
  <c r="U62" i="14"/>
  <c r="U43" i="16"/>
  <c r="T43" i="16"/>
  <c r="U62" i="17"/>
  <c r="T62" i="17"/>
  <c r="U28" i="18"/>
  <c r="T28" i="18"/>
  <c r="U55" i="18"/>
  <c r="T55" i="18"/>
  <c r="T91" i="18"/>
  <c r="U91" i="18"/>
  <c r="U28" i="19"/>
  <c r="T28" i="19"/>
  <c r="U51" i="20"/>
  <c r="T51" i="20"/>
  <c r="T23" i="22"/>
  <c r="U23" i="22"/>
  <c r="S30" i="22"/>
  <c r="R70" i="22"/>
  <c r="U90" i="22"/>
  <c r="T90" i="22"/>
  <c r="Q66" i="4"/>
  <c r="Q70" i="4"/>
  <c r="T38" i="6"/>
  <c r="T44" i="6"/>
  <c r="T52" i="6"/>
  <c r="U65" i="6"/>
  <c r="T93" i="6"/>
  <c r="U10" i="7"/>
  <c r="T20" i="7"/>
  <c r="Q30" i="7"/>
  <c r="S30" i="7"/>
  <c r="U45" i="7"/>
  <c r="U49" i="7"/>
  <c r="T52" i="7"/>
  <c r="U90" i="7"/>
  <c r="U13" i="8"/>
  <c r="T18" i="8"/>
  <c r="T55" i="8"/>
  <c r="T20" i="9"/>
  <c r="T28" i="9"/>
  <c r="U13" i="10"/>
  <c r="U22" i="10"/>
  <c r="U29" i="10"/>
  <c r="P66" i="10"/>
  <c r="R66" i="10"/>
  <c r="P15" i="11"/>
  <c r="R15" i="11"/>
  <c r="T17" i="11"/>
  <c r="T28" i="11"/>
  <c r="T37" i="11"/>
  <c r="R40" i="11"/>
  <c r="U13" i="12"/>
  <c r="U26" i="12"/>
  <c r="U29" i="12"/>
  <c r="T43" i="12"/>
  <c r="T55" i="12"/>
  <c r="R70" i="12"/>
  <c r="U91" i="12"/>
  <c r="U9" i="13"/>
  <c r="U21" i="13"/>
  <c r="Q59" i="13"/>
  <c r="T61" i="13"/>
  <c r="U61" i="13"/>
  <c r="U64" i="13"/>
  <c r="T64" i="13"/>
  <c r="U86" i="13"/>
  <c r="T90" i="13"/>
  <c r="U90" i="13"/>
  <c r="U93" i="13"/>
  <c r="T93" i="13"/>
  <c r="U55" i="14"/>
  <c r="T55" i="14"/>
  <c r="T86" i="14"/>
  <c r="U23" i="15"/>
  <c r="T48" i="15"/>
  <c r="U14" i="16"/>
  <c r="T21" i="16"/>
  <c r="U21" i="16"/>
  <c r="E24" i="16"/>
  <c r="U88" i="16"/>
  <c r="T88" i="16"/>
  <c r="U9" i="17"/>
  <c r="T9" i="17"/>
  <c r="U27" i="17"/>
  <c r="T27" i="17"/>
  <c r="U19" i="18"/>
  <c r="T62" i="19"/>
  <c r="U62" i="19"/>
  <c r="S70" i="19"/>
  <c r="T87" i="19"/>
  <c r="U87" i="19"/>
  <c r="U21" i="20"/>
  <c r="T21" i="20"/>
  <c r="U43" i="20"/>
  <c r="T43" i="20"/>
  <c r="S30" i="21"/>
  <c r="Q30" i="21"/>
  <c r="U10" i="24"/>
  <c r="T10" i="24"/>
  <c r="U57" i="24"/>
  <c r="T57" i="24"/>
  <c r="T92" i="24"/>
  <c r="U92" i="24"/>
  <c r="E79" i="21"/>
  <c r="U98" i="4"/>
  <c r="T98" i="4"/>
  <c r="E71" i="4"/>
  <c r="S15" i="5"/>
  <c r="E70" i="5"/>
  <c r="R15" i="6"/>
  <c r="U21" i="6"/>
  <c r="E30" i="6"/>
  <c r="T36" i="6"/>
  <c r="E40" i="6"/>
  <c r="E66" i="6"/>
  <c r="P24" i="7"/>
  <c r="E33" i="7"/>
  <c r="U61" i="7"/>
  <c r="R70" i="7"/>
  <c r="U29" i="8"/>
  <c r="U51" i="8"/>
  <c r="E70" i="8"/>
  <c r="T23" i="9"/>
  <c r="E30" i="9"/>
  <c r="Q40" i="9"/>
  <c r="T44" i="9"/>
  <c r="E59" i="9"/>
  <c r="R70" i="9"/>
  <c r="E72" i="9"/>
  <c r="U17" i="10"/>
  <c r="U46" i="10"/>
  <c r="U49" i="10"/>
  <c r="E59" i="10"/>
  <c r="T69" i="10"/>
  <c r="P71" i="10"/>
  <c r="R71" i="10"/>
  <c r="T88" i="10"/>
  <c r="Q15" i="11"/>
  <c r="S15" i="11"/>
  <c r="E30" i="11"/>
  <c r="Q40" i="11"/>
  <c r="P66" i="11"/>
  <c r="U17" i="12"/>
  <c r="U51" i="12"/>
  <c r="U86" i="12"/>
  <c r="T12" i="13"/>
  <c r="U20" i="14"/>
  <c r="T20" i="14"/>
  <c r="E24" i="14"/>
  <c r="U51" i="14"/>
  <c r="T51" i="14"/>
  <c r="U87" i="14"/>
  <c r="T87" i="14"/>
  <c r="U10" i="15"/>
  <c r="E24" i="15"/>
  <c r="U36" i="15"/>
  <c r="T49" i="15"/>
  <c r="U49" i="15"/>
  <c r="U64" i="15"/>
  <c r="T64" i="15"/>
  <c r="U91" i="17"/>
  <c r="T91" i="17"/>
  <c r="U20" i="18"/>
  <c r="T20" i="18"/>
  <c r="T50" i="18"/>
  <c r="U50" i="18"/>
  <c r="U89" i="18"/>
  <c r="U36" i="19"/>
  <c r="T36" i="19"/>
  <c r="U57" i="19"/>
  <c r="T57" i="19"/>
  <c r="E15" i="22"/>
  <c r="U62" i="22"/>
  <c r="T62" i="22"/>
  <c r="Q71" i="23"/>
  <c r="E30" i="24"/>
  <c r="U100" i="10"/>
  <c r="T100" i="10"/>
  <c r="T113" i="7"/>
  <c r="U113" i="7"/>
  <c r="Q15" i="19"/>
  <c r="S15" i="19"/>
  <c r="P70" i="20"/>
  <c r="U10" i="21"/>
  <c r="Q40" i="21"/>
  <c r="P24" i="22"/>
  <c r="E40" i="22"/>
  <c r="Q15" i="24"/>
  <c r="S33" i="24"/>
  <c r="T44" i="24"/>
  <c r="E66" i="24"/>
  <c r="S95" i="6"/>
  <c r="Q30" i="13"/>
  <c r="T38" i="13"/>
  <c r="Q66" i="13"/>
  <c r="S66" i="13"/>
  <c r="R70" i="13"/>
  <c r="E53" i="14"/>
  <c r="Q67" i="14"/>
  <c r="S71" i="14"/>
  <c r="R33" i="16"/>
  <c r="T37" i="16"/>
  <c r="T44" i="16"/>
  <c r="Q67" i="16"/>
  <c r="E33" i="18"/>
  <c r="P59" i="18"/>
  <c r="E71" i="18"/>
  <c r="P30" i="20"/>
  <c r="Q70" i="20"/>
  <c r="Q59" i="22"/>
  <c r="S71" i="23"/>
  <c r="U97" i="24"/>
  <c r="U98" i="22"/>
  <c r="T108" i="22"/>
  <c r="U106" i="17"/>
  <c r="T96" i="10"/>
  <c r="T98" i="10"/>
  <c r="U110" i="10"/>
  <c r="T100" i="9"/>
  <c r="T98" i="7"/>
  <c r="T102" i="6"/>
  <c r="U96" i="5"/>
  <c r="Q70" i="13"/>
  <c r="R71" i="13"/>
  <c r="Q71" i="16"/>
  <c r="R15" i="17"/>
  <c r="P15" i="21"/>
  <c r="P66" i="22"/>
  <c r="Q40" i="23"/>
  <c r="T106" i="22"/>
  <c r="T104" i="17"/>
  <c r="T105" i="15"/>
  <c r="U102" i="13"/>
  <c r="U97" i="11"/>
  <c r="U98" i="9"/>
  <c r="U108" i="7"/>
  <c r="T100" i="6"/>
  <c r="U105" i="4"/>
  <c r="T99" i="3"/>
  <c r="R15" i="14"/>
  <c r="Q24" i="15"/>
  <c r="S24" i="15"/>
  <c r="Q24" i="16"/>
  <c r="P70" i="16"/>
  <c r="U44" i="17"/>
  <c r="R67" i="17"/>
  <c r="R67" i="18"/>
  <c r="S71" i="19"/>
  <c r="Q15" i="21"/>
  <c r="R15" i="22"/>
  <c r="P30" i="24"/>
  <c r="P66" i="24"/>
  <c r="E40" i="13"/>
  <c r="E66" i="13"/>
  <c r="E67" i="13"/>
  <c r="T10" i="14"/>
  <c r="Q15" i="14"/>
  <c r="S33" i="14"/>
  <c r="E59" i="14"/>
  <c r="E67" i="14"/>
  <c r="R70" i="14"/>
  <c r="Q40" i="15"/>
  <c r="R70" i="15"/>
  <c r="E15" i="17"/>
  <c r="P66" i="17"/>
  <c r="S67" i="17"/>
  <c r="R33" i="18"/>
  <c r="R71" i="18"/>
  <c r="E24" i="19"/>
  <c r="R33" i="20"/>
  <c r="E70" i="20"/>
  <c r="P30" i="21"/>
  <c r="S33" i="21"/>
  <c r="U35" i="21"/>
  <c r="E24" i="22"/>
  <c r="U51" i="22"/>
  <c r="R71" i="22"/>
  <c r="P24" i="24"/>
  <c r="S30" i="24"/>
  <c r="E59" i="24"/>
  <c r="Q66" i="24"/>
  <c r="E79" i="14"/>
  <c r="T113" i="14"/>
  <c r="U113" i="3"/>
  <c r="P67" i="24"/>
  <c r="U47" i="24"/>
  <c r="R67" i="24"/>
  <c r="Q67" i="24"/>
  <c r="S67" i="24"/>
  <c r="E67" i="24"/>
  <c r="S72" i="24"/>
  <c r="P59" i="24"/>
  <c r="Q59" i="24"/>
  <c r="U107" i="24"/>
  <c r="U105" i="24"/>
  <c r="R53" i="23"/>
  <c r="Q53" i="23"/>
  <c r="R67" i="23"/>
  <c r="Q72" i="23"/>
  <c r="E67" i="23"/>
  <c r="P72" i="23"/>
  <c r="S72" i="23"/>
  <c r="R72" i="23"/>
  <c r="S67" i="23"/>
  <c r="E72" i="23"/>
  <c r="U98" i="23"/>
  <c r="U96" i="23"/>
  <c r="U104" i="23"/>
  <c r="E72" i="22"/>
  <c r="T47" i="22"/>
  <c r="S53" i="22"/>
  <c r="S67" i="22"/>
  <c r="S72" i="22"/>
  <c r="R72" i="22"/>
  <c r="R67" i="22"/>
  <c r="Q72" i="22"/>
  <c r="U72" i="22" s="1"/>
  <c r="P59" i="22"/>
  <c r="R59" i="22"/>
  <c r="E67" i="22"/>
  <c r="T100" i="22"/>
  <c r="T47" i="21"/>
  <c r="Q59" i="21"/>
  <c r="T58" i="21"/>
  <c r="R95" i="21"/>
  <c r="T102" i="21"/>
  <c r="U100" i="21"/>
  <c r="U98" i="21"/>
  <c r="E72" i="20"/>
  <c r="E53" i="20"/>
  <c r="P59" i="20"/>
  <c r="R59" i="20"/>
  <c r="Q59" i="20"/>
  <c r="S59" i="20"/>
  <c r="U58" i="20"/>
  <c r="T57" i="20"/>
  <c r="E59" i="20"/>
  <c r="U59" i="20" s="1"/>
  <c r="R67" i="20"/>
  <c r="R72" i="20"/>
  <c r="T110" i="20"/>
  <c r="T96" i="20"/>
  <c r="T98" i="20"/>
  <c r="T106" i="20"/>
  <c r="T104" i="20"/>
  <c r="E79" i="20"/>
  <c r="R53" i="19"/>
  <c r="R67" i="19"/>
  <c r="Q67" i="19"/>
  <c r="R72" i="19"/>
  <c r="S72" i="19"/>
  <c r="E72" i="19"/>
  <c r="T97" i="19"/>
  <c r="E53" i="18"/>
  <c r="E72" i="18"/>
  <c r="E59" i="18"/>
  <c r="T57" i="18"/>
  <c r="R59" i="18"/>
  <c r="Q59" i="18"/>
  <c r="S59" i="18"/>
  <c r="T105" i="18"/>
  <c r="U103" i="18"/>
  <c r="U99" i="18"/>
  <c r="E79" i="18"/>
  <c r="E67" i="17"/>
  <c r="E72" i="17"/>
  <c r="R72" i="17"/>
  <c r="S72" i="17"/>
  <c r="T58" i="17"/>
  <c r="U110" i="17"/>
  <c r="P53" i="16"/>
  <c r="Q53" i="16"/>
  <c r="R53" i="16"/>
  <c r="E53" i="16"/>
  <c r="E67" i="16"/>
  <c r="U57" i="16"/>
  <c r="R72" i="16"/>
  <c r="T106" i="16"/>
  <c r="T98" i="16"/>
  <c r="U100" i="16"/>
  <c r="U102" i="16"/>
  <c r="T58" i="15"/>
  <c r="E59" i="15"/>
  <c r="P67" i="15"/>
  <c r="R67" i="15"/>
  <c r="Q67" i="15"/>
  <c r="S67" i="15"/>
  <c r="P59" i="15"/>
  <c r="R59" i="15"/>
  <c r="U107" i="15"/>
  <c r="U101" i="15"/>
  <c r="R53" i="14"/>
  <c r="S67" i="14"/>
  <c r="P59" i="14"/>
  <c r="R59" i="14"/>
  <c r="R72" i="14"/>
  <c r="T106" i="14"/>
  <c r="T108" i="14"/>
  <c r="T104" i="14"/>
  <c r="T100" i="14"/>
  <c r="Q72" i="13"/>
  <c r="R67" i="13"/>
  <c r="R72" i="13"/>
  <c r="U57" i="13"/>
  <c r="S59" i="13"/>
  <c r="M112" i="13"/>
  <c r="S112" i="13" s="1"/>
  <c r="R95" i="13"/>
  <c r="T105" i="13"/>
  <c r="U107" i="13"/>
  <c r="T97" i="13"/>
  <c r="T99" i="13"/>
  <c r="T103" i="13"/>
  <c r="P53" i="12"/>
  <c r="R53" i="12"/>
  <c r="Q67" i="12"/>
  <c r="P59" i="12"/>
  <c r="R59" i="12"/>
  <c r="Q59" i="12"/>
  <c r="S59" i="12"/>
  <c r="T98" i="12"/>
  <c r="T100" i="12"/>
  <c r="U96" i="12"/>
  <c r="R53" i="11"/>
  <c r="E53" i="11"/>
  <c r="T47" i="11"/>
  <c r="R67" i="11"/>
  <c r="E67" i="11"/>
  <c r="P72" i="11"/>
  <c r="R72" i="11"/>
  <c r="Q72" i="11"/>
  <c r="U72" i="11" s="1"/>
  <c r="S72" i="11"/>
  <c r="S67" i="11"/>
  <c r="S53" i="10"/>
  <c r="S72" i="10"/>
  <c r="Q59" i="10"/>
  <c r="S59" i="10"/>
  <c r="T106" i="10"/>
  <c r="E79" i="10"/>
  <c r="E53" i="9"/>
  <c r="R67" i="9"/>
  <c r="P53" i="9"/>
  <c r="U57" i="9"/>
  <c r="E67" i="9"/>
  <c r="T108" i="9"/>
  <c r="U110" i="9"/>
  <c r="R72" i="8"/>
  <c r="P53" i="8"/>
  <c r="R53" i="8"/>
  <c r="E67" i="8"/>
  <c r="E59" i="8"/>
  <c r="R67" i="8"/>
  <c r="T99" i="8"/>
  <c r="U101" i="8"/>
  <c r="R53" i="7"/>
  <c r="T47" i="7"/>
  <c r="U57" i="7"/>
  <c r="E67" i="7"/>
  <c r="R72" i="7"/>
  <c r="E72" i="6"/>
  <c r="E53" i="6"/>
  <c r="E67" i="6"/>
  <c r="U57" i="6"/>
  <c r="R72" i="6"/>
  <c r="U103" i="6"/>
  <c r="T105" i="6"/>
  <c r="T97" i="6"/>
  <c r="U99" i="6"/>
  <c r="Q72" i="5"/>
  <c r="T47" i="5"/>
  <c r="P53" i="5"/>
  <c r="R53" i="5"/>
  <c r="S72" i="5"/>
  <c r="E72" i="5"/>
  <c r="T104" i="5"/>
  <c r="U97" i="5"/>
  <c r="T103" i="5"/>
  <c r="E79" i="5"/>
  <c r="P53" i="4"/>
  <c r="R53" i="4"/>
  <c r="E53" i="4"/>
  <c r="R67" i="4"/>
  <c r="S72" i="4"/>
  <c r="S67" i="4"/>
  <c r="E59" i="4"/>
  <c r="T59" i="4" s="1"/>
  <c r="U57" i="4"/>
  <c r="E67" i="4"/>
  <c r="E67" i="3"/>
  <c r="T58" i="3"/>
  <c r="R67" i="3"/>
  <c r="T109" i="3"/>
  <c r="T103" i="3"/>
  <c r="T105" i="3"/>
  <c r="T107" i="3"/>
  <c r="T101" i="3"/>
  <c r="U57" i="2"/>
  <c r="E67" i="2"/>
  <c r="E72" i="2"/>
  <c r="R67" i="2"/>
  <c r="S67" i="2"/>
  <c r="R72" i="2"/>
  <c r="S72" i="2"/>
  <c r="R95" i="2"/>
  <c r="E79" i="2"/>
  <c r="R53" i="1"/>
  <c r="Q53" i="1"/>
  <c r="U53" i="1" s="1"/>
  <c r="S67" i="1"/>
  <c r="P59" i="1"/>
  <c r="R59" i="1"/>
  <c r="P72" i="1"/>
  <c r="T72" i="1" s="1"/>
  <c r="Q59" i="1"/>
  <c r="S59" i="1"/>
  <c r="Q72" i="1"/>
  <c r="U72" i="1" s="1"/>
  <c r="U98" i="1"/>
  <c r="U108" i="1"/>
  <c r="U106" i="1"/>
  <c r="U71" i="1"/>
  <c r="T71" i="1"/>
  <c r="U24" i="8"/>
  <c r="U70" i="4"/>
  <c r="T70" i="4"/>
  <c r="U24" i="14"/>
  <c r="T24" i="14"/>
  <c r="U59" i="4"/>
  <c r="U59" i="2"/>
  <c r="T59" i="2"/>
  <c r="U59" i="6"/>
  <c r="T59" i="6"/>
  <c r="U70" i="2"/>
  <c r="U24" i="1"/>
  <c r="T24" i="1"/>
  <c r="T30" i="2"/>
  <c r="T33" i="1"/>
  <c r="U24" i="2"/>
  <c r="T24" i="2"/>
  <c r="U33" i="2"/>
  <c r="U59" i="1"/>
  <c r="T59" i="1"/>
  <c r="U92" i="4"/>
  <c r="T92" i="4"/>
  <c r="U50" i="5"/>
  <c r="T50" i="5"/>
  <c r="U59" i="5"/>
  <c r="T59" i="5"/>
  <c r="U10" i="6"/>
  <c r="T10" i="6"/>
  <c r="U66" i="6"/>
  <c r="T66" i="6"/>
  <c r="T61" i="6"/>
  <c r="U38" i="7"/>
  <c r="T38" i="7"/>
  <c r="U59" i="7"/>
  <c r="T59" i="7"/>
  <c r="U23" i="8"/>
  <c r="T23" i="8"/>
  <c r="U64" i="10"/>
  <c r="T64" i="10"/>
  <c r="U59" i="13"/>
  <c r="T59" i="13"/>
  <c r="P15" i="3"/>
  <c r="T15" i="3" s="1"/>
  <c r="U22" i="4"/>
  <c r="T22" i="4"/>
  <c r="Q70" i="7"/>
  <c r="U70" i="7" s="1"/>
  <c r="T91" i="10"/>
  <c r="U91" i="10"/>
  <c r="U19" i="11"/>
  <c r="T19" i="11"/>
  <c r="Q33" i="11"/>
  <c r="U88" i="11"/>
  <c r="T88" i="11"/>
  <c r="T69" i="12"/>
  <c r="U69" i="12"/>
  <c r="U27" i="16"/>
  <c r="T27" i="16"/>
  <c r="U69" i="16"/>
  <c r="T69" i="16"/>
  <c r="S71" i="16"/>
  <c r="U50" i="17"/>
  <c r="T50" i="17"/>
  <c r="T12" i="1"/>
  <c r="S15" i="1"/>
  <c r="P24" i="1"/>
  <c r="T28" i="1"/>
  <c r="R30" i="1"/>
  <c r="T32" i="1"/>
  <c r="Q33" i="1"/>
  <c r="U33" i="1" s="1"/>
  <c r="T36" i="1"/>
  <c r="T48" i="1"/>
  <c r="T64" i="1"/>
  <c r="R66" i="1"/>
  <c r="P67" i="1"/>
  <c r="T67" i="1" s="1"/>
  <c r="S72" i="1"/>
  <c r="T93" i="1"/>
  <c r="T20" i="2"/>
  <c r="U40" i="2"/>
  <c r="T40" i="2"/>
  <c r="P40" i="2"/>
  <c r="T43" i="2"/>
  <c r="Q70" i="2"/>
  <c r="T10" i="3"/>
  <c r="U18" i="3"/>
  <c r="T18" i="3"/>
  <c r="E30" i="3"/>
  <c r="T51" i="3"/>
  <c r="E59" i="3"/>
  <c r="P72" i="3"/>
  <c r="U86" i="3"/>
  <c r="U11" i="4"/>
  <c r="T11" i="4"/>
  <c r="U45" i="4"/>
  <c r="Q53" i="4"/>
  <c r="U58" i="4"/>
  <c r="T58" i="4"/>
  <c r="U90" i="4"/>
  <c r="P67" i="5"/>
  <c r="T67" i="5" s="1"/>
  <c r="T9" i="6"/>
  <c r="Q15" i="6"/>
  <c r="U15" i="6" s="1"/>
  <c r="U47" i="6"/>
  <c r="T47" i="6"/>
  <c r="Q66" i="6"/>
  <c r="U69" i="6"/>
  <c r="T69" i="6"/>
  <c r="Q71" i="6"/>
  <c r="P72" i="6"/>
  <c r="T72" i="6" s="1"/>
  <c r="U92" i="6"/>
  <c r="T92" i="6"/>
  <c r="R24" i="7"/>
  <c r="P67" i="7"/>
  <c r="T67" i="7" s="1"/>
  <c r="U21" i="8"/>
  <c r="U30" i="8"/>
  <c r="T30" i="8"/>
  <c r="U89" i="9"/>
  <c r="T89" i="9"/>
  <c r="T10" i="12"/>
  <c r="U10" i="12"/>
  <c r="T22" i="12"/>
  <c r="U22" i="12"/>
  <c r="Q53" i="12"/>
  <c r="U63" i="12"/>
  <c r="T63" i="12"/>
  <c r="U93" i="12"/>
  <c r="T93" i="12"/>
  <c r="U24" i="13"/>
  <c r="T24" i="13"/>
  <c r="U44" i="13"/>
  <c r="T44" i="13"/>
  <c r="E72" i="13"/>
  <c r="U40" i="16"/>
  <c r="T40" i="16"/>
  <c r="U35" i="16"/>
  <c r="T35" i="16"/>
  <c r="U65" i="24"/>
  <c r="T65" i="24"/>
  <c r="P70" i="7"/>
  <c r="U33" i="8"/>
  <c r="T33" i="8"/>
  <c r="U88" i="8"/>
  <c r="T88" i="8"/>
  <c r="U59" i="10"/>
  <c r="T59" i="10"/>
  <c r="T38" i="11"/>
  <c r="U38" i="11"/>
  <c r="P15" i="12"/>
  <c r="U56" i="13"/>
  <c r="T56" i="13"/>
  <c r="U28" i="14"/>
  <c r="T28" i="14"/>
  <c r="U44" i="14"/>
  <c r="T44" i="14"/>
  <c r="Q66" i="1"/>
  <c r="S33" i="5"/>
  <c r="U50" i="7"/>
  <c r="T50" i="7"/>
  <c r="T15" i="8"/>
  <c r="T9" i="8"/>
  <c r="Q15" i="8"/>
  <c r="U15" i="8" s="1"/>
  <c r="S71" i="9"/>
  <c r="Q71" i="9"/>
  <c r="T33" i="10"/>
  <c r="P66" i="2"/>
  <c r="U53" i="3"/>
  <c r="T53" i="3"/>
  <c r="U43" i="3"/>
  <c r="P70" i="3"/>
  <c r="P71" i="3"/>
  <c r="T71" i="3" s="1"/>
  <c r="Q72" i="3"/>
  <c r="U87" i="3"/>
  <c r="T87" i="3"/>
  <c r="P30" i="4"/>
  <c r="U46" i="4"/>
  <c r="T46" i="4"/>
  <c r="U91" i="4"/>
  <c r="T91" i="4"/>
  <c r="U19" i="5"/>
  <c r="T19" i="5"/>
  <c r="U33" i="5"/>
  <c r="Q67" i="5"/>
  <c r="U67" i="5" s="1"/>
  <c r="U30" i="6"/>
  <c r="T30" i="6"/>
  <c r="U63" i="6"/>
  <c r="T63" i="6"/>
  <c r="Q72" i="6"/>
  <c r="U72" i="6" s="1"/>
  <c r="Q67" i="7"/>
  <c r="U67" i="7" s="1"/>
  <c r="U88" i="7"/>
  <c r="T88" i="7"/>
  <c r="U22" i="8"/>
  <c r="T22" i="8"/>
  <c r="T26" i="8"/>
  <c r="U26" i="8"/>
  <c r="U39" i="8"/>
  <c r="T39" i="8"/>
  <c r="U64" i="8"/>
  <c r="T64" i="8"/>
  <c r="T71" i="8"/>
  <c r="U53" i="9"/>
  <c r="T53" i="9"/>
  <c r="U43" i="9"/>
  <c r="T43" i="9"/>
  <c r="U48" i="10"/>
  <c r="T48" i="10"/>
  <c r="T58" i="10"/>
  <c r="U58" i="10"/>
  <c r="P67" i="11"/>
  <c r="U70" i="11"/>
  <c r="U47" i="12"/>
  <c r="T47" i="12"/>
  <c r="U92" i="14"/>
  <c r="T92" i="14"/>
  <c r="U28" i="15"/>
  <c r="T28" i="15"/>
  <c r="T58" i="18"/>
  <c r="U58" i="18"/>
  <c r="U67" i="1"/>
  <c r="U15" i="1"/>
  <c r="T15" i="1"/>
  <c r="U70" i="1"/>
  <c r="T70" i="1"/>
  <c r="U69" i="4"/>
  <c r="T69" i="4"/>
  <c r="U24" i="6"/>
  <c r="T24" i="6"/>
  <c r="Q40" i="6"/>
  <c r="U40" i="6" s="1"/>
  <c r="U42" i="7"/>
  <c r="T42" i="7"/>
  <c r="U59" i="9"/>
  <c r="T59" i="9"/>
  <c r="U12" i="10"/>
  <c r="T12" i="10"/>
  <c r="P24" i="11"/>
  <c r="T42" i="11"/>
  <c r="U42" i="11"/>
  <c r="U27" i="12"/>
  <c r="T27" i="12"/>
  <c r="U12" i="14"/>
  <c r="T12" i="14"/>
  <c r="Q30" i="1"/>
  <c r="U30" i="1" s="1"/>
  <c r="U66" i="2"/>
  <c r="T66" i="2"/>
  <c r="T61" i="2"/>
  <c r="P72" i="2"/>
  <c r="T72" i="2" s="1"/>
  <c r="U24" i="3"/>
  <c r="T24" i="3"/>
  <c r="Q72" i="4"/>
  <c r="U72" i="4" s="1"/>
  <c r="U23" i="6"/>
  <c r="T23" i="6"/>
  <c r="Q24" i="11"/>
  <c r="T18" i="13"/>
  <c r="U18" i="13"/>
  <c r="U89" i="13"/>
  <c r="T89" i="13"/>
  <c r="U72" i="2"/>
  <c r="U67" i="2"/>
  <c r="U15" i="2"/>
  <c r="T15" i="2"/>
  <c r="T42" i="2"/>
  <c r="P53" i="2"/>
  <c r="Q53" i="2"/>
  <c r="U58" i="2"/>
  <c r="T58" i="2"/>
  <c r="Q66" i="2"/>
  <c r="P67" i="2"/>
  <c r="T67" i="2" s="1"/>
  <c r="U90" i="2"/>
  <c r="P33" i="3"/>
  <c r="T33" i="3" s="1"/>
  <c r="Q33" i="3"/>
  <c r="U33" i="3" s="1"/>
  <c r="U38" i="3"/>
  <c r="T38" i="3"/>
  <c r="Q40" i="3"/>
  <c r="T62" i="3"/>
  <c r="Q70" i="3"/>
  <c r="Q30" i="4"/>
  <c r="U30" i="4" s="1"/>
  <c r="U62" i="4"/>
  <c r="T62" i="4"/>
  <c r="U71" i="4"/>
  <c r="T71" i="4"/>
  <c r="U14" i="5"/>
  <c r="T14" i="5"/>
  <c r="U29" i="5"/>
  <c r="U39" i="5"/>
  <c r="T39" i="5"/>
  <c r="U53" i="5"/>
  <c r="T53" i="5"/>
  <c r="U43" i="5"/>
  <c r="T43" i="5"/>
  <c r="P59" i="5"/>
  <c r="Q66" i="5"/>
  <c r="U70" i="5"/>
  <c r="T70" i="5"/>
  <c r="U88" i="5"/>
  <c r="T88" i="5"/>
  <c r="U22" i="6"/>
  <c r="T22" i="6"/>
  <c r="U26" i="6"/>
  <c r="T26" i="6"/>
  <c r="P33" i="6"/>
  <c r="T33" i="6" s="1"/>
  <c r="U45" i="6"/>
  <c r="P53" i="6"/>
  <c r="T53" i="6" s="1"/>
  <c r="Q53" i="6"/>
  <c r="U53" i="6" s="1"/>
  <c r="U58" i="6"/>
  <c r="T58" i="6"/>
  <c r="U90" i="6"/>
  <c r="U33" i="7"/>
  <c r="T33" i="7"/>
  <c r="P59" i="7"/>
  <c r="Q66" i="7"/>
  <c r="T70" i="7"/>
  <c r="U11" i="8"/>
  <c r="T11" i="8"/>
  <c r="T58" i="8"/>
  <c r="U58" i="8"/>
  <c r="Q15" i="9"/>
  <c r="U15" i="9" s="1"/>
  <c r="T18" i="9"/>
  <c r="U18" i="9"/>
  <c r="T50" i="9"/>
  <c r="U50" i="9"/>
  <c r="P40" i="10"/>
  <c r="T40" i="10" s="1"/>
  <c r="P59" i="11"/>
  <c r="Q67" i="11"/>
  <c r="T87" i="11"/>
  <c r="U87" i="11"/>
  <c r="U24" i="12"/>
  <c r="T24" i="12"/>
  <c r="U89" i="14"/>
  <c r="T89" i="14"/>
  <c r="U38" i="15"/>
  <c r="T38" i="15"/>
  <c r="U50" i="15"/>
  <c r="T50" i="15"/>
  <c r="U63" i="18"/>
  <c r="T63" i="18"/>
  <c r="U55" i="5"/>
  <c r="T55" i="5"/>
  <c r="P70" i="2"/>
  <c r="T70" i="2" s="1"/>
  <c r="U26" i="4"/>
  <c r="T26" i="4"/>
  <c r="U63" i="4"/>
  <c r="T63" i="4"/>
  <c r="U53" i="2"/>
  <c r="T53" i="2"/>
  <c r="U91" i="2"/>
  <c r="T91" i="2"/>
  <c r="Q24" i="3"/>
  <c r="T26" i="3"/>
  <c r="P66" i="3"/>
  <c r="P67" i="3"/>
  <c r="T67" i="3" s="1"/>
  <c r="T88" i="3"/>
  <c r="U10" i="4"/>
  <c r="T10" i="4"/>
  <c r="U24" i="4"/>
  <c r="T24" i="4"/>
  <c r="T33" i="4"/>
  <c r="P40" i="4"/>
  <c r="T40" i="4" s="1"/>
  <c r="Q59" i="4"/>
  <c r="U17" i="5"/>
  <c r="U30" i="5"/>
  <c r="T30" i="5"/>
  <c r="U51" i="5"/>
  <c r="T51" i="5"/>
  <c r="Q59" i="5"/>
  <c r="U71" i="5"/>
  <c r="T71" i="5"/>
  <c r="U11" i="6"/>
  <c r="T11" i="6"/>
  <c r="U46" i="6"/>
  <c r="T46" i="6"/>
  <c r="U61" i="6"/>
  <c r="Q70" i="6"/>
  <c r="U70" i="6" s="1"/>
  <c r="U91" i="6"/>
  <c r="T91" i="6"/>
  <c r="U13" i="7"/>
  <c r="U19" i="7"/>
  <c r="T19" i="7"/>
  <c r="U24" i="7"/>
  <c r="T24" i="7"/>
  <c r="U29" i="7"/>
  <c r="U39" i="7"/>
  <c r="T39" i="7"/>
  <c r="U43" i="7"/>
  <c r="T43" i="7"/>
  <c r="Q59" i="7"/>
  <c r="T71" i="7"/>
  <c r="U86" i="7"/>
  <c r="Q53" i="8"/>
  <c r="P59" i="8"/>
  <c r="T69" i="8"/>
  <c r="U69" i="8"/>
  <c r="U30" i="10"/>
  <c r="T30" i="10"/>
  <c r="U40" i="10"/>
  <c r="U35" i="10"/>
  <c r="T35" i="10"/>
  <c r="Q40" i="10"/>
  <c r="P53" i="10"/>
  <c r="U43" i="11"/>
  <c r="T43" i="11"/>
  <c r="Q59" i="11"/>
  <c r="U57" i="14"/>
  <c r="T57" i="14"/>
  <c r="P72" i="14"/>
  <c r="T72" i="14" s="1"/>
  <c r="U66" i="1"/>
  <c r="T66" i="1"/>
  <c r="P72" i="4"/>
  <c r="P70" i="5"/>
  <c r="U55" i="7"/>
  <c r="T55" i="7"/>
  <c r="U56" i="9"/>
  <c r="T56" i="9"/>
  <c r="U24" i="10"/>
  <c r="T24" i="10"/>
  <c r="P15" i="6"/>
  <c r="T15" i="6" s="1"/>
  <c r="P66" i="6"/>
  <c r="U51" i="9"/>
  <c r="T51" i="9"/>
  <c r="T9" i="1"/>
  <c r="T21" i="1"/>
  <c r="T30" i="1"/>
  <c r="T45" i="1"/>
  <c r="P53" i="1"/>
  <c r="T53" i="1" s="1"/>
  <c r="T57" i="1"/>
  <c r="T13" i="2"/>
  <c r="T17" i="2"/>
  <c r="P33" i="2"/>
  <c r="T33" i="2" s="1"/>
  <c r="T47" i="2"/>
  <c r="T55" i="2"/>
  <c r="Q67" i="2"/>
  <c r="U9" i="1"/>
  <c r="T20" i="1"/>
  <c r="U40" i="1"/>
  <c r="T40" i="1"/>
  <c r="T44" i="1"/>
  <c r="T52" i="1"/>
  <c r="T56" i="1"/>
  <c r="U61" i="1"/>
  <c r="T89" i="1"/>
  <c r="U90" i="1"/>
  <c r="T12" i="2"/>
  <c r="T28" i="2"/>
  <c r="U29" i="2"/>
  <c r="T32" i="2"/>
  <c r="T36" i="2"/>
  <c r="U37" i="2"/>
  <c r="T51" i="2"/>
  <c r="P59" i="2"/>
  <c r="U61" i="2"/>
  <c r="U71" i="2"/>
  <c r="T71" i="2"/>
  <c r="T88" i="2"/>
  <c r="U13" i="3"/>
  <c r="P30" i="3"/>
  <c r="T39" i="3"/>
  <c r="U42" i="3"/>
  <c r="T42" i="3"/>
  <c r="T55" i="3"/>
  <c r="P59" i="3"/>
  <c r="Q66" i="3"/>
  <c r="Q67" i="3"/>
  <c r="T69" i="3"/>
  <c r="P15" i="4"/>
  <c r="T15" i="4" s="1"/>
  <c r="U23" i="4"/>
  <c r="T23" i="4"/>
  <c r="U27" i="4"/>
  <c r="T27" i="4"/>
  <c r="Q40" i="4"/>
  <c r="U40" i="4" s="1"/>
  <c r="U66" i="4"/>
  <c r="T66" i="4"/>
  <c r="T61" i="4"/>
  <c r="U18" i="5"/>
  <c r="T18" i="5"/>
  <c r="U37" i="5"/>
  <c r="U65" i="5"/>
  <c r="U86" i="5"/>
  <c r="T40" i="6"/>
  <c r="U35" i="6"/>
  <c r="T35" i="6"/>
  <c r="U62" i="6"/>
  <c r="T62" i="6"/>
  <c r="U71" i="6"/>
  <c r="T71" i="6"/>
  <c r="U14" i="7"/>
  <c r="T14" i="7"/>
  <c r="U30" i="7"/>
  <c r="T30" i="7"/>
  <c r="U51" i="7"/>
  <c r="T51" i="7"/>
  <c r="U65" i="7"/>
  <c r="U87" i="7"/>
  <c r="T87" i="7"/>
  <c r="U9" i="8"/>
  <c r="U32" i="8"/>
  <c r="U40" i="8"/>
  <c r="T40" i="8"/>
  <c r="U35" i="8"/>
  <c r="T35" i="8"/>
  <c r="U50" i="8"/>
  <c r="T50" i="8"/>
  <c r="P70" i="8"/>
  <c r="T70" i="8" s="1"/>
  <c r="U93" i="8"/>
  <c r="T93" i="8"/>
  <c r="U11" i="9"/>
  <c r="T11" i="9"/>
  <c r="T42" i="9"/>
  <c r="U42" i="9"/>
  <c r="T26" i="10"/>
  <c r="U26" i="10"/>
  <c r="T50" i="11"/>
  <c r="U50" i="11"/>
  <c r="T46" i="12"/>
  <c r="U46" i="12"/>
  <c r="U40" i="14"/>
  <c r="T40" i="14"/>
  <c r="U35" i="14"/>
  <c r="T35" i="14"/>
  <c r="T52" i="14"/>
  <c r="U52" i="14"/>
  <c r="Q72" i="14"/>
  <c r="P70" i="17"/>
  <c r="P40" i="18"/>
  <c r="U50" i="3"/>
  <c r="T50" i="3"/>
  <c r="U47" i="4"/>
  <c r="T47" i="4"/>
  <c r="Q24" i="5"/>
  <c r="U18" i="7"/>
  <c r="T18" i="7"/>
  <c r="U32" i="12"/>
  <c r="T32" i="12"/>
  <c r="U52" i="13"/>
  <c r="T52" i="13"/>
  <c r="Q67" i="17"/>
  <c r="U35" i="4"/>
  <c r="T35" i="4"/>
  <c r="U27" i="6"/>
  <c r="T27" i="6"/>
  <c r="Q24" i="7"/>
  <c r="T61" i="1"/>
  <c r="Q30" i="2"/>
  <c r="U30" i="2" s="1"/>
  <c r="T43" i="1"/>
  <c r="T35" i="2"/>
  <c r="U46" i="2"/>
  <c r="Q59" i="2"/>
  <c r="U62" i="2"/>
  <c r="T62" i="2"/>
  <c r="U69" i="2"/>
  <c r="T69" i="2"/>
  <c r="T92" i="2"/>
  <c r="U14" i="3"/>
  <c r="T14" i="3"/>
  <c r="U19" i="3"/>
  <c r="T22" i="3"/>
  <c r="Q30" i="3"/>
  <c r="U49" i="3"/>
  <c r="P53" i="3"/>
  <c r="Q59" i="3"/>
  <c r="E70" i="3"/>
  <c r="U15" i="4"/>
  <c r="T72" i="4"/>
  <c r="T9" i="4"/>
  <c r="Q15" i="4"/>
  <c r="T30" i="4"/>
  <c r="P66" i="4"/>
  <c r="Q15" i="5"/>
  <c r="U15" i="5" s="1"/>
  <c r="P33" i="5"/>
  <c r="T33" i="5" s="1"/>
  <c r="U38" i="5"/>
  <c r="T38" i="5"/>
  <c r="U42" i="5"/>
  <c r="T42" i="5"/>
  <c r="U49" i="5"/>
  <c r="E66" i="5"/>
  <c r="U87" i="5"/>
  <c r="T87" i="5"/>
  <c r="U9" i="6"/>
  <c r="P30" i="6"/>
  <c r="Q59" i="6"/>
  <c r="U17" i="7"/>
  <c r="U37" i="7"/>
  <c r="P53" i="7"/>
  <c r="T53" i="7" s="1"/>
  <c r="E66" i="7"/>
  <c r="Q72" i="7"/>
  <c r="U72" i="7" s="1"/>
  <c r="U10" i="8"/>
  <c r="T10" i="8"/>
  <c r="Q30" i="8"/>
  <c r="T46" i="8"/>
  <c r="U46" i="8"/>
  <c r="P33" i="9"/>
  <c r="Q33" i="9"/>
  <c r="U33" i="9" s="1"/>
  <c r="U23" i="12"/>
  <c r="T23" i="12"/>
  <c r="U30" i="13"/>
  <c r="T30" i="13"/>
  <c r="U59" i="14"/>
  <c r="T59" i="14"/>
  <c r="U69" i="14"/>
  <c r="T69" i="14"/>
  <c r="Q72" i="16"/>
  <c r="U72" i="16" s="1"/>
  <c r="U33" i="17"/>
  <c r="T65" i="17"/>
  <c r="U65" i="17"/>
  <c r="P67" i="17"/>
  <c r="T67" i="17" s="1"/>
  <c r="Q70" i="17"/>
  <c r="T47" i="8"/>
  <c r="T51" i="8"/>
  <c r="Q59" i="8"/>
  <c r="Q70" i="8"/>
  <c r="U70" i="8" s="1"/>
  <c r="P72" i="8"/>
  <c r="T72" i="8" s="1"/>
  <c r="U92" i="8"/>
  <c r="T92" i="8"/>
  <c r="E15" i="9"/>
  <c r="U30" i="9"/>
  <c r="T30" i="9"/>
  <c r="U40" i="9"/>
  <c r="T40" i="9"/>
  <c r="U35" i="9"/>
  <c r="T47" i="9"/>
  <c r="U55" i="9"/>
  <c r="T55" i="9"/>
  <c r="P66" i="9"/>
  <c r="Q66" i="9"/>
  <c r="P67" i="9"/>
  <c r="U70" i="9"/>
  <c r="U10" i="10"/>
  <c r="U47" i="10"/>
  <c r="T47" i="10"/>
  <c r="Q53" i="10"/>
  <c r="U62" i="10"/>
  <c r="Q66" i="10"/>
  <c r="Q67" i="10"/>
  <c r="U67" i="10" s="1"/>
  <c r="U93" i="10"/>
  <c r="T93" i="10"/>
  <c r="U69" i="11"/>
  <c r="P71" i="11"/>
  <c r="T71" i="11" s="1"/>
  <c r="Q24" i="12"/>
  <c r="U36" i="12"/>
  <c r="T36" i="12"/>
  <c r="P70" i="12"/>
  <c r="P72" i="12"/>
  <c r="T72" i="12" s="1"/>
  <c r="U92" i="12"/>
  <c r="T92" i="12"/>
  <c r="U10" i="13"/>
  <c r="U20" i="13"/>
  <c r="T20" i="13"/>
  <c r="U39" i="13"/>
  <c r="T39" i="13"/>
  <c r="U50" i="13"/>
  <c r="P53" i="13"/>
  <c r="T53" i="13" s="1"/>
  <c r="P66" i="13"/>
  <c r="P67" i="13"/>
  <c r="T67" i="13" s="1"/>
  <c r="U70" i="13"/>
  <c r="U87" i="13"/>
  <c r="U11" i="14"/>
  <c r="T11" i="14"/>
  <c r="U23" i="14"/>
  <c r="T23" i="14"/>
  <c r="Q30" i="14"/>
  <c r="Q40" i="14"/>
  <c r="Q53" i="14"/>
  <c r="U56" i="14"/>
  <c r="T56" i="14"/>
  <c r="P70" i="14"/>
  <c r="T17" i="15"/>
  <c r="U17" i="15"/>
  <c r="U24" i="15"/>
  <c r="T24" i="15"/>
  <c r="Q33" i="15"/>
  <c r="U42" i="15"/>
  <c r="T42" i="15"/>
  <c r="Q66" i="15"/>
  <c r="U22" i="16"/>
  <c r="T22" i="16"/>
  <c r="T17" i="17"/>
  <c r="U17" i="17"/>
  <c r="U24" i="17"/>
  <c r="T24" i="17"/>
  <c r="U42" i="17"/>
  <c r="T42" i="17"/>
  <c r="P15" i="18"/>
  <c r="T15" i="18" s="1"/>
  <c r="U24" i="18"/>
  <c r="T24" i="18"/>
  <c r="P53" i="18"/>
  <c r="U40" i="3"/>
  <c r="T40" i="3"/>
  <c r="P40" i="3"/>
  <c r="Q53" i="3"/>
  <c r="Q71" i="3"/>
  <c r="U71" i="3" s="1"/>
  <c r="P24" i="4"/>
  <c r="Q33" i="4"/>
  <c r="U33" i="4" s="1"/>
  <c r="U53" i="4"/>
  <c r="T53" i="4"/>
  <c r="P67" i="4"/>
  <c r="T67" i="4" s="1"/>
  <c r="U40" i="5"/>
  <c r="T40" i="5"/>
  <c r="P40" i="5"/>
  <c r="Q53" i="5"/>
  <c r="Q71" i="5"/>
  <c r="P24" i="6"/>
  <c r="Q33" i="6"/>
  <c r="U33" i="6" s="1"/>
  <c r="P67" i="6"/>
  <c r="T67" i="6" s="1"/>
  <c r="U40" i="7"/>
  <c r="T40" i="7"/>
  <c r="P40" i="7"/>
  <c r="Q53" i="7"/>
  <c r="U53" i="7" s="1"/>
  <c r="Q71" i="7"/>
  <c r="U71" i="7" s="1"/>
  <c r="P24" i="8"/>
  <c r="U38" i="8"/>
  <c r="T38" i="8"/>
  <c r="P40" i="8"/>
  <c r="U53" i="8"/>
  <c r="T53" i="8"/>
  <c r="U43" i="8"/>
  <c r="P66" i="8"/>
  <c r="P67" i="8"/>
  <c r="T67" i="8" s="1"/>
  <c r="Q71" i="8"/>
  <c r="U71" i="8" s="1"/>
  <c r="Q72" i="8"/>
  <c r="U72" i="8" s="1"/>
  <c r="U24" i="9"/>
  <c r="T24" i="9"/>
  <c r="T33" i="9"/>
  <c r="Q67" i="9"/>
  <c r="U67" i="9" s="1"/>
  <c r="U71" i="9"/>
  <c r="U11" i="10"/>
  <c r="T11" i="10"/>
  <c r="U28" i="10"/>
  <c r="T28" i="10"/>
  <c r="P30" i="10"/>
  <c r="P59" i="10"/>
  <c r="U63" i="10"/>
  <c r="T63" i="10"/>
  <c r="U30" i="11"/>
  <c r="T30" i="11"/>
  <c r="U52" i="11"/>
  <c r="T52" i="11"/>
  <c r="U56" i="11"/>
  <c r="T56" i="11"/>
  <c r="P70" i="11"/>
  <c r="T70" i="11" s="1"/>
  <c r="U12" i="12"/>
  <c r="T12" i="12"/>
  <c r="U30" i="12"/>
  <c r="T30" i="12"/>
  <c r="P33" i="12"/>
  <c r="T33" i="12" s="1"/>
  <c r="U58" i="12"/>
  <c r="Q70" i="12"/>
  <c r="Q71" i="12"/>
  <c r="Q72" i="12"/>
  <c r="U72" i="12" s="1"/>
  <c r="U42" i="13"/>
  <c r="U51" i="13"/>
  <c r="T51" i="13"/>
  <c r="U55" i="13"/>
  <c r="T55" i="13"/>
  <c r="Q67" i="13"/>
  <c r="U67" i="13" s="1"/>
  <c r="T71" i="13"/>
  <c r="P72" i="13"/>
  <c r="T72" i="13" s="1"/>
  <c r="U88" i="13"/>
  <c r="T88" i="13"/>
  <c r="P15" i="14"/>
  <c r="T15" i="14" s="1"/>
  <c r="U26" i="14"/>
  <c r="U30" i="15"/>
  <c r="T30" i="15"/>
  <c r="U67" i="16"/>
  <c r="T9" i="16"/>
  <c r="U9" i="16"/>
  <c r="U47" i="16"/>
  <c r="T47" i="16"/>
  <c r="U59" i="16"/>
  <c r="T59" i="16"/>
  <c r="U63" i="16"/>
  <c r="T63" i="16"/>
  <c r="T37" i="17"/>
  <c r="U37" i="17"/>
  <c r="P59" i="17"/>
  <c r="Q15" i="18"/>
  <c r="U15" i="18" s="1"/>
  <c r="U23" i="18"/>
  <c r="T23" i="18"/>
  <c r="Q53" i="18"/>
  <c r="U53" i="18" s="1"/>
  <c r="Q24" i="4"/>
  <c r="P59" i="4"/>
  <c r="Q67" i="4"/>
  <c r="U67" i="4" s="1"/>
  <c r="P70" i="4"/>
  <c r="P15" i="5"/>
  <c r="U24" i="5"/>
  <c r="T24" i="5"/>
  <c r="Q40" i="5"/>
  <c r="P72" i="5"/>
  <c r="T72" i="5" s="1"/>
  <c r="Q24" i="6"/>
  <c r="P59" i="6"/>
  <c r="Q67" i="6"/>
  <c r="U67" i="6" s="1"/>
  <c r="P70" i="6"/>
  <c r="T70" i="6" s="1"/>
  <c r="P15" i="7"/>
  <c r="T15" i="7" s="1"/>
  <c r="Q40" i="7"/>
  <c r="P72" i="7"/>
  <c r="Q24" i="8"/>
  <c r="Q40" i="8"/>
  <c r="Q66" i="8"/>
  <c r="Q67" i="8"/>
  <c r="U67" i="8" s="1"/>
  <c r="U39" i="9"/>
  <c r="T39" i="9"/>
  <c r="P59" i="9"/>
  <c r="P72" i="9"/>
  <c r="T72" i="9" s="1"/>
  <c r="U88" i="9"/>
  <c r="T88" i="9"/>
  <c r="P15" i="10"/>
  <c r="T15" i="10" s="1"/>
  <c r="U23" i="10"/>
  <c r="T23" i="10"/>
  <c r="Q30" i="10"/>
  <c r="U24" i="11"/>
  <c r="T24" i="11"/>
  <c r="U44" i="11"/>
  <c r="T44" i="11"/>
  <c r="U59" i="11"/>
  <c r="T59" i="11"/>
  <c r="U89" i="11"/>
  <c r="T89" i="11"/>
  <c r="U48" i="12"/>
  <c r="T48" i="12"/>
  <c r="U59" i="12"/>
  <c r="T59" i="12"/>
  <c r="P24" i="13"/>
  <c r="P33" i="13"/>
  <c r="T33" i="13" s="1"/>
  <c r="U43" i="13"/>
  <c r="T43" i="13"/>
  <c r="P59" i="13"/>
  <c r="U27" i="14"/>
  <c r="T27" i="14"/>
  <c r="U32" i="14"/>
  <c r="T32" i="14"/>
  <c r="U36" i="14"/>
  <c r="T36" i="14"/>
  <c r="U63" i="14"/>
  <c r="T63" i="14"/>
  <c r="T29" i="15"/>
  <c r="U29" i="15"/>
  <c r="T86" i="15"/>
  <c r="U86" i="15"/>
  <c r="U58" i="16"/>
  <c r="T58" i="16"/>
  <c r="T70" i="16"/>
  <c r="T49" i="17"/>
  <c r="U49" i="17"/>
  <c r="T9" i="18"/>
  <c r="U9" i="18"/>
  <c r="U33" i="18"/>
  <c r="P71" i="20"/>
  <c r="U15" i="3"/>
  <c r="U67" i="3"/>
  <c r="U72" i="3"/>
  <c r="T72" i="3"/>
  <c r="U66" i="3"/>
  <c r="T66" i="3"/>
  <c r="U72" i="5"/>
  <c r="T15" i="5"/>
  <c r="U66" i="5"/>
  <c r="T66" i="5"/>
  <c r="U15" i="7"/>
  <c r="T72" i="7"/>
  <c r="U66" i="7"/>
  <c r="T66" i="7"/>
  <c r="P33" i="8"/>
  <c r="U59" i="8"/>
  <c r="T59" i="8"/>
  <c r="Q59" i="9"/>
  <c r="U69" i="9"/>
  <c r="Q72" i="9"/>
  <c r="U72" i="9" s="1"/>
  <c r="Q15" i="10"/>
  <c r="U15" i="10" s="1"/>
  <c r="P70" i="10"/>
  <c r="T70" i="10" s="1"/>
  <c r="P72" i="10"/>
  <c r="T72" i="10" s="1"/>
  <c r="U92" i="10"/>
  <c r="T92" i="10"/>
  <c r="U10" i="11"/>
  <c r="U20" i="11"/>
  <c r="T20" i="11"/>
  <c r="U39" i="11"/>
  <c r="T39" i="11"/>
  <c r="P53" i="11"/>
  <c r="T53" i="11" s="1"/>
  <c r="U35" i="12"/>
  <c r="T35" i="12"/>
  <c r="P40" i="12"/>
  <c r="T40" i="12" s="1"/>
  <c r="U64" i="12"/>
  <c r="T64" i="12"/>
  <c r="P15" i="13"/>
  <c r="U19" i="13"/>
  <c r="T19" i="13"/>
  <c r="Q24" i="13"/>
  <c r="Q33" i="13"/>
  <c r="U33" i="13" s="1"/>
  <c r="Q40" i="13"/>
  <c r="U69" i="13"/>
  <c r="Q24" i="14"/>
  <c r="U12" i="15"/>
  <c r="T12" i="15"/>
  <c r="U24" i="16"/>
  <c r="T24" i="16"/>
  <c r="P30" i="17"/>
  <c r="Q72" i="17"/>
  <c r="U72" i="17" s="1"/>
  <c r="T86" i="17"/>
  <c r="U86" i="17"/>
  <c r="U24" i="20"/>
  <c r="T24" i="20"/>
  <c r="U47" i="20"/>
  <c r="T47" i="20"/>
  <c r="P53" i="20"/>
  <c r="P30" i="8"/>
  <c r="U42" i="8"/>
  <c r="T42" i="8"/>
  <c r="P15" i="9"/>
  <c r="U19" i="9"/>
  <c r="T19" i="9"/>
  <c r="P24" i="9"/>
  <c r="P30" i="9"/>
  <c r="P40" i="9"/>
  <c r="P70" i="9"/>
  <c r="T70" i="9" s="1"/>
  <c r="P71" i="9"/>
  <c r="T71" i="9" s="1"/>
  <c r="U27" i="10"/>
  <c r="T27" i="10"/>
  <c r="U32" i="10"/>
  <c r="T32" i="10"/>
  <c r="U36" i="10"/>
  <c r="T36" i="10"/>
  <c r="Q70" i="10"/>
  <c r="U70" i="10" s="1"/>
  <c r="Q71" i="10"/>
  <c r="Q72" i="10"/>
  <c r="U72" i="10" s="1"/>
  <c r="U51" i="11"/>
  <c r="T51" i="11"/>
  <c r="U55" i="11"/>
  <c r="T55" i="11"/>
  <c r="U11" i="12"/>
  <c r="T11" i="12"/>
  <c r="U14" i="12"/>
  <c r="U28" i="12"/>
  <c r="T28" i="12"/>
  <c r="P30" i="12"/>
  <c r="Q40" i="12"/>
  <c r="U40" i="12" s="1"/>
  <c r="P66" i="12"/>
  <c r="E70" i="12"/>
  <c r="Q15" i="13"/>
  <c r="P70" i="13"/>
  <c r="T70" i="13" s="1"/>
  <c r="P71" i="13"/>
  <c r="U30" i="14"/>
  <c r="T30" i="14"/>
  <c r="P33" i="14"/>
  <c r="T33" i="14" s="1"/>
  <c r="U48" i="14"/>
  <c r="T48" i="14"/>
  <c r="T70" i="14"/>
  <c r="P24" i="15"/>
  <c r="U55" i="15"/>
  <c r="T55" i="15"/>
  <c r="U59" i="15"/>
  <c r="T59" i="15"/>
  <c r="P70" i="15"/>
  <c r="T70" i="15" s="1"/>
  <c r="E72" i="15"/>
  <c r="P71" i="16"/>
  <c r="P72" i="16"/>
  <c r="T72" i="16" s="1"/>
  <c r="U92" i="16"/>
  <c r="T92" i="16"/>
  <c r="U30" i="19"/>
  <c r="T30" i="19"/>
  <c r="U28" i="20"/>
  <c r="T28" i="20"/>
  <c r="U66" i="8"/>
  <c r="T66" i="8"/>
  <c r="T87" i="8"/>
  <c r="T10" i="9"/>
  <c r="T22" i="9"/>
  <c r="T26" i="9"/>
  <c r="T46" i="9"/>
  <c r="T58" i="9"/>
  <c r="T62" i="9"/>
  <c r="T69" i="9"/>
  <c r="T91" i="9"/>
  <c r="T14" i="10"/>
  <c r="T18" i="10"/>
  <c r="T38" i="10"/>
  <c r="T42" i="10"/>
  <c r="T50" i="10"/>
  <c r="U66" i="10"/>
  <c r="T66" i="10"/>
  <c r="T87" i="10"/>
  <c r="T10" i="11"/>
  <c r="T22" i="11"/>
  <c r="T26" i="11"/>
  <c r="T46" i="11"/>
  <c r="T58" i="11"/>
  <c r="T62" i="11"/>
  <c r="T69" i="11"/>
  <c r="T91" i="11"/>
  <c r="U67" i="12"/>
  <c r="U15" i="12"/>
  <c r="T15" i="12"/>
  <c r="T14" i="12"/>
  <c r="T18" i="12"/>
  <c r="T38" i="12"/>
  <c r="T42" i="12"/>
  <c r="T50" i="12"/>
  <c r="U66" i="12"/>
  <c r="T66" i="12"/>
  <c r="T87" i="12"/>
  <c r="T10" i="13"/>
  <c r="T22" i="13"/>
  <c r="T26" i="13"/>
  <c r="T46" i="13"/>
  <c r="T58" i="13"/>
  <c r="T62" i="13"/>
  <c r="T69" i="13"/>
  <c r="T91" i="13"/>
  <c r="U72" i="14"/>
  <c r="U67" i="14"/>
  <c r="U15" i="14"/>
  <c r="T14" i="14"/>
  <c r="T18" i="14"/>
  <c r="U46" i="14"/>
  <c r="Q59" i="14"/>
  <c r="Q70" i="14"/>
  <c r="U70" i="14" s="1"/>
  <c r="P30" i="15"/>
  <c r="T32" i="15"/>
  <c r="U88" i="15"/>
  <c r="T88" i="15"/>
  <c r="U11" i="16"/>
  <c r="T11" i="16"/>
  <c r="U26" i="16"/>
  <c r="T26" i="16"/>
  <c r="U45" i="16"/>
  <c r="Q70" i="16"/>
  <c r="U70" i="16" s="1"/>
  <c r="U90" i="16"/>
  <c r="U13" i="17"/>
  <c r="U19" i="17"/>
  <c r="T19" i="17"/>
  <c r="U29" i="17"/>
  <c r="U39" i="17"/>
  <c r="T39" i="17"/>
  <c r="Q59" i="17"/>
  <c r="Q66" i="17"/>
  <c r="P24" i="18"/>
  <c r="U27" i="18"/>
  <c r="T27" i="18"/>
  <c r="S30" i="18"/>
  <c r="Q30" i="18"/>
  <c r="T46" i="18"/>
  <c r="U46" i="18"/>
  <c r="T14" i="19"/>
  <c r="U14" i="19"/>
  <c r="E71" i="21"/>
  <c r="U30" i="22"/>
  <c r="T30" i="22"/>
  <c r="Q70" i="22"/>
  <c r="U70" i="22" s="1"/>
  <c r="P71" i="22"/>
  <c r="T71" i="22" s="1"/>
  <c r="U86" i="22"/>
  <c r="T86" i="22"/>
  <c r="U93" i="22"/>
  <c r="T93" i="22"/>
  <c r="U20" i="23"/>
  <c r="T20" i="23"/>
  <c r="U48" i="24"/>
  <c r="T48" i="24"/>
  <c r="U47" i="14"/>
  <c r="T47" i="14"/>
  <c r="U58" i="14"/>
  <c r="E71" i="14"/>
  <c r="U90" i="14"/>
  <c r="U13" i="15"/>
  <c r="U19" i="15"/>
  <c r="T19" i="15"/>
  <c r="Q30" i="15"/>
  <c r="U44" i="15"/>
  <c r="U46" i="16"/>
  <c r="T46" i="16"/>
  <c r="P59" i="16"/>
  <c r="U71" i="16"/>
  <c r="T71" i="16"/>
  <c r="U91" i="16"/>
  <c r="T91" i="16"/>
  <c r="U14" i="17"/>
  <c r="T14" i="17"/>
  <c r="E30" i="17"/>
  <c r="U88" i="17"/>
  <c r="T88" i="17"/>
  <c r="U11" i="18"/>
  <c r="T11" i="18"/>
  <c r="U22" i="18"/>
  <c r="T22" i="18"/>
  <c r="Q24" i="18"/>
  <c r="U32" i="18"/>
  <c r="T32" i="18"/>
  <c r="U19" i="19"/>
  <c r="T19" i="19"/>
  <c r="S66" i="19"/>
  <c r="U43" i="21"/>
  <c r="T43" i="21"/>
  <c r="U13" i="24"/>
  <c r="T13" i="24"/>
  <c r="U17" i="24"/>
  <c r="T17" i="24"/>
  <c r="U24" i="24"/>
  <c r="T24" i="24"/>
  <c r="T30" i="24"/>
  <c r="P24" i="10"/>
  <c r="Q33" i="10"/>
  <c r="U33" i="10" s="1"/>
  <c r="U53" i="10"/>
  <c r="T53" i="10"/>
  <c r="P67" i="10"/>
  <c r="T67" i="10" s="1"/>
  <c r="U71" i="10"/>
  <c r="T71" i="10"/>
  <c r="U33" i="11"/>
  <c r="T33" i="11"/>
  <c r="U40" i="11"/>
  <c r="P40" i="11"/>
  <c r="T40" i="11" s="1"/>
  <c r="Q53" i="11"/>
  <c r="U53" i="11" s="1"/>
  <c r="Q71" i="11"/>
  <c r="U71" i="11" s="1"/>
  <c r="P24" i="12"/>
  <c r="Q33" i="12"/>
  <c r="U33" i="12" s="1"/>
  <c r="U53" i="12"/>
  <c r="T53" i="12"/>
  <c r="P67" i="12"/>
  <c r="T67" i="12" s="1"/>
  <c r="U71" i="12"/>
  <c r="T71" i="12"/>
  <c r="U40" i="13"/>
  <c r="P40" i="13"/>
  <c r="T40" i="13" s="1"/>
  <c r="Q53" i="13"/>
  <c r="U53" i="13" s="1"/>
  <c r="Q71" i="13"/>
  <c r="U71" i="13" s="1"/>
  <c r="P24" i="14"/>
  <c r="Q33" i="14"/>
  <c r="U33" i="14" s="1"/>
  <c r="P40" i="14"/>
  <c r="P53" i="14"/>
  <c r="T53" i="14" s="1"/>
  <c r="U66" i="14"/>
  <c r="T66" i="14"/>
  <c r="U91" i="14"/>
  <c r="T91" i="14"/>
  <c r="U14" i="15"/>
  <c r="T14" i="15"/>
  <c r="U33" i="15"/>
  <c r="T33" i="15"/>
  <c r="Q59" i="15"/>
  <c r="P30" i="16"/>
  <c r="P40" i="16"/>
  <c r="Q59" i="16"/>
  <c r="U62" i="16"/>
  <c r="T62" i="16"/>
  <c r="P24" i="17"/>
  <c r="P40" i="17"/>
  <c r="T53" i="17"/>
  <c r="U43" i="17"/>
  <c r="T43" i="17"/>
  <c r="U51" i="17"/>
  <c r="T51" i="17"/>
  <c r="Q53" i="17"/>
  <c r="U53" i="17" s="1"/>
  <c r="P72" i="18"/>
  <c r="T72" i="18" s="1"/>
  <c r="U93" i="18"/>
  <c r="T93" i="18"/>
  <c r="U44" i="19"/>
  <c r="T44" i="19"/>
  <c r="U93" i="20"/>
  <c r="T93" i="20"/>
  <c r="U19" i="21"/>
  <c r="T19" i="21"/>
  <c r="U59" i="21"/>
  <c r="T59" i="21"/>
  <c r="P53" i="22"/>
  <c r="U39" i="15"/>
  <c r="T39" i="15"/>
  <c r="P53" i="15"/>
  <c r="T53" i="15" s="1"/>
  <c r="P72" i="15"/>
  <c r="T72" i="15" s="1"/>
  <c r="U87" i="15"/>
  <c r="T87" i="15"/>
  <c r="U10" i="16"/>
  <c r="T10" i="16"/>
  <c r="P15" i="16"/>
  <c r="T15" i="16" s="1"/>
  <c r="T33" i="16"/>
  <c r="Q40" i="16"/>
  <c r="P15" i="17"/>
  <c r="T15" i="17" s="1"/>
  <c r="U18" i="17"/>
  <c r="T18" i="17"/>
  <c r="Q24" i="17"/>
  <c r="P33" i="17"/>
  <c r="T33" i="17" s="1"/>
  <c r="U38" i="17"/>
  <c r="T38" i="17"/>
  <c r="Q40" i="17"/>
  <c r="U55" i="17"/>
  <c r="T55" i="17"/>
  <c r="U26" i="18"/>
  <c r="T26" i="18"/>
  <c r="Q67" i="18"/>
  <c r="U67" i="18" s="1"/>
  <c r="U39" i="19"/>
  <c r="T39" i="19"/>
  <c r="U52" i="19"/>
  <c r="T52" i="19"/>
  <c r="U56" i="19"/>
  <c r="T56" i="19"/>
  <c r="U64" i="20"/>
  <c r="T64" i="20"/>
  <c r="Q67" i="20"/>
  <c r="U67" i="20" s="1"/>
  <c r="U51" i="21"/>
  <c r="T51" i="21"/>
  <c r="U55" i="21"/>
  <c r="T55" i="21"/>
  <c r="T67" i="9"/>
  <c r="T15" i="9"/>
  <c r="U66" i="9"/>
  <c r="T66" i="9"/>
  <c r="U15" i="11"/>
  <c r="T15" i="11"/>
  <c r="U67" i="11"/>
  <c r="T67" i="11"/>
  <c r="T72" i="11"/>
  <c r="U66" i="11"/>
  <c r="T66" i="11"/>
  <c r="U72" i="13"/>
  <c r="U15" i="13"/>
  <c r="T15" i="13"/>
  <c r="U66" i="13"/>
  <c r="T66" i="13"/>
  <c r="U64" i="14"/>
  <c r="T64" i="14"/>
  <c r="P66" i="14"/>
  <c r="P15" i="15"/>
  <c r="U18" i="15"/>
  <c r="T18" i="15"/>
  <c r="U43" i="15"/>
  <c r="T43" i="15"/>
  <c r="U51" i="15"/>
  <c r="T51" i="15"/>
  <c r="P66" i="15"/>
  <c r="Q70" i="15"/>
  <c r="U70" i="15" s="1"/>
  <c r="P71" i="15"/>
  <c r="T71" i="15" s="1"/>
  <c r="Q72" i="15"/>
  <c r="U72" i="15" s="1"/>
  <c r="Q15" i="16"/>
  <c r="U15" i="16" s="1"/>
  <c r="U23" i="16"/>
  <c r="T23" i="16"/>
  <c r="U32" i="16"/>
  <c r="U36" i="16"/>
  <c r="U66" i="16"/>
  <c r="T66" i="16"/>
  <c r="T61" i="16"/>
  <c r="P66" i="16"/>
  <c r="Q15" i="17"/>
  <c r="U15" i="17" s="1"/>
  <c r="P72" i="17"/>
  <c r="U87" i="17"/>
  <c r="T87" i="17"/>
  <c r="U10" i="18"/>
  <c r="T10" i="18"/>
  <c r="T40" i="18"/>
  <c r="U35" i="18"/>
  <c r="T35" i="18"/>
  <c r="U39" i="18"/>
  <c r="T39" i="18"/>
  <c r="T69" i="18"/>
  <c r="U69" i="18"/>
  <c r="P71" i="18"/>
  <c r="P40" i="20"/>
  <c r="Q72" i="20"/>
  <c r="U72" i="20" s="1"/>
  <c r="P24" i="21"/>
  <c r="P33" i="21"/>
  <c r="Q30" i="16"/>
  <c r="P33" i="16"/>
  <c r="Q66" i="16"/>
  <c r="P53" i="17"/>
  <c r="P71" i="17"/>
  <c r="T71" i="17" s="1"/>
  <c r="Q40" i="18"/>
  <c r="U40" i="18" s="1"/>
  <c r="Q71" i="18"/>
  <c r="Q72" i="18"/>
  <c r="U72" i="18" s="1"/>
  <c r="P24" i="19"/>
  <c r="P33" i="19"/>
  <c r="T33" i="19" s="1"/>
  <c r="U43" i="19"/>
  <c r="T43" i="19"/>
  <c r="U59" i="19"/>
  <c r="T59" i="19"/>
  <c r="R70" i="19"/>
  <c r="P70" i="19"/>
  <c r="U89" i="19"/>
  <c r="T89" i="19"/>
  <c r="Q15" i="20"/>
  <c r="U15" i="20" s="1"/>
  <c r="U23" i="20"/>
  <c r="T23" i="20"/>
  <c r="Q53" i="20"/>
  <c r="U53" i="20" s="1"/>
  <c r="U63" i="20"/>
  <c r="T63" i="20"/>
  <c r="Q71" i="20"/>
  <c r="U71" i="20" s="1"/>
  <c r="U92" i="20"/>
  <c r="T92" i="20"/>
  <c r="Q33" i="21"/>
  <c r="U33" i="21" s="1"/>
  <c r="U63" i="21"/>
  <c r="T63" i="21"/>
  <c r="U59" i="22"/>
  <c r="T59" i="22"/>
  <c r="U65" i="22"/>
  <c r="T65" i="22"/>
  <c r="U29" i="24"/>
  <c r="T29" i="24"/>
  <c r="U53" i="14"/>
  <c r="P67" i="14"/>
  <c r="T67" i="14" s="1"/>
  <c r="T93" i="14"/>
  <c r="T20" i="15"/>
  <c r="U40" i="15"/>
  <c r="P40" i="15"/>
  <c r="T40" i="15" s="1"/>
  <c r="T44" i="15"/>
  <c r="T52" i="15"/>
  <c r="Q53" i="15"/>
  <c r="U53" i="15" s="1"/>
  <c r="T56" i="15"/>
  <c r="Q71" i="15"/>
  <c r="U71" i="15" s="1"/>
  <c r="T89" i="15"/>
  <c r="T12" i="16"/>
  <c r="P24" i="16"/>
  <c r="T28" i="16"/>
  <c r="T32" i="16"/>
  <c r="Q33" i="16"/>
  <c r="U33" i="16" s="1"/>
  <c r="T36" i="16"/>
  <c r="U53" i="16"/>
  <c r="T53" i="16"/>
  <c r="T48" i="16"/>
  <c r="T64" i="16"/>
  <c r="P67" i="16"/>
  <c r="T67" i="16" s="1"/>
  <c r="T93" i="16"/>
  <c r="T20" i="17"/>
  <c r="U40" i="17"/>
  <c r="T40" i="17"/>
  <c r="T44" i="17"/>
  <c r="T52" i="17"/>
  <c r="T56" i="17"/>
  <c r="Q71" i="17"/>
  <c r="U71" i="17" s="1"/>
  <c r="T89" i="17"/>
  <c r="T12" i="18"/>
  <c r="U30" i="18"/>
  <c r="T30" i="18"/>
  <c r="T53" i="18"/>
  <c r="U43" i="18"/>
  <c r="Q70" i="18"/>
  <c r="Q24" i="19"/>
  <c r="P30" i="19"/>
  <c r="Q33" i="19"/>
  <c r="U33" i="19" s="1"/>
  <c r="Q40" i="19"/>
  <c r="U51" i="19"/>
  <c r="T51" i="19"/>
  <c r="U55" i="19"/>
  <c r="T55" i="19"/>
  <c r="Q70" i="19"/>
  <c r="U12" i="20"/>
  <c r="T12" i="20"/>
  <c r="U27" i="20"/>
  <c r="T27" i="20"/>
  <c r="U32" i="20"/>
  <c r="T32" i="20"/>
  <c r="U36" i="20"/>
  <c r="T36" i="20"/>
  <c r="U12" i="22"/>
  <c r="T12" i="22"/>
  <c r="P33" i="18"/>
  <c r="T33" i="18" s="1"/>
  <c r="U36" i="18"/>
  <c r="U92" i="18"/>
  <c r="T92" i="18"/>
  <c r="Q24" i="20"/>
  <c r="U20" i="21"/>
  <c r="T20" i="21"/>
  <c r="U44" i="21"/>
  <c r="T44" i="21"/>
  <c r="U89" i="21"/>
  <c r="T89" i="21"/>
  <c r="P33" i="23"/>
  <c r="U45" i="23"/>
  <c r="T45" i="23"/>
  <c r="U56" i="23"/>
  <c r="T56" i="23"/>
  <c r="U15" i="15"/>
  <c r="T15" i="15"/>
  <c r="U67" i="15"/>
  <c r="T67" i="15"/>
  <c r="U66" i="15"/>
  <c r="T66" i="15"/>
  <c r="T72" i="17"/>
  <c r="U67" i="17"/>
  <c r="U59" i="17"/>
  <c r="T59" i="17"/>
  <c r="U66" i="17"/>
  <c r="T66" i="17"/>
  <c r="U70" i="17"/>
  <c r="T70" i="17"/>
  <c r="Q33" i="18"/>
  <c r="U47" i="18"/>
  <c r="T47" i="18"/>
  <c r="U59" i="18"/>
  <c r="T59" i="18"/>
  <c r="T71" i="19"/>
  <c r="P72" i="19"/>
  <c r="T72" i="19" s="1"/>
  <c r="U88" i="19"/>
  <c r="T88" i="19"/>
  <c r="U24" i="21"/>
  <c r="T24" i="21"/>
  <c r="U59" i="23"/>
  <c r="T59" i="23"/>
  <c r="U30" i="16"/>
  <c r="T30" i="16"/>
  <c r="P30" i="18"/>
  <c r="U64" i="18"/>
  <c r="T64" i="18"/>
  <c r="E70" i="18"/>
  <c r="U71" i="18"/>
  <c r="T71" i="18"/>
  <c r="U20" i="19"/>
  <c r="T20" i="19"/>
  <c r="U24" i="19"/>
  <c r="T24" i="19"/>
  <c r="P59" i="19"/>
  <c r="P66" i="19"/>
  <c r="P67" i="19"/>
  <c r="U70" i="19"/>
  <c r="T70" i="19"/>
  <c r="Q72" i="19"/>
  <c r="U72" i="19" s="1"/>
  <c r="U11" i="20"/>
  <c r="T11" i="20"/>
  <c r="U30" i="20"/>
  <c r="T30" i="20"/>
  <c r="T40" i="20"/>
  <c r="U35" i="20"/>
  <c r="T35" i="20"/>
  <c r="U48" i="20"/>
  <c r="T48" i="20"/>
  <c r="U70" i="20"/>
  <c r="T70" i="20"/>
  <c r="T71" i="20"/>
  <c r="U30" i="21"/>
  <c r="T30" i="21"/>
  <c r="U39" i="21"/>
  <c r="T39" i="21"/>
  <c r="U52" i="21"/>
  <c r="T52" i="21"/>
  <c r="U56" i="21"/>
  <c r="T56" i="21"/>
  <c r="E79" i="15"/>
  <c r="P15" i="20"/>
  <c r="T15" i="20" s="1"/>
  <c r="Q40" i="20"/>
  <c r="U40" i="20" s="1"/>
  <c r="P72" i="20"/>
  <c r="T72" i="20" s="1"/>
  <c r="Q24" i="21"/>
  <c r="U92" i="21"/>
  <c r="T92" i="21"/>
  <c r="U28" i="22"/>
  <c r="T28" i="22"/>
  <c r="U48" i="22"/>
  <c r="T48" i="22"/>
  <c r="P67" i="22"/>
  <c r="U10" i="23"/>
  <c r="P15" i="23"/>
  <c r="U35" i="23"/>
  <c r="U19" i="24"/>
  <c r="U37" i="24"/>
  <c r="T37" i="24"/>
  <c r="U70" i="24"/>
  <c r="T70" i="24"/>
  <c r="U66" i="18"/>
  <c r="T66" i="18"/>
  <c r="U66" i="20"/>
  <c r="T66" i="20"/>
  <c r="P72" i="21"/>
  <c r="T72" i="21" s="1"/>
  <c r="Q72" i="21"/>
  <c r="U72" i="21" s="1"/>
  <c r="U14" i="22"/>
  <c r="Q24" i="22"/>
  <c r="U37" i="22"/>
  <c r="T37" i="22"/>
  <c r="Q67" i="22"/>
  <c r="U67" i="22" s="1"/>
  <c r="P30" i="23"/>
  <c r="P40" i="23"/>
  <c r="T40" i="23" s="1"/>
  <c r="U44" i="23"/>
  <c r="T44" i="23"/>
  <c r="U12" i="24"/>
  <c r="T12" i="24"/>
  <c r="U64" i="24"/>
  <c r="T64" i="24"/>
  <c r="Q66" i="18"/>
  <c r="P53" i="19"/>
  <c r="T53" i="19" s="1"/>
  <c r="P71" i="19"/>
  <c r="Q30" i="20"/>
  <c r="P33" i="20"/>
  <c r="T33" i="20" s="1"/>
  <c r="Q66" i="20"/>
  <c r="P53" i="21"/>
  <c r="T53" i="21" s="1"/>
  <c r="T61" i="21"/>
  <c r="U66" i="21"/>
  <c r="T66" i="21"/>
  <c r="P66" i="21"/>
  <c r="Q71" i="21"/>
  <c r="U32" i="22"/>
  <c r="T32" i="22"/>
  <c r="U64" i="22"/>
  <c r="T64" i="22"/>
  <c r="Q66" i="22"/>
  <c r="T70" i="22"/>
  <c r="Q30" i="23"/>
  <c r="E53" i="23"/>
  <c r="P66" i="23"/>
  <c r="U90" i="23"/>
  <c r="T90" i="23"/>
  <c r="U28" i="24"/>
  <c r="T28" i="24"/>
  <c r="U32" i="24"/>
  <c r="T32" i="24"/>
  <c r="U103" i="12"/>
  <c r="T103" i="12"/>
  <c r="U106" i="8"/>
  <c r="T106" i="8"/>
  <c r="T107" i="6"/>
  <c r="U107" i="6"/>
  <c r="P67" i="18"/>
  <c r="T67" i="18" s="1"/>
  <c r="U40" i="19"/>
  <c r="T40" i="19"/>
  <c r="P40" i="19"/>
  <c r="Q53" i="19"/>
  <c r="U53" i="19" s="1"/>
  <c r="Q71" i="19"/>
  <c r="U71" i="19" s="1"/>
  <c r="P24" i="20"/>
  <c r="Q33" i="20"/>
  <c r="U33" i="20" s="1"/>
  <c r="T53" i="20"/>
  <c r="P67" i="20"/>
  <c r="T67" i="20" s="1"/>
  <c r="T33" i="21"/>
  <c r="U40" i="21"/>
  <c r="T40" i="21"/>
  <c r="P40" i="21"/>
  <c r="Q53" i="21"/>
  <c r="U53" i="21" s="1"/>
  <c r="Q66" i="21"/>
  <c r="P33" i="22"/>
  <c r="T33" i="22" s="1"/>
  <c r="U15" i="23"/>
  <c r="T15" i="23"/>
  <c r="U9" i="23"/>
  <c r="T9" i="23"/>
  <c r="U57" i="23"/>
  <c r="T57" i="23"/>
  <c r="Q59" i="23"/>
  <c r="Q66" i="23"/>
  <c r="U36" i="24"/>
  <c r="T36" i="24"/>
  <c r="U49" i="24"/>
  <c r="T49" i="24"/>
  <c r="U97" i="1"/>
  <c r="T97" i="1"/>
  <c r="T109" i="1"/>
  <c r="U109" i="1"/>
  <c r="U104" i="24"/>
  <c r="T104" i="24"/>
  <c r="U107" i="21"/>
  <c r="T107" i="21"/>
  <c r="T100" i="11"/>
  <c r="U100" i="11"/>
  <c r="U101" i="10"/>
  <c r="T101" i="10"/>
  <c r="U104" i="8"/>
  <c r="T104" i="8"/>
  <c r="U13" i="22"/>
  <c r="T13" i="22"/>
  <c r="Q15" i="22"/>
  <c r="U24" i="22"/>
  <c r="T24" i="22"/>
  <c r="Q33" i="22"/>
  <c r="U33" i="22" s="1"/>
  <c r="U36" i="22"/>
  <c r="T36" i="22"/>
  <c r="U21" i="23"/>
  <c r="T21" i="23"/>
  <c r="U24" i="23"/>
  <c r="T24" i="23"/>
  <c r="U66" i="23"/>
  <c r="T66" i="23"/>
  <c r="U61" i="23"/>
  <c r="T61" i="23"/>
  <c r="Q33" i="24"/>
  <c r="U33" i="24" s="1"/>
  <c r="P53" i="24"/>
  <c r="P70" i="24"/>
  <c r="P71" i="24"/>
  <c r="U86" i="24"/>
  <c r="T86" i="24"/>
  <c r="U93" i="24"/>
  <c r="T93" i="24"/>
  <c r="T101" i="23"/>
  <c r="U101" i="23"/>
  <c r="L112" i="20"/>
  <c r="R112" i="20" s="1"/>
  <c r="R95" i="20"/>
  <c r="U102" i="18"/>
  <c r="T102" i="18"/>
  <c r="U113" i="18"/>
  <c r="T113" i="18"/>
  <c r="T72" i="23"/>
  <c r="U15" i="19"/>
  <c r="T15" i="19"/>
  <c r="U67" i="19"/>
  <c r="T67" i="19"/>
  <c r="U66" i="19"/>
  <c r="T66" i="19"/>
  <c r="U15" i="21"/>
  <c r="T15" i="21"/>
  <c r="E67" i="21"/>
  <c r="Q70" i="21"/>
  <c r="U70" i="21" s="1"/>
  <c r="U17" i="22"/>
  <c r="T17" i="22"/>
  <c r="U29" i="22"/>
  <c r="T29" i="22"/>
  <c r="U49" i="22"/>
  <c r="T49" i="22"/>
  <c r="U30" i="23"/>
  <c r="T30" i="23"/>
  <c r="U52" i="23"/>
  <c r="T52" i="23"/>
  <c r="Q70" i="23"/>
  <c r="U70" i="23" s="1"/>
  <c r="E71" i="23"/>
  <c r="U89" i="23"/>
  <c r="T89" i="23"/>
  <c r="Q53" i="24"/>
  <c r="E79" i="7"/>
  <c r="M112" i="1"/>
  <c r="S112" i="1" s="1"/>
  <c r="S95" i="1"/>
  <c r="U72" i="23"/>
  <c r="T64" i="21"/>
  <c r="P67" i="21"/>
  <c r="T67" i="21" s="1"/>
  <c r="T20" i="22"/>
  <c r="P40" i="22"/>
  <c r="T40" i="22" s="1"/>
  <c r="T44" i="22"/>
  <c r="T52" i="22"/>
  <c r="Q53" i="22"/>
  <c r="U53" i="22" s="1"/>
  <c r="T56" i="22"/>
  <c r="Q71" i="22"/>
  <c r="U71" i="22" s="1"/>
  <c r="T89" i="22"/>
  <c r="T12" i="23"/>
  <c r="P24" i="23"/>
  <c r="T28" i="23"/>
  <c r="T32" i="23"/>
  <c r="Q33" i="23"/>
  <c r="U33" i="23" s="1"/>
  <c r="T36" i="23"/>
  <c r="U53" i="23"/>
  <c r="T48" i="23"/>
  <c r="T64" i="23"/>
  <c r="P67" i="23"/>
  <c r="T67" i="23" s="1"/>
  <c r="T93" i="23"/>
  <c r="U40" i="24"/>
  <c r="T40" i="24"/>
  <c r="P40" i="24"/>
  <c r="T52" i="24"/>
  <c r="T56" i="24"/>
  <c r="Q71" i="24"/>
  <c r="T89" i="24"/>
  <c r="E79" i="17"/>
  <c r="E79" i="6"/>
  <c r="U105" i="1"/>
  <c r="T105" i="1"/>
  <c r="U113" i="1"/>
  <c r="T113" i="1"/>
  <c r="T102" i="24"/>
  <c r="U102" i="24"/>
  <c r="U105" i="21"/>
  <c r="T105" i="21"/>
  <c r="U102" i="20"/>
  <c r="T102" i="20"/>
  <c r="T101" i="12"/>
  <c r="U101" i="12"/>
  <c r="L112" i="10"/>
  <c r="R112" i="10" s="1"/>
  <c r="R95" i="10"/>
  <c r="U113" i="9"/>
  <c r="T113" i="9"/>
  <c r="U113" i="6"/>
  <c r="T113" i="6"/>
  <c r="L112" i="5"/>
  <c r="R112" i="5" s="1"/>
  <c r="R95" i="5"/>
  <c r="P59" i="21"/>
  <c r="Q67" i="21"/>
  <c r="U67" i="21" s="1"/>
  <c r="P70" i="21"/>
  <c r="T70" i="21" s="1"/>
  <c r="P15" i="22"/>
  <c r="T15" i="22" s="1"/>
  <c r="T19" i="22"/>
  <c r="T39" i="22"/>
  <c r="Q40" i="22"/>
  <c r="U40" i="22" s="1"/>
  <c r="T43" i="22"/>
  <c r="T51" i="22"/>
  <c r="T55" i="22"/>
  <c r="P72" i="22"/>
  <c r="T72" i="22" s="1"/>
  <c r="T88" i="22"/>
  <c r="T11" i="23"/>
  <c r="T23" i="23"/>
  <c r="Q24" i="23"/>
  <c r="T27" i="23"/>
  <c r="T35" i="23"/>
  <c r="T47" i="23"/>
  <c r="P59" i="23"/>
  <c r="T63" i="23"/>
  <c r="Q67" i="23"/>
  <c r="U67" i="23" s="1"/>
  <c r="P70" i="23"/>
  <c r="T70" i="23" s="1"/>
  <c r="T92" i="23"/>
  <c r="P15" i="24"/>
  <c r="T19" i="24"/>
  <c r="T39" i="24"/>
  <c r="Q40" i="24"/>
  <c r="T43" i="24"/>
  <c r="T51" i="24"/>
  <c r="T55" i="24"/>
  <c r="P72" i="24"/>
  <c r="T88" i="24"/>
  <c r="T99" i="23"/>
  <c r="U99" i="23"/>
  <c r="T109" i="23"/>
  <c r="U109" i="23"/>
  <c r="U110" i="18"/>
  <c r="T110" i="18"/>
  <c r="T108" i="15"/>
  <c r="U108" i="15"/>
  <c r="R95" i="12"/>
  <c r="L112" i="12"/>
  <c r="R112" i="12" s="1"/>
  <c r="T97" i="12"/>
  <c r="U97" i="12"/>
  <c r="M112" i="10"/>
  <c r="S112" i="10" s="1"/>
  <c r="S95" i="10"/>
  <c r="U102" i="8"/>
  <c r="T102" i="8"/>
  <c r="U97" i="7"/>
  <c r="T97" i="7"/>
  <c r="T91" i="21"/>
  <c r="U15" i="22"/>
  <c r="T67" i="22"/>
  <c r="T14" i="22"/>
  <c r="T18" i="22"/>
  <c r="T38" i="22"/>
  <c r="T42" i="22"/>
  <c r="T50" i="22"/>
  <c r="U66" i="22"/>
  <c r="T66" i="22"/>
  <c r="T87" i="22"/>
  <c r="T10" i="23"/>
  <c r="T22" i="23"/>
  <c r="T26" i="23"/>
  <c r="T46" i="23"/>
  <c r="T58" i="23"/>
  <c r="T62" i="23"/>
  <c r="T69" i="23"/>
  <c r="T91" i="23"/>
  <c r="U67" i="24"/>
  <c r="T67" i="24"/>
  <c r="U15" i="24"/>
  <c r="T72" i="24"/>
  <c r="T15" i="24"/>
  <c r="T14" i="24"/>
  <c r="T18" i="24"/>
  <c r="T38" i="24"/>
  <c r="T42" i="24"/>
  <c r="T50" i="24"/>
  <c r="U59" i="24"/>
  <c r="T59" i="24"/>
  <c r="U66" i="24"/>
  <c r="T66" i="24"/>
  <c r="Q72" i="24"/>
  <c r="U72" i="24" s="1"/>
  <c r="E79" i="23"/>
  <c r="E79" i="19"/>
  <c r="T103" i="1"/>
  <c r="U103" i="1"/>
  <c r="T100" i="24"/>
  <c r="U100" i="24"/>
  <c r="T110" i="24"/>
  <c r="U110" i="24"/>
  <c r="R95" i="23"/>
  <c r="L112" i="23"/>
  <c r="R112" i="23" s="1"/>
  <c r="U97" i="22"/>
  <c r="T97" i="22"/>
  <c r="U103" i="21"/>
  <c r="T103" i="21"/>
  <c r="E95" i="20"/>
  <c r="E112" i="20" s="1"/>
  <c r="U112" i="20" s="1"/>
  <c r="U106" i="19"/>
  <c r="T106" i="19"/>
  <c r="U96" i="18"/>
  <c r="T96" i="18"/>
  <c r="T96" i="11"/>
  <c r="E95" i="11"/>
  <c r="U95" i="11" s="1"/>
  <c r="U96" i="11"/>
  <c r="U110" i="11"/>
  <c r="T110" i="11"/>
  <c r="U98" i="8"/>
  <c r="T98" i="8"/>
  <c r="T100" i="8"/>
  <c r="U100" i="8"/>
  <c r="U109" i="2"/>
  <c r="T109" i="2"/>
  <c r="P71" i="21"/>
  <c r="P53" i="23"/>
  <c r="T53" i="23" s="1"/>
  <c r="P71" i="23"/>
  <c r="Q30" i="24"/>
  <c r="U30" i="24" s="1"/>
  <c r="P33" i="24"/>
  <c r="T33" i="24" s="1"/>
  <c r="E79" i="22"/>
  <c r="E79" i="9"/>
  <c r="E95" i="24"/>
  <c r="U95" i="24" s="1"/>
  <c r="T107" i="23"/>
  <c r="U107" i="23"/>
  <c r="T109" i="22"/>
  <c r="U109" i="22"/>
  <c r="U99" i="21"/>
  <c r="T99" i="21"/>
  <c r="E95" i="17"/>
  <c r="T95" i="17" s="1"/>
  <c r="U96" i="17"/>
  <c r="T96" i="17"/>
  <c r="T104" i="15"/>
  <c r="U104" i="15"/>
  <c r="U96" i="14"/>
  <c r="T96" i="14"/>
  <c r="U109" i="10"/>
  <c r="T109" i="10"/>
  <c r="U99" i="9"/>
  <c r="T99" i="9"/>
  <c r="U105" i="7"/>
  <c r="T105" i="7"/>
  <c r="U96" i="6"/>
  <c r="T96" i="6"/>
  <c r="U107" i="5"/>
  <c r="T107" i="5"/>
  <c r="U110" i="4"/>
  <c r="T110" i="4"/>
  <c r="U113" i="2"/>
  <c r="T113" i="2"/>
  <c r="T53" i="22"/>
  <c r="T33" i="23"/>
  <c r="U40" i="23"/>
  <c r="U53" i="24"/>
  <c r="T53" i="24"/>
  <c r="U71" i="24"/>
  <c r="T71" i="24"/>
  <c r="E79" i="8"/>
  <c r="T101" i="1"/>
  <c r="U101" i="1"/>
  <c r="U96" i="24"/>
  <c r="T96" i="24"/>
  <c r="T108" i="24"/>
  <c r="U108" i="24"/>
  <c r="U97" i="9"/>
  <c r="T97" i="9"/>
  <c r="U96" i="8"/>
  <c r="E95" i="8"/>
  <c r="T95" i="8" s="1"/>
  <c r="T96" i="8"/>
  <c r="T43" i="23"/>
  <c r="T35" i="24"/>
  <c r="E79" i="1"/>
  <c r="E79" i="12"/>
  <c r="E79" i="11"/>
  <c r="U103" i="23"/>
  <c r="T103" i="23"/>
  <c r="U102" i="15"/>
  <c r="T102" i="15"/>
  <c r="U102" i="11"/>
  <c r="T102" i="11"/>
  <c r="U113" i="10"/>
  <c r="T113" i="10"/>
  <c r="L112" i="9"/>
  <c r="R112" i="9" s="1"/>
  <c r="R95" i="9"/>
  <c r="U107" i="9"/>
  <c r="T107" i="9"/>
  <c r="T97" i="21"/>
  <c r="M112" i="17"/>
  <c r="S112" i="17" s="1"/>
  <c r="U108" i="4"/>
  <c r="T108" i="4"/>
  <c r="U101" i="2"/>
  <c r="T101" i="2"/>
  <c r="T113" i="22"/>
  <c r="E95" i="18"/>
  <c r="U95" i="18" s="1"/>
  <c r="S95" i="7"/>
  <c r="U101" i="5"/>
  <c r="T101" i="5"/>
  <c r="M112" i="2"/>
  <c r="S112" i="2" s="1"/>
  <c r="S95" i="2"/>
  <c r="T99" i="2"/>
  <c r="U99" i="2"/>
  <c r="L112" i="24"/>
  <c r="R112" i="24" s="1"/>
  <c r="R95" i="17"/>
  <c r="L112" i="16"/>
  <c r="R112" i="16" s="1"/>
  <c r="U113" i="11"/>
  <c r="S95" i="5"/>
  <c r="U106" i="4"/>
  <c r="T106" i="4"/>
  <c r="M112" i="24"/>
  <c r="S112" i="24" s="1"/>
  <c r="U101" i="22"/>
  <c r="U98" i="19"/>
  <c r="R95" i="18"/>
  <c r="T100" i="18"/>
  <c r="T104" i="18"/>
  <c r="T108" i="18"/>
  <c r="T101" i="17"/>
  <c r="T103" i="17"/>
  <c r="T109" i="17"/>
  <c r="T110" i="15"/>
  <c r="S95" i="14"/>
  <c r="R95" i="11"/>
  <c r="U104" i="11"/>
  <c r="U108" i="11"/>
  <c r="T101" i="9"/>
  <c r="T103" i="9"/>
  <c r="T105" i="9"/>
  <c r="T109" i="9"/>
  <c r="R95" i="8"/>
  <c r="T108" i="8"/>
  <c r="T110" i="8"/>
  <c r="T99" i="7"/>
  <c r="T101" i="7"/>
  <c r="T103" i="7"/>
  <c r="U107" i="7"/>
  <c r="T109" i="7"/>
  <c r="T98" i="6"/>
  <c r="U105" i="5"/>
  <c r="U104" i="4"/>
  <c r="T104" i="4"/>
  <c r="E95" i="4"/>
  <c r="U95" i="4" s="1"/>
  <c r="U102" i="3"/>
  <c r="T102" i="3"/>
  <c r="U97" i="20"/>
  <c r="T101" i="20"/>
  <c r="U109" i="20"/>
  <c r="T103" i="19"/>
  <c r="T105" i="19"/>
  <c r="T109" i="19"/>
  <c r="S95" i="18"/>
  <c r="T99" i="17"/>
  <c r="T107" i="17"/>
  <c r="T109" i="14"/>
  <c r="T113" i="12"/>
  <c r="E79" i="4"/>
  <c r="E79" i="3"/>
  <c r="T96" i="1"/>
  <c r="T104" i="1"/>
  <c r="T103" i="24"/>
  <c r="T102" i="23"/>
  <c r="T110" i="23"/>
  <c r="T104" i="22"/>
  <c r="U99" i="20"/>
  <c r="U107" i="20"/>
  <c r="T101" i="19"/>
  <c r="U113" i="19"/>
  <c r="S95" i="15"/>
  <c r="T99" i="11"/>
  <c r="T101" i="11"/>
  <c r="T108" i="10"/>
  <c r="U97" i="8"/>
  <c r="U99" i="5"/>
  <c r="U109" i="5"/>
  <c r="T109" i="5"/>
  <c r="L112" i="4"/>
  <c r="R112" i="4" s="1"/>
  <c r="U104" i="3"/>
  <c r="U108" i="3"/>
  <c r="T110" i="3"/>
  <c r="U97" i="4"/>
  <c r="U105" i="22"/>
  <c r="T105" i="22"/>
  <c r="U100" i="20"/>
  <c r="T100" i="20"/>
  <c r="T104" i="7"/>
  <c r="U104" i="7"/>
  <c r="E95" i="22"/>
  <c r="U109" i="21"/>
  <c r="T109" i="21"/>
  <c r="U108" i="20"/>
  <c r="T108" i="20"/>
  <c r="R95" i="19"/>
  <c r="L112" i="19"/>
  <c r="R112" i="19" s="1"/>
  <c r="U100" i="19"/>
  <c r="U104" i="19"/>
  <c r="U97" i="16"/>
  <c r="U101" i="16"/>
  <c r="T110" i="13"/>
  <c r="U110" i="13"/>
  <c r="T100" i="7"/>
  <c r="U100" i="7"/>
  <c r="U101" i="21"/>
  <c r="T101" i="21"/>
  <c r="E95" i="1"/>
  <c r="T102" i="1"/>
  <c r="T110" i="1"/>
  <c r="L112" i="1"/>
  <c r="R112" i="1" s="1"/>
  <c r="T101" i="24"/>
  <c r="T109" i="24"/>
  <c r="T100" i="23"/>
  <c r="T108" i="23"/>
  <c r="T113" i="23"/>
  <c r="R95" i="22"/>
  <c r="U99" i="22"/>
  <c r="T103" i="22"/>
  <c r="T95" i="20"/>
  <c r="T112" i="20"/>
  <c r="U108" i="19"/>
  <c r="U105" i="16"/>
  <c r="U109" i="16"/>
  <c r="T96" i="15"/>
  <c r="E95" i="15"/>
  <c r="U113" i="15"/>
  <c r="U99" i="14"/>
  <c r="E95" i="13"/>
  <c r="T98" i="13"/>
  <c r="T107" i="2"/>
  <c r="U107" i="2"/>
  <c r="S95" i="20"/>
  <c r="M112" i="20"/>
  <c r="S112" i="20" s="1"/>
  <c r="T99" i="1"/>
  <c r="T107" i="1"/>
  <c r="T98" i="24"/>
  <c r="T106" i="24"/>
  <c r="T97" i="23"/>
  <c r="T105" i="23"/>
  <c r="S95" i="22"/>
  <c r="T96" i="22"/>
  <c r="U107" i="22"/>
  <c r="M112" i="21"/>
  <c r="S112" i="21" s="1"/>
  <c r="U95" i="20"/>
  <c r="U103" i="14"/>
  <c r="U107" i="14"/>
  <c r="T106" i="13"/>
  <c r="U106" i="13"/>
  <c r="R95" i="7"/>
  <c r="L112" i="7"/>
  <c r="R112" i="7" s="1"/>
  <c r="T110" i="5"/>
  <c r="U110" i="5"/>
  <c r="T103" i="2"/>
  <c r="U103" i="2"/>
  <c r="U98" i="24"/>
  <c r="R95" i="15"/>
  <c r="L112" i="15"/>
  <c r="R112" i="15" s="1"/>
  <c r="T106" i="5"/>
  <c r="U106" i="5"/>
  <c r="T113" i="24"/>
  <c r="M112" i="23"/>
  <c r="S112" i="23" s="1"/>
  <c r="U110" i="22"/>
  <c r="T110" i="22"/>
  <c r="U107" i="18"/>
  <c r="U96" i="15"/>
  <c r="U100" i="15"/>
  <c r="U98" i="13"/>
  <c r="U110" i="12"/>
  <c r="T110" i="12"/>
  <c r="E95" i="23"/>
  <c r="T96" i="19"/>
  <c r="E95" i="19"/>
  <c r="T95" i="18"/>
  <c r="S95" i="8"/>
  <c r="M112" i="8"/>
  <c r="S112" i="8" s="1"/>
  <c r="U102" i="22"/>
  <c r="T102" i="22"/>
  <c r="E95" i="21"/>
  <c r="U106" i="21"/>
  <c r="U105" i="20"/>
  <c r="U98" i="17"/>
  <c r="U102" i="17"/>
  <c r="E95" i="16"/>
  <c r="S95" i="16"/>
  <c r="M112" i="16"/>
  <c r="S112" i="16" s="1"/>
  <c r="T96" i="21"/>
  <c r="T104" i="21"/>
  <c r="T103" i="20"/>
  <c r="T102" i="19"/>
  <c r="T110" i="19"/>
  <c r="T101" i="18"/>
  <c r="T109" i="18"/>
  <c r="T100" i="17"/>
  <c r="T108" i="17"/>
  <c r="T99" i="16"/>
  <c r="T107" i="16"/>
  <c r="T98" i="15"/>
  <c r="T106" i="15"/>
  <c r="T97" i="14"/>
  <c r="T105" i="14"/>
  <c r="T96" i="13"/>
  <c r="T104" i="13"/>
  <c r="U108" i="13"/>
  <c r="T108" i="13"/>
  <c r="T102" i="12"/>
  <c r="U99" i="10"/>
  <c r="U102" i="5"/>
  <c r="T113" i="20"/>
  <c r="T99" i="19"/>
  <c r="T107" i="19"/>
  <c r="M112" i="19"/>
  <c r="S112" i="19" s="1"/>
  <c r="T98" i="18"/>
  <c r="T106" i="18"/>
  <c r="T97" i="17"/>
  <c r="T105" i="17"/>
  <c r="T96" i="16"/>
  <c r="T104" i="16"/>
  <c r="T103" i="15"/>
  <c r="E95" i="14"/>
  <c r="T102" i="14"/>
  <c r="T110" i="14"/>
  <c r="L112" i="14"/>
  <c r="R112" i="14" s="1"/>
  <c r="T101" i="13"/>
  <c r="E95" i="12"/>
  <c r="S95" i="12"/>
  <c r="M112" i="12"/>
  <c r="S112" i="12" s="1"/>
  <c r="U98" i="11"/>
  <c r="T98" i="11"/>
  <c r="T109" i="11"/>
  <c r="U103" i="10"/>
  <c r="U107" i="10"/>
  <c r="U102" i="9"/>
  <c r="U106" i="9"/>
  <c r="S95" i="4"/>
  <c r="M112" i="4"/>
  <c r="S112" i="4" s="1"/>
  <c r="U98" i="18"/>
  <c r="U99" i="12"/>
  <c r="T99" i="12"/>
  <c r="S95" i="11"/>
  <c r="M112" i="11"/>
  <c r="S112" i="11" s="1"/>
  <c r="T96" i="3"/>
  <c r="E95" i="3"/>
  <c r="T113" i="21"/>
  <c r="U107" i="12"/>
  <c r="T107" i="12"/>
  <c r="T113" i="16"/>
  <c r="T96" i="7"/>
  <c r="E95" i="7"/>
  <c r="E95" i="5"/>
  <c r="T98" i="5"/>
  <c r="U105" i="12"/>
  <c r="U109" i="12"/>
  <c r="U109" i="8"/>
  <c r="R95" i="3"/>
  <c r="L112" i="3"/>
  <c r="R112" i="3" s="1"/>
  <c r="U96" i="3"/>
  <c r="U100" i="3"/>
  <c r="E95" i="6"/>
  <c r="L112" i="6"/>
  <c r="R112" i="6" s="1"/>
  <c r="M112" i="3"/>
  <c r="S112" i="3" s="1"/>
  <c r="E95" i="9"/>
  <c r="T113" i="13"/>
  <c r="T106" i="11"/>
  <c r="T97" i="10"/>
  <c r="T105" i="10"/>
  <c r="T96" i="9"/>
  <c r="T104" i="9"/>
  <c r="T103" i="8"/>
  <c r="T102" i="7"/>
  <c r="T110" i="7"/>
  <c r="T101" i="6"/>
  <c r="T109" i="6"/>
  <c r="T100" i="5"/>
  <c r="T108" i="5"/>
  <c r="T113" i="5"/>
  <c r="T99" i="4"/>
  <c r="T107" i="4"/>
  <c r="T98" i="3"/>
  <c r="T106" i="3"/>
  <c r="T97" i="2"/>
  <c r="T105" i="2"/>
  <c r="E95" i="10"/>
  <c r="T113" i="8"/>
  <c r="E95" i="2"/>
  <c r="T110" i="2"/>
  <c r="E112" i="18" l="1"/>
  <c r="T95" i="4"/>
  <c r="E112" i="24"/>
  <c r="T95" i="24"/>
  <c r="T59" i="20"/>
  <c r="E112" i="17"/>
  <c r="U95" i="8"/>
  <c r="E112" i="8"/>
  <c r="E112" i="4"/>
  <c r="U30" i="17"/>
  <c r="T30" i="17"/>
  <c r="U71" i="23"/>
  <c r="T71" i="23"/>
  <c r="T95" i="11"/>
  <c r="U95" i="17"/>
  <c r="U70" i="18"/>
  <c r="T70" i="18"/>
  <c r="U30" i="3"/>
  <c r="T30" i="3"/>
  <c r="E112" i="11"/>
  <c r="U112" i="11" s="1"/>
  <c r="U71" i="14"/>
  <c r="T71" i="14"/>
  <c r="U71" i="21"/>
  <c r="T71" i="21"/>
  <c r="U70" i="3"/>
  <c r="T70" i="3"/>
  <c r="U70" i="12"/>
  <c r="T70" i="12"/>
  <c r="U59" i="3"/>
  <c r="T59" i="3"/>
  <c r="T95" i="16"/>
  <c r="E112" i="16"/>
  <c r="U95" i="16"/>
  <c r="U95" i="19"/>
  <c r="E112" i="19"/>
  <c r="T95" i="19"/>
  <c r="T112" i="17"/>
  <c r="U112" i="17"/>
  <c r="U95" i="3"/>
  <c r="E112" i="3"/>
  <c r="T95" i="3"/>
  <c r="E112" i="7"/>
  <c r="U95" i="7"/>
  <c r="T95" i="7"/>
  <c r="E112" i="10"/>
  <c r="U95" i="10"/>
  <c r="T95" i="10"/>
  <c r="U95" i="6"/>
  <c r="T95" i="6"/>
  <c r="E112" i="6"/>
  <c r="T95" i="12"/>
  <c r="E112" i="12"/>
  <c r="U95" i="12"/>
  <c r="U95" i="13"/>
  <c r="T95" i="13"/>
  <c r="E112" i="13"/>
  <c r="U95" i="5"/>
  <c r="T95" i="5"/>
  <c r="E112" i="5"/>
  <c r="T95" i="23"/>
  <c r="E112" i="23"/>
  <c r="U95" i="23"/>
  <c r="E112" i="15"/>
  <c r="U95" i="15"/>
  <c r="T95" i="15"/>
  <c r="U112" i="18"/>
  <c r="T112" i="18"/>
  <c r="U95" i="9"/>
  <c r="T95" i="9"/>
  <c r="E112" i="9"/>
  <c r="U112" i="4"/>
  <c r="T112" i="4"/>
  <c r="U95" i="14"/>
  <c r="T95" i="14"/>
  <c r="E112" i="14"/>
  <c r="U95" i="1"/>
  <c r="T95" i="1"/>
  <c r="E112" i="1"/>
  <c r="T112" i="24"/>
  <c r="U112" i="24"/>
  <c r="U112" i="8"/>
  <c r="T112" i="8"/>
  <c r="E112" i="2"/>
  <c r="U95" i="2"/>
  <c r="T95" i="2"/>
  <c r="U95" i="21"/>
  <c r="T95" i="21"/>
  <c r="E112" i="21"/>
  <c r="E112" i="22"/>
  <c r="T95" i="22"/>
  <c r="U95" i="22"/>
  <c r="T112" i="11" l="1"/>
  <c r="U112" i="14"/>
  <c r="T112" i="14"/>
  <c r="U112" i="23"/>
  <c r="T112" i="23"/>
  <c r="U112" i="10"/>
  <c r="T112" i="10"/>
  <c r="U112" i="12"/>
  <c r="T112" i="12"/>
  <c r="T112" i="9"/>
  <c r="U112" i="9"/>
  <c r="U112" i="2"/>
  <c r="T112" i="2"/>
  <c r="U112" i="22"/>
  <c r="T112" i="22"/>
  <c r="T112" i="5"/>
  <c r="U112" i="5"/>
  <c r="U112" i="19"/>
  <c r="T112" i="19"/>
  <c r="U112" i="21"/>
  <c r="T112" i="21"/>
  <c r="U112" i="6"/>
  <c r="T112" i="6"/>
  <c r="U112" i="7"/>
  <c r="T112" i="7"/>
  <c r="U112" i="1"/>
  <c r="T112" i="1"/>
  <c r="T112" i="13"/>
  <c r="U112" i="13"/>
  <c r="U112" i="3"/>
  <c r="T112" i="3"/>
  <c r="U112" i="16"/>
  <c r="T112" i="16"/>
  <c r="U112" i="15"/>
  <c r="T112" i="15"/>
</calcChain>
</file>

<file path=xl/sharedStrings.xml><?xml version="1.0" encoding="utf-8"?>
<sst xmlns="http://schemas.openxmlformats.org/spreadsheetml/2006/main" count="5568" uniqueCount="148">
  <si>
    <t>Figures Finalised as at 2024/01/26</t>
  </si>
  <si>
    <t/>
  </si>
  <si>
    <t>2nd Quarter Ended 31 December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</si>
  <si>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</si>
  <si>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</si>
  <si>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</si>
  <si>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</si>
  <si>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</si>
  <si>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</si>
  <si>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</si>
  <si>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</si>
  <si>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</si>
  <si>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</si>
  <si>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</si>
  <si>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</si>
  <si>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</si>
  <si>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</si>
  <si>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</si>
  <si>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</si>
  <si>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</si>
  <si>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</si>
  <si>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</si>
  <si>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</si>
  <si>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</si>
  <si>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</si>
  <si>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</si>
  <si>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</si>
  <si>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</si>
  <si>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</si>
  <si>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</si>
  <si>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</si>
  <si>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</si>
  <si>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</si>
  <si>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</si>
  <si>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</si>
  <si>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</si>
  <si>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</si>
  <si>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</si>
  <si>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</si>
  <si>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</si>
  <si>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</si>
  <si>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</si>
  <si>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</si>
  <si>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</si>
  <si>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</si>
  <si>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</si>
  <si>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</si>
  <si>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</si>
  <si>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</si>
  <si>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</si>
  <si>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</si>
  <si>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</si>
  <si>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</si>
  <si>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</si>
  <si>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</si>
  <si>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</si>
  <si>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</si>
  <si>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</si>
  <si>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</si>
  <si>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</si>
  <si>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</si>
  <si>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</si>
  <si>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</si>
  <si>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</si>
  <si>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</si>
  <si>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</si>
  <si>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</si>
  <si>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</si>
  <si>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</si>
  <si>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</si>
  <si>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</si>
  <si>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</si>
  <si>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</si>
  <si>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</si>
  <si>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</si>
  <si>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</si>
  <si>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</si>
  <si>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</si>
  <si>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</si>
  <si>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</si>
  <si>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</si>
  <si>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</si>
  <si>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</si>
  <si>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</si>
  <si>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</si>
  <si>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</si>
  <si>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</si>
  <si>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</si>
  <si>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</si>
  <si>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</si>
  <si>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</si>
  <si>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</si>
  <si>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</si>
  <si>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</si>
  <si>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</si>
  <si>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</si>
  <si>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</si>
  <si>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</si>
  <si>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</si>
  <si>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</si>
  <si>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</si>
  <si>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</si>
  <si>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</si>
  <si>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</si>
  <si>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</si>
  <si>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</si>
  <si>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</si>
  <si>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</si>
  <si>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</si>
  <si>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</si>
  <si>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</si>
  <si>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XHARIEP (DC16)</t>
  </si>
  <si>
    <t>FREE STATE: LEJWELEPUTSWA (DC18)</t>
  </si>
  <si>
    <t>FREE STATE: THABO MOFUTSANYANA (DC19)</t>
  </si>
  <si>
    <t>FREE STATE: FEZILE DABI (DC20)</t>
  </si>
  <si>
    <t>FREE STATE: LETSEMENG (FS161)</t>
  </si>
  <si>
    <t>FREE STATE: KOPANONG (FS162)</t>
  </si>
  <si>
    <t>FREE STATE: MOHOKARE (FS163)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</si>
  <si>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</si>
  <si>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</si>
  <si>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</si>
  <si>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</si>
  <si>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</si>
  <si>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</si>
  <si>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</si>
  <si>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</si>
  <si>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</si>
  <si>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</si>
  <si>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</si>
  <si>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MOQHAKA (FS201)</t>
  </si>
  <si>
    <t>FREE STATE: NGWATHE (FS203)</t>
  </si>
  <si>
    <t>FREE STATE: METSIMAHOLO (FS204)</t>
  </si>
  <si>
    <t>FREE STATE: MAFUBE (FS205)</t>
  </si>
  <si>
    <t>FREE STATE: MANGAUNG (MAN)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</si>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</sst>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/>
      <c r="D9" s="92"/>
      <c r="E9" s="92">
        <f>$B9       +$C9       +$D9</f>
        <v>14276000</v>
      </c>
      <c r="F9" s="93">
        <v>14276000</v>
      </c>
      <c r="G9" s="94">
        <v>7138000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59120000</v>
      </c>
      <c r="C10" s="92"/>
      <c r="D10" s="92"/>
      <c r="E10" s="92">
        <f t="shared" ref="E10:E15" si="0">$B10      +$C10      +$D10</f>
        <v>59120000</v>
      </c>
      <c r="F10" s="93">
        <v>59120000</v>
      </c>
      <c r="G10" s="94">
        <v>59120000</v>
      </c>
      <c r="H10" s="93">
        <v>10389000</v>
      </c>
      <c r="I10" s="94">
        <v>-1929770</v>
      </c>
      <c r="J10" s="93">
        <v>13975000</v>
      </c>
      <c r="K10" s="94">
        <v>3659887</v>
      </c>
      <c r="L10" s="93"/>
      <c r="M10" s="94"/>
      <c r="N10" s="93"/>
      <c r="O10" s="94"/>
      <c r="P10" s="93">
        <f t="shared" ref="P10:P15" si="1">$H10      +$J10      +$L10      +$N10</f>
        <v>24364000</v>
      </c>
      <c r="Q10" s="94">
        <f t="shared" ref="Q10:Q15" si="2">$I10      +$K10      +$M10      +$O10</f>
        <v>1730117</v>
      </c>
      <c r="R10" s="48">
        <f t="shared" ref="R10:R15" si="3">IF(($H10      =0),0,((($J10      -$H10      )/$H10      )*100))</f>
        <v>34.517277890076045</v>
      </c>
      <c r="S10" s="49">
        <f t="shared" ref="S10:S15" si="4">IF(($I10      =0),0,((($K10      -$I10      )/$I10      )*100))</f>
        <v>-289.65405203728938</v>
      </c>
      <c r="T10" s="48">
        <f t="shared" ref="T10:T14" si="5">IF(($E10      =0),0,(($P10      /$E10      )*100))</f>
        <v>41.21109607577808</v>
      </c>
      <c r="U10" s="50">
        <f t="shared" ref="U10:U14" si="6">IF(($E10      =0),0,(($Q10      /$E10      )*100))</f>
        <v>2.9264495940460082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3500000</v>
      </c>
      <c r="C11" s="92"/>
      <c r="D11" s="92"/>
      <c r="E11" s="92">
        <f t="shared" si="0"/>
        <v>3500000</v>
      </c>
      <c r="F11" s="93">
        <v>3500000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21739000</v>
      </c>
      <c r="C13" s="92"/>
      <c r="D13" s="92"/>
      <c r="E13" s="92">
        <f t="shared" si="0"/>
        <v>21739000</v>
      </c>
      <c r="F13" s="93">
        <v>21739000</v>
      </c>
      <c r="G13" s="94">
        <v>15435000</v>
      </c>
      <c r="H13" s="93"/>
      <c r="I13" s="94">
        <v>45066</v>
      </c>
      <c r="J13" s="93">
        <v>3865000</v>
      </c>
      <c r="K13" s="94">
        <v>3810804</v>
      </c>
      <c r="L13" s="93"/>
      <c r="M13" s="94"/>
      <c r="N13" s="93"/>
      <c r="O13" s="94"/>
      <c r="P13" s="93">
        <f t="shared" si="1"/>
        <v>3865000</v>
      </c>
      <c r="Q13" s="94">
        <f t="shared" si="2"/>
        <v>3855870</v>
      </c>
      <c r="R13" s="48">
        <f t="shared" si="3"/>
        <v>0</v>
      </c>
      <c r="S13" s="49">
        <f t="shared" si="4"/>
        <v>8356.0511250166419</v>
      </c>
      <c r="T13" s="48">
        <f t="shared" si="5"/>
        <v>17.779106674640047</v>
      </c>
      <c r="U13" s="50">
        <f t="shared" si="6"/>
        <v>17.737108422650536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100635000</v>
      </c>
      <c r="C15" s="95">
        <f>SUM(C9:C14)</f>
        <v>0</v>
      </c>
      <c r="D15" s="95"/>
      <c r="E15" s="95">
        <f t="shared" si="0"/>
        <v>100635000</v>
      </c>
      <c r="F15" s="96">
        <f t="shared" ref="F15:O15" si="7">SUM(F9:F14)</f>
        <v>100635000</v>
      </c>
      <c r="G15" s="97">
        <f t="shared" si="7"/>
        <v>81693000</v>
      </c>
      <c r="H15" s="96">
        <f t="shared" si="7"/>
        <v>10389000</v>
      </c>
      <c r="I15" s="97">
        <f t="shared" si="7"/>
        <v>-1884704</v>
      </c>
      <c r="J15" s="96">
        <f t="shared" si="7"/>
        <v>17840000</v>
      </c>
      <c r="K15" s="97">
        <f t="shared" si="7"/>
        <v>7470691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28229000</v>
      </c>
      <c r="Q15" s="97">
        <f t="shared" si="2"/>
        <v>5585987</v>
      </c>
      <c r="R15" s="52">
        <f t="shared" si="3"/>
        <v>71.720088555202622</v>
      </c>
      <c r="S15" s="53">
        <f t="shared" si="4"/>
        <v>-496.3853740428205</v>
      </c>
      <c r="T15" s="52">
        <f>IF((SUM($E9:$E13))=0,0,(P15/(SUM($E9:$E13))*100))</f>
        <v>28.619658336290364</v>
      </c>
      <c r="U15" s="54">
        <f>IF((SUM($E9:$E13))=0,0,(Q15/(SUM($E9:$E13))*100))</f>
        <v>5.6632909210726421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12263000</v>
      </c>
      <c r="C19" s="92"/>
      <c r="D19" s="92"/>
      <c r="E19" s="92">
        <f t="shared" si="8"/>
        <v>12263000</v>
      </c>
      <c r="F19" s="93">
        <v>12263000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12263000</v>
      </c>
      <c r="C24" s="95">
        <f>SUM(C17:C23)</f>
        <v>0</v>
      </c>
      <c r="D24" s="95"/>
      <c r="E24" s="95">
        <f t="shared" si="8"/>
        <v>12263000</v>
      </c>
      <c r="F24" s="96">
        <f t="shared" ref="F24:O24" si="15">SUM(F17:F23)</f>
        <v>12263000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270028000</v>
      </c>
      <c r="C28" s="92"/>
      <c r="D28" s="92"/>
      <c r="E28" s="92">
        <f>$B28      +$C28      +$D28</f>
        <v>270028000</v>
      </c>
      <c r="F28" s="93">
        <v>270028000</v>
      </c>
      <c r="G28" s="94">
        <v>91809000</v>
      </c>
      <c r="H28" s="93">
        <v>4019000</v>
      </c>
      <c r="I28" s="94">
        <v>5312701</v>
      </c>
      <c r="J28" s="93">
        <v>4661000</v>
      </c>
      <c r="K28" s="94">
        <v>6174769</v>
      </c>
      <c r="L28" s="93"/>
      <c r="M28" s="94"/>
      <c r="N28" s="93"/>
      <c r="O28" s="94"/>
      <c r="P28" s="93">
        <f>$H28      +$J28      +$L28      +$N28</f>
        <v>8680000</v>
      </c>
      <c r="Q28" s="94">
        <f>$I28      +$K28      +$M28      +$O28</f>
        <v>11487470</v>
      </c>
      <c r="R28" s="48">
        <f>IF(($H28      =0),0,((($J28      -$H28      )/$H28      )*100))</f>
        <v>15.974122916148294</v>
      </c>
      <c r="S28" s="49">
        <f>IF(($I28      =0),0,((($K28      -$I28      )/$I28      )*100))</f>
        <v>16.226548416709317</v>
      </c>
      <c r="T28" s="48">
        <f>IF(($E28      =0),0,(($P28      /$E28      )*100))</f>
        <v>3.2144814611818036</v>
      </c>
      <c r="U28" s="50">
        <f>IF(($E28      =0),0,(($Q28      /$E28      )*100))</f>
        <v>4.2541773445716737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9692000</v>
      </c>
      <c r="C29" s="92"/>
      <c r="D29" s="92"/>
      <c r="E29" s="92">
        <f>$B29      +$C29      +$D29</f>
        <v>9692000</v>
      </c>
      <c r="F29" s="93">
        <v>9692000</v>
      </c>
      <c r="G29" s="94">
        <v>6785000</v>
      </c>
      <c r="H29" s="93">
        <v>875000</v>
      </c>
      <c r="I29" s="94"/>
      <c r="J29" s="93">
        <v>1680000</v>
      </c>
      <c r="K29" s="94">
        <v>1933167</v>
      </c>
      <c r="L29" s="93"/>
      <c r="M29" s="94"/>
      <c r="N29" s="93"/>
      <c r="O29" s="94"/>
      <c r="P29" s="93">
        <f>$H29      +$J29      +$L29      +$N29</f>
        <v>2555000</v>
      </c>
      <c r="Q29" s="94">
        <f>$I29      +$K29      +$M29      +$O29</f>
        <v>1933167</v>
      </c>
      <c r="R29" s="48">
        <f>IF(($H29      =0),0,((($J29      -$H29      )/$H29      )*100))</f>
        <v>92</v>
      </c>
      <c r="S29" s="49">
        <f>IF(($I29      =0),0,((($K29      -$I29      )/$I29      )*100))</f>
        <v>0</v>
      </c>
      <c r="T29" s="48">
        <f>IF(($E29      =0),0,(($P29      /$E29      )*100))</f>
        <v>26.361947998349155</v>
      </c>
      <c r="U29" s="50">
        <f>IF(($E29      =0),0,(($Q29      /$E29      )*100))</f>
        <v>19.946007016095749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279720000</v>
      </c>
      <c r="C30" s="95">
        <f>SUM(C26:C29)</f>
        <v>0</v>
      </c>
      <c r="D30" s="95"/>
      <c r="E30" s="95">
        <f>$B30      +$C30      +$D30</f>
        <v>279720000</v>
      </c>
      <c r="F30" s="96">
        <f t="shared" ref="F30:O30" si="16">SUM(F26:F29)</f>
        <v>279720000</v>
      </c>
      <c r="G30" s="97">
        <f t="shared" si="16"/>
        <v>98594000</v>
      </c>
      <c r="H30" s="96">
        <f t="shared" si="16"/>
        <v>4894000</v>
      </c>
      <c r="I30" s="97">
        <f t="shared" si="16"/>
        <v>5312701</v>
      </c>
      <c r="J30" s="96">
        <f t="shared" si="16"/>
        <v>6341000</v>
      </c>
      <c r="K30" s="97">
        <f t="shared" si="16"/>
        <v>8107936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11235000</v>
      </c>
      <c r="Q30" s="97">
        <f>$I30      +$K30      +$M30      +$O30</f>
        <v>13420637</v>
      </c>
      <c r="R30" s="52">
        <f>IF(($H30      =0),0,((($J30      -$H30      )/$H30      )*100))</f>
        <v>29.566816510012263</v>
      </c>
      <c r="S30" s="53">
        <f>IF(($I30      =0),0,((($K30      -$I30      )/$I30      )*100))</f>
        <v>52.614197561654606</v>
      </c>
      <c r="T30" s="52">
        <f>IF($E30   =0,0,($P30   /$E30   )*100)</f>
        <v>4.016516516516516</v>
      </c>
      <c r="U30" s="54">
        <f>IF($E30   =0,0,($Q30   /$E30   )*100)</f>
        <v>4.7978825253825255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37963000</v>
      </c>
      <c r="C32" s="92"/>
      <c r="D32" s="92"/>
      <c r="E32" s="92">
        <f>$B32      +$C32      +$D32</f>
        <v>37963000</v>
      </c>
      <c r="F32" s="93">
        <v>37963000</v>
      </c>
      <c r="G32" s="94">
        <v>19759000</v>
      </c>
      <c r="H32" s="93">
        <v>8579000</v>
      </c>
      <c r="I32" s="94">
        <v>1720276</v>
      </c>
      <c r="J32" s="93">
        <v>4142000</v>
      </c>
      <c r="K32" s="94">
        <v>16382314</v>
      </c>
      <c r="L32" s="93"/>
      <c r="M32" s="94"/>
      <c r="N32" s="93"/>
      <c r="O32" s="94"/>
      <c r="P32" s="93">
        <f>$H32      +$J32      +$L32      +$N32</f>
        <v>12721000</v>
      </c>
      <c r="Q32" s="94">
        <f>$I32      +$K32      +$M32      +$O32</f>
        <v>18102590</v>
      </c>
      <c r="R32" s="48">
        <f>IF(($H32      =0),0,((($J32      -$H32      )/$H32      )*100))</f>
        <v>-51.719314605431862</v>
      </c>
      <c r="S32" s="49">
        <f>IF(($I32      =0),0,((($K32      -$I32      )/$I32      )*100))</f>
        <v>852.30730417677159</v>
      </c>
      <c r="T32" s="48">
        <f>IF(($E32      =0),0,(($P32      /$E32      )*100))</f>
        <v>33.508942918104474</v>
      </c>
      <c r="U32" s="50">
        <f>IF(($E32      =0),0,(($Q32      /$E32      )*100))</f>
        <v>47.684824697732004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37963000</v>
      </c>
      <c r="C33" s="95">
        <f>C32</f>
        <v>0</v>
      </c>
      <c r="D33" s="95"/>
      <c r="E33" s="95">
        <f>$B33      +$C33      +$D33</f>
        <v>37963000</v>
      </c>
      <c r="F33" s="96">
        <f t="shared" ref="F33:O33" si="17">F32</f>
        <v>37963000</v>
      </c>
      <c r="G33" s="97">
        <f t="shared" si="17"/>
        <v>19759000</v>
      </c>
      <c r="H33" s="96">
        <f t="shared" si="17"/>
        <v>8579000</v>
      </c>
      <c r="I33" s="97">
        <f t="shared" si="17"/>
        <v>1720276</v>
      </c>
      <c r="J33" s="96">
        <f t="shared" si="17"/>
        <v>4142000</v>
      </c>
      <c r="K33" s="97">
        <f t="shared" si="17"/>
        <v>16382314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12721000</v>
      </c>
      <c r="Q33" s="97">
        <f>$I33      +$K33      +$M33      +$O33</f>
        <v>18102590</v>
      </c>
      <c r="R33" s="52">
        <f>IF(($H33      =0),0,((($J33      -$H33      )/$H33      )*100))</f>
        <v>-51.719314605431862</v>
      </c>
      <c r="S33" s="53">
        <f>IF(($I33      =0),0,((($K33      -$I33      )/$I33      )*100))</f>
        <v>852.30730417677159</v>
      </c>
      <c r="T33" s="52">
        <f>IF($E33   =0,0,($P33   /$E33   )*100)</f>
        <v>33.508942918104474</v>
      </c>
      <c r="U33" s="54">
        <f>IF($E33   =0,0,($Q33   /$E33   )*100)</f>
        <v>47.684824697732004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143903000</v>
      </c>
      <c r="C35" s="92"/>
      <c r="D35" s="92"/>
      <c r="E35" s="92">
        <f t="shared" ref="E35:E40" si="18">$B35      +$C35      +$D35</f>
        <v>143903000</v>
      </c>
      <c r="F35" s="93">
        <v>143903000</v>
      </c>
      <c r="G35" s="94">
        <v>57389000</v>
      </c>
      <c r="H35" s="93">
        <v>5312000</v>
      </c>
      <c r="I35" s="94">
        <v>250162</v>
      </c>
      <c r="J35" s="93">
        <v>22589000</v>
      </c>
      <c r="K35" s="94">
        <v>5932442</v>
      </c>
      <c r="L35" s="93"/>
      <c r="M35" s="94"/>
      <c r="N35" s="93"/>
      <c r="O35" s="94"/>
      <c r="P35" s="93">
        <f t="shared" ref="P35:P40" si="19">$H35      +$J35      +$L35      +$N35</f>
        <v>27901000</v>
      </c>
      <c r="Q35" s="94">
        <f t="shared" ref="Q35:Q40" si="20">$I35      +$K35      +$M35      +$O35</f>
        <v>6182604</v>
      </c>
      <c r="R35" s="48">
        <f t="shared" ref="R35:R40" si="21">IF(($H35      =0),0,((($J35      -$H35      )/$H35      )*100))</f>
        <v>325.24472891566262</v>
      </c>
      <c r="S35" s="49">
        <f t="shared" ref="S35:S40" si="22">IF(($I35      =0),0,((($K35      -$I35      )/$I35      )*100))</f>
        <v>2271.4401068107863</v>
      </c>
      <c r="T35" s="48">
        <f t="shared" ref="T35:T39" si="23">IF(($E35      =0),0,(($P35      /$E35      )*100))</f>
        <v>19.388754925192664</v>
      </c>
      <c r="U35" s="50">
        <f t="shared" ref="U35:U39" si="24">IF(($E35      =0),0,(($Q35      /$E35      )*100))</f>
        <v>4.2963690819510365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100447000</v>
      </c>
      <c r="C36" s="92"/>
      <c r="D36" s="92"/>
      <c r="E36" s="92">
        <f t="shared" si="18"/>
        <v>100447000</v>
      </c>
      <c r="F36" s="93">
        <v>100447000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16000000</v>
      </c>
      <c r="C38" s="92"/>
      <c r="D38" s="92"/>
      <c r="E38" s="92">
        <f t="shared" si="18"/>
        <v>16000000</v>
      </c>
      <c r="F38" s="93">
        <v>16000000</v>
      </c>
      <c r="G38" s="94">
        <v>12000000</v>
      </c>
      <c r="H38" s="93">
        <v>627000</v>
      </c>
      <c r="I38" s="94"/>
      <c r="J38" s="93">
        <v>2045000</v>
      </c>
      <c r="K38" s="94">
        <v>2002498</v>
      </c>
      <c r="L38" s="93"/>
      <c r="M38" s="94"/>
      <c r="N38" s="93"/>
      <c r="O38" s="94"/>
      <c r="P38" s="93">
        <f t="shared" si="19"/>
        <v>2672000</v>
      </c>
      <c r="Q38" s="94">
        <f t="shared" si="20"/>
        <v>2002498</v>
      </c>
      <c r="R38" s="48">
        <f t="shared" si="21"/>
        <v>226.15629984051034</v>
      </c>
      <c r="S38" s="49">
        <f t="shared" si="22"/>
        <v>0</v>
      </c>
      <c r="T38" s="48">
        <f t="shared" si="23"/>
        <v>16.7</v>
      </c>
      <c r="U38" s="50">
        <f t="shared" si="24"/>
        <v>12.515612500000001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260350000</v>
      </c>
      <c r="C40" s="95">
        <f>SUM(C35:C39)</f>
        <v>0</v>
      </c>
      <c r="D40" s="95"/>
      <c r="E40" s="95">
        <f t="shared" si="18"/>
        <v>260350000</v>
      </c>
      <c r="F40" s="96">
        <f t="shared" ref="F40:O40" si="25">SUM(F35:F39)</f>
        <v>260350000</v>
      </c>
      <c r="G40" s="97">
        <f t="shared" si="25"/>
        <v>69389000</v>
      </c>
      <c r="H40" s="96">
        <f t="shared" si="25"/>
        <v>5939000</v>
      </c>
      <c r="I40" s="97">
        <f t="shared" si="25"/>
        <v>250162</v>
      </c>
      <c r="J40" s="96">
        <f t="shared" si="25"/>
        <v>24634000</v>
      </c>
      <c r="K40" s="97">
        <f t="shared" si="25"/>
        <v>7934940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30573000</v>
      </c>
      <c r="Q40" s="97">
        <f t="shared" si="20"/>
        <v>8185102</v>
      </c>
      <c r="R40" s="52">
        <f t="shared" si="21"/>
        <v>314.78363360835158</v>
      </c>
      <c r="S40" s="53">
        <f t="shared" si="22"/>
        <v>3071.9205954541458</v>
      </c>
      <c r="T40" s="52">
        <f>IF((+$E35+$E38) =0,0,(P40   /(+$E35+$E38) )*100)</f>
        <v>19.119716328023863</v>
      </c>
      <c r="U40" s="54">
        <f>IF((+$E35+$E38) =0,0,(Q40   /(+$E35+$E38) )*100)</f>
        <v>5.1187920176607067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208896000</v>
      </c>
      <c r="C43" s="92"/>
      <c r="D43" s="92"/>
      <c r="E43" s="92">
        <f t="shared" si="26"/>
        <v>208896000</v>
      </c>
      <c r="F43" s="93">
        <v>208896000</v>
      </c>
      <c r="G43" s="94">
        <v>126966000</v>
      </c>
      <c r="H43" s="93">
        <v>20525000</v>
      </c>
      <c r="I43" s="94">
        <v>6013718</v>
      </c>
      <c r="J43" s="93">
        <v>41700000</v>
      </c>
      <c r="K43" s="94">
        <v>16476559</v>
      </c>
      <c r="L43" s="93"/>
      <c r="M43" s="94"/>
      <c r="N43" s="93"/>
      <c r="O43" s="94"/>
      <c r="P43" s="93">
        <f t="shared" si="27"/>
        <v>62225000</v>
      </c>
      <c r="Q43" s="94">
        <f t="shared" si="28"/>
        <v>22490277</v>
      </c>
      <c r="R43" s="48">
        <f t="shared" si="29"/>
        <v>103.16686967113276</v>
      </c>
      <c r="S43" s="49">
        <f t="shared" si="30"/>
        <v>173.98290042865329</v>
      </c>
      <c r="T43" s="48">
        <f t="shared" si="31"/>
        <v>29.787549785539213</v>
      </c>
      <c r="U43" s="50">
        <f t="shared" si="32"/>
        <v>10.76625545726103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714899000</v>
      </c>
      <c r="C44" s="92"/>
      <c r="D44" s="92"/>
      <c r="E44" s="92">
        <f t="shared" si="26"/>
        <v>714899000</v>
      </c>
      <c r="F44" s="93">
        <v>714899000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374442000</v>
      </c>
      <c r="C51" s="92"/>
      <c r="D51" s="92"/>
      <c r="E51" s="92">
        <f t="shared" si="26"/>
        <v>374442000</v>
      </c>
      <c r="F51" s="93">
        <v>374442000</v>
      </c>
      <c r="G51" s="94">
        <v>194346000</v>
      </c>
      <c r="H51" s="93">
        <v>30474000</v>
      </c>
      <c r="I51" s="94">
        <v>32739433</v>
      </c>
      <c r="J51" s="93">
        <v>48136000</v>
      </c>
      <c r="K51" s="94">
        <v>41516900</v>
      </c>
      <c r="L51" s="93"/>
      <c r="M51" s="94"/>
      <c r="N51" s="93"/>
      <c r="O51" s="94"/>
      <c r="P51" s="93">
        <f t="shared" si="27"/>
        <v>78610000</v>
      </c>
      <c r="Q51" s="94">
        <f t="shared" si="28"/>
        <v>74256333</v>
      </c>
      <c r="R51" s="48">
        <f t="shared" si="29"/>
        <v>57.957603202730198</v>
      </c>
      <c r="S51" s="49">
        <f t="shared" si="30"/>
        <v>26.810076399307221</v>
      </c>
      <c r="T51" s="48">
        <f t="shared" si="31"/>
        <v>20.993905598196783</v>
      </c>
      <c r="U51" s="50">
        <f t="shared" si="32"/>
        <v>19.831197622061627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52150000</v>
      </c>
      <c r="C52" s="92"/>
      <c r="D52" s="92"/>
      <c r="E52" s="92">
        <f t="shared" si="26"/>
        <v>52150000</v>
      </c>
      <c r="F52" s="93">
        <v>52150000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1350387000</v>
      </c>
      <c r="C53" s="95">
        <f>SUM(C42:C52)</f>
        <v>0</v>
      </c>
      <c r="D53" s="95"/>
      <c r="E53" s="95">
        <f t="shared" si="26"/>
        <v>1350387000</v>
      </c>
      <c r="F53" s="96">
        <f t="shared" ref="F53:O53" si="33">SUM(F42:F52)</f>
        <v>1350387000</v>
      </c>
      <c r="G53" s="97">
        <f t="shared" si="33"/>
        <v>321312000</v>
      </c>
      <c r="H53" s="96">
        <f t="shared" si="33"/>
        <v>50999000</v>
      </c>
      <c r="I53" s="97">
        <f t="shared" si="33"/>
        <v>38753151</v>
      </c>
      <c r="J53" s="96">
        <f t="shared" si="33"/>
        <v>89836000</v>
      </c>
      <c r="K53" s="97">
        <f t="shared" si="33"/>
        <v>57993459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140835000</v>
      </c>
      <c r="Q53" s="97">
        <f t="shared" si="28"/>
        <v>96746610</v>
      </c>
      <c r="R53" s="52">
        <f t="shared" si="29"/>
        <v>76.152473577913298</v>
      </c>
      <c r="S53" s="53">
        <f t="shared" si="30"/>
        <v>49.648370528631332</v>
      </c>
      <c r="T53" s="52">
        <f>IF((+$E43+$E45+$E47+$E48+$E51) =0,0,(P53   /(+$E43+$E45+$E47+$E48+$E51) )*100)</f>
        <v>24.142949713545146</v>
      </c>
      <c r="U53" s="54">
        <f>IF((+$E43+$E45+$E47+$E48+$E51) =0,0,(Q53   /(+$E43+$E45+$E47+$E48+$E51) )*100)</f>
        <v>16.58500046285344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291940000</v>
      </c>
      <c r="C65" s="92"/>
      <c r="D65" s="92"/>
      <c r="E65" s="92">
        <f t="shared" si="35"/>
        <v>291940000</v>
      </c>
      <c r="F65" s="93">
        <v>291940000</v>
      </c>
      <c r="G65" s="94">
        <v>222985000</v>
      </c>
      <c r="H65" s="93"/>
      <c r="I65" s="94">
        <v>14963033</v>
      </c>
      <c r="J65" s="93">
        <v>18759000</v>
      </c>
      <c r="K65" s="94">
        <v>13070223</v>
      </c>
      <c r="L65" s="93"/>
      <c r="M65" s="94"/>
      <c r="N65" s="93"/>
      <c r="O65" s="94"/>
      <c r="P65" s="93">
        <f t="shared" si="36"/>
        <v>18759000</v>
      </c>
      <c r="Q65" s="94">
        <f t="shared" si="37"/>
        <v>28033256</v>
      </c>
      <c r="R65" s="48">
        <f t="shared" si="38"/>
        <v>0</v>
      </c>
      <c r="S65" s="49">
        <f t="shared" si="39"/>
        <v>-12.649908611442614</v>
      </c>
      <c r="T65" s="48">
        <f t="shared" si="40"/>
        <v>6.4256354045351776</v>
      </c>
      <c r="U65" s="50">
        <f t="shared" si="41"/>
        <v>9.6024032335411391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0</v>
      </c>
      <c r="D66" s="95"/>
      <c r="E66" s="95">
        <f t="shared" si="35"/>
        <v>291940000</v>
      </c>
      <c r="F66" s="96">
        <f t="shared" ref="F66:O66" si="42">SUM(F61:F65)</f>
        <v>291940000</v>
      </c>
      <c r="G66" s="97">
        <f t="shared" si="42"/>
        <v>222985000</v>
      </c>
      <c r="H66" s="96">
        <f t="shared" si="42"/>
        <v>0</v>
      </c>
      <c r="I66" s="97">
        <f t="shared" si="42"/>
        <v>14963033</v>
      </c>
      <c r="J66" s="96">
        <f t="shared" si="42"/>
        <v>18759000</v>
      </c>
      <c r="K66" s="97">
        <f t="shared" si="42"/>
        <v>13070223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18759000</v>
      </c>
      <c r="Q66" s="97">
        <f t="shared" si="37"/>
        <v>28033256</v>
      </c>
      <c r="R66" s="52">
        <f t="shared" si="38"/>
        <v>0</v>
      </c>
      <c r="S66" s="53">
        <f t="shared" si="39"/>
        <v>-12.649908611442614</v>
      </c>
      <c r="T66" s="52">
        <f>IF((+$E61+$E63+$E64++$E65) =0,0,(P66   /(+$E61+$E63+$E64+$E65) )*100)</f>
        <v>6.4256354045351776</v>
      </c>
      <c r="U66" s="54">
        <f>IF((+$E61+$E63+$E65) =0,0,(Q66  /(+$E61+$E63+$E65) )*100)</f>
        <v>9.6024032335411391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2333258000</v>
      </c>
      <c r="C67" s="104">
        <f>SUM(C9:C14,C17:C23,C26:C29,C32,C35:C39,C42:C52,C55:C58,C61:C65)</f>
        <v>0</v>
      </c>
      <c r="D67" s="104"/>
      <c r="E67" s="104">
        <f t="shared" si="35"/>
        <v>2333258000</v>
      </c>
      <c r="F67" s="105">
        <f t="shared" ref="F67:O67" si="43">SUM(F9:F14,F17:F23,F26:F29,F32,F35:F39,F42:F52,F55:F58,F61:F65)</f>
        <v>2333258000</v>
      </c>
      <c r="G67" s="106">
        <f t="shared" si="43"/>
        <v>813732000</v>
      </c>
      <c r="H67" s="105">
        <f t="shared" si="43"/>
        <v>80800000</v>
      </c>
      <c r="I67" s="106">
        <f t="shared" si="43"/>
        <v>59114619</v>
      </c>
      <c r="J67" s="105">
        <f t="shared" si="43"/>
        <v>161552000</v>
      </c>
      <c r="K67" s="106">
        <f t="shared" si="43"/>
        <v>110959563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242352000</v>
      </c>
      <c r="Q67" s="106">
        <f t="shared" si="37"/>
        <v>170074182</v>
      </c>
      <c r="R67" s="61">
        <f t="shared" si="38"/>
        <v>99.940594059405939</v>
      </c>
      <c r="S67" s="62">
        <f t="shared" si="39"/>
        <v>87.702407419728104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16.696670132049697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11.717140831650589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857868000</v>
      </c>
      <c r="C69" s="92"/>
      <c r="D69" s="92"/>
      <c r="E69" s="92">
        <f>$B69      +$C69      +$D69</f>
        <v>857868000</v>
      </c>
      <c r="F69" s="93">
        <v>860479000</v>
      </c>
      <c r="G69" s="94">
        <v>451884000</v>
      </c>
      <c r="H69" s="93">
        <v>113129000</v>
      </c>
      <c r="I69" s="94">
        <v>27358393</v>
      </c>
      <c r="J69" s="93">
        <v>184241000</v>
      </c>
      <c r="K69" s="94">
        <v>167011492</v>
      </c>
      <c r="L69" s="93"/>
      <c r="M69" s="94"/>
      <c r="N69" s="93"/>
      <c r="O69" s="94"/>
      <c r="P69" s="93">
        <f>$H69      +$J69      +$L69      +$N69</f>
        <v>297370000</v>
      </c>
      <c r="Q69" s="94">
        <f>$I69      +$K69      +$M69      +$O69</f>
        <v>194369885</v>
      </c>
      <c r="R69" s="48">
        <f>IF(($H69      =0),0,((($J69      -$H69      )/$H69      )*100))</f>
        <v>62.859213817853956</v>
      </c>
      <c r="S69" s="49">
        <f>IF(($I69      =0),0,((($K69      -$I69      )/$I69      )*100))</f>
        <v>510.45797536426943</v>
      </c>
      <c r="T69" s="48">
        <f>IF(($E69      =0),0,(($P69      /$E69      )*100))</f>
        <v>34.663841057132331</v>
      </c>
      <c r="U69" s="50">
        <f>IF(($E69      =0),0,(($Q69      /$E69      )*100))</f>
        <v>22.657318491889196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857868000</v>
      </c>
      <c r="C70" s="101">
        <f>C69</f>
        <v>0</v>
      </c>
      <c r="D70" s="101"/>
      <c r="E70" s="101">
        <f>$B70      +$C70      +$D70</f>
        <v>857868000</v>
      </c>
      <c r="F70" s="102">
        <f t="shared" ref="F70:O70" si="44">F69</f>
        <v>860479000</v>
      </c>
      <c r="G70" s="103">
        <f t="shared" si="44"/>
        <v>451884000</v>
      </c>
      <c r="H70" s="102">
        <f t="shared" si="44"/>
        <v>113129000</v>
      </c>
      <c r="I70" s="103">
        <f t="shared" si="44"/>
        <v>27358393</v>
      </c>
      <c r="J70" s="102">
        <f t="shared" si="44"/>
        <v>184241000</v>
      </c>
      <c r="K70" s="103">
        <f t="shared" si="44"/>
        <v>167011492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297370000</v>
      </c>
      <c r="Q70" s="103">
        <f>$I70      +$K70      +$M70      +$O70</f>
        <v>194369885</v>
      </c>
      <c r="R70" s="57">
        <f>IF(($H70      =0),0,((($J70      -$H70      )/$H70      )*100))</f>
        <v>62.859213817853956</v>
      </c>
      <c r="S70" s="58">
        <f>IF(($I70      =0),0,((($K70      -$I70      )/$I70      )*100))</f>
        <v>510.45797536426943</v>
      </c>
      <c r="T70" s="57">
        <f>IF($E70   =0,0,($P70   /$E70   )*100)</f>
        <v>34.663841057132331</v>
      </c>
      <c r="U70" s="59">
        <f>IF($E70   =0,0,($Q70   /$E70 )*100)</f>
        <v>22.657318491889196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857868000</v>
      </c>
      <c r="C71" s="104">
        <f>C69</f>
        <v>0</v>
      </c>
      <c r="D71" s="104"/>
      <c r="E71" s="104">
        <f>$B71      +$C71      +$D71</f>
        <v>857868000</v>
      </c>
      <c r="F71" s="105">
        <f t="shared" ref="F71:O71" si="45">F69</f>
        <v>860479000</v>
      </c>
      <c r="G71" s="106">
        <f t="shared" si="45"/>
        <v>451884000</v>
      </c>
      <c r="H71" s="105">
        <f t="shared" si="45"/>
        <v>113129000</v>
      </c>
      <c r="I71" s="106">
        <f t="shared" si="45"/>
        <v>27358393</v>
      </c>
      <c r="J71" s="105">
        <f t="shared" si="45"/>
        <v>184241000</v>
      </c>
      <c r="K71" s="106">
        <f t="shared" si="45"/>
        <v>167011492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297370000</v>
      </c>
      <c r="Q71" s="106">
        <f>$I71      +$K71      +$M71      +$O71</f>
        <v>194369885</v>
      </c>
      <c r="R71" s="61">
        <f>IF(($H71      =0),0,((($J71      -$H71      )/$H71      )*100))</f>
        <v>62.859213817853956</v>
      </c>
      <c r="S71" s="62">
        <f>IF(($I71      =0),0,((($K71      -$I71      )/$I71      )*100))</f>
        <v>510.45797536426943</v>
      </c>
      <c r="T71" s="61">
        <f>IF($E71   =0,0,($P71   /$E71   )*100)</f>
        <v>34.663841057132331</v>
      </c>
      <c r="U71" s="65">
        <f>IF($E71   =0,0,($Q71   /$E71   )*100)</f>
        <v>22.657318491889196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3191126000</v>
      </c>
      <c r="C72" s="104">
        <f>SUM(C9:C14,C17:C23,C26:C29,C32,C35:C39,C42:C52,C55:C58,C61:C65,C69)</f>
        <v>0</v>
      </c>
      <c r="D72" s="104"/>
      <c r="E72" s="104">
        <f>$B72      +$C72      +$D72</f>
        <v>3191126000</v>
      </c>
      <c r="F72" s="105">
        <f t="shared" ref="F72:O72" si="46">SUM(F9:F14,F17:F23,F26:F29,F32,F35:F39,F42:F52,F55:F58,F61:F65,F69)</f>
        <v>3193737000</v>
      </c>
      <c r="G72" s="106">
        <f t="shared" si="46"/>
        <v>1265616000</v>
      </c>
      <c r="H72" s="105">
        <f t="shared" si="46"/>
        <v>193929000</v>
      </c>
      <c r="I72" s="106">
        <f t="shared" si="46"/>
        <v>86473012</v>
      </c>
      <c r="J72" s="105">
        <f t="shared" si="46"/>
        <v>345793000</v>
      </c>
      <c r="K72" s="106">
        <f t="shared" si="46"/>
        <v>277971055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539722000</v>
      </c>
      <c r="Q72" s="106">
        <f>$I72      +$K72      +$M72      +$O72</f>
        <v>364444067</v>
      </c>
      <c r="R72" s="61">
        <f>IF(($H72      =0),0,((($J72      -$H72      )/$H72      )*100))</f>
        <v>78.309071876820894</v>
      </c>
      <c r="S72" s="62">
        <f>IF(($I72      =0),0,((($K72      -$I72      )/$I72      )*100))</f>
        <v>221.45411449297035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23.370993003710542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15.781123875070527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sgLxUdwCpTlSm6oOSFtE9qHlMoprfRsMZwixofPYDjy/85sUHBmxOtsNS4GunZSzMrc/Z+dvYJxoTvBFv2aLA==" saltValue="KgCXIkozIgbXzvmBOTQ/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/>
      <c r="I10" s="94"/>
      <c r="J10" s="93">
        <v>1840000</v>
      </c>
      <c r="K10" s="94"/>
      <c r="L10" s="93"/>
      <c r="M10" s="94"/>
      <c r="N10" s="93"/>
      <c r="O10" s="94"/>
      <c r="P10" s="93">
        <f t="shared" ref="P10:P15" si="1">$H10      +$J10      +$L10      +$N10</f>
        <v>1840000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61.333333333333329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0</v>
      </c>
      <c r="I15" s="97">
        <f t="shared" si="7"/>
        <v>0</v>
      </c>
      <c r="J15" s="96">
        <f t="shared" si="7"/>
        <v>1840000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1840000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61.333333333333329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237000</v>
      </c>
      <c r="H32" s="93">
        <v>215000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215000</v>
      </c>
      <c r="Q32" s="94">
        <f>$I32      +$K32      +$M32      +$O32</f>
        <v>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22.631578947368421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237000</v>
      </c>
      <c r="H33" s="96">
        <f t="shared" si="17"/>
        <v>215000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215000</v>
      </c>
      <c r="Q33" s="97">
        <f>$I33      +$K33      +$M33      +$O33</f>
        <v>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22.631578947368421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1960000</v>
      </c>
      <c r="C35" s="92"/>
      <c r="D35" s="92"/>
      <c r="E35" s="92">
        <f t="shared" ref="E35:E40" si="18">$B35      +$C35      +$D35</f>
        <v>1960000</v>
      </c>
      <c r="F35" s="93">
        <v>1960000</v>
      </c>
      <c r="G35" s="94">
        <v>800000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39000</v>
      </c>
      <c r="C36" s="92"/>
      <c r="D36" s="92"/>
      <c r="E36" s="92">
        <f t="shared" si="18"/>
        <v>39000</v>
      </c>
      <c r="F36" s="93">
        <v>39000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1999000</v>
      </c>
      <c r="C40" s="95">
        <f>SUM(C35:C39)</f>
        <v>0</v>
      </c>
      <c r="D40" s="95"/>
      <c r="E40" s="95">
        <f t="shared" si="18"/>
        <v>1999000</v>
      </c>
      <c r="F40" s="96">
        <f t="shared" ref="F40:O40" si="25">SUM(F35:F39)</f>
        <v>1999000</v>
      </c>
      <c r="G40" s="97">
        <f t="shared" si="25"/>
        <v>800000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65000000</v>
      </c>
      <c r="C44" s="92"/>
      <c r="D44" s="92"/>
      <c r="E44" s="92">
        <f t="shared" si="26"/>
        <v>65000000</v>
      </c>
      <c r="F44" s="93">
        <v>65000000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20727000</v>
      </c>
      <c r="C51" s="92"/>
      <c r="D51" s="92"/>
      <c r="E51" s="92">
        <f t="shared" si="26"/>
        <v>20727000</v>
      </c>
      <c r="F51" s="93">
        <v>20727000</v>
      </c>
      <c r="G51" s="94">
        <v>5705000</v>
      </c>
      <c r="H51" s="93"/>
      <c r="I51" s="94">
        <v>15272736</v>
      </c>
      <c r="J51" s="93">
        <v>4295000</v>
      </c>
      <c r="K51" s="94">
        <v>4295030</v>
      </c>
      <c r="L51" s="93"/>
      <c r="M51" s="94"/>
      <c r="N51" s="93"/>
      <c r="O51" s="94"/>
      <c r="P51" s="93">
        <f t="shared" si="27"/>
        <v>4295000</v>
      </c>
      <c r="Q51" s="94">
        <f t="shared" si="28"/>
        <v>19567766</v>
      </c>
      <c r="R51" s="48">
        <f t="shared" si="29"/>
        <v>0</v>
      </c>
      <c r="S51" s="49">
        <f t="shared" si="30"/>
        <v>-71.87779583173571</v>
      </c>
      <c r="T51" s="48">
        <f t="shared" si="31"/>
        <v>20.721763882858106</v>
      </c>
      <c r="U51" s="50">
        <f t="shared" si="32"/>
        <v>94.407130795580642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85727000</v>
      </c>
      <c r="C53" s="95">
        <f>SUM(C42:C52)</f>
        <v>0</v>
      </c>
      <c r="D53" s="95"/>
      <c r="E53" s="95">
        <f t="shared" si="26"/>
        <v>85727000</v>
      </c>
      <c r="F53" s="96">
        <f t="shared" ref="F53:O53" si="33">SUM(F42:F52)</f>
        <v>85727000</v>
      </c>
      <c r="G53" s="97">
        <f t="shared" si="33"/>
        <v>5705000</v>
      </c>
      <c r="H53" s="96">
        <f t="shared" si="33"/>
        <v>0</v>
      </c>
      <c r="I53" s="97">
        <f t="shared" si="33"/>
        <v>15272736</v>
      </c>
      <c r="J53" s="96">
        <f t="shared" si="33"/>
        <v>4295000</v>
      </c>
      <c r="K53" s="97">
        <f t="shared" si="33"/>
        <v>4295030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4295000</v>
      </c>
      <c r="Q53" s="97">
        <f t="shared" si="28"/>
        <v>19567766</v>
      </c>
      <c r="R53" s="52">
        <f t="shared" si="29"/>
        <v>0</v>
      </c>
      <c r="S53" s="53">
        <f t="shared" si="30"/>
        <v>-71.87779583173571</v>
      </c>
      <c r="T53" s="52">
        <f>IF((+$E43+$E45+$E47+$E48+$E51) =0,0,(P53   /(+$E43+$E45+$E47+$E48+$E51) )*100)</f>
        <v>20.721763882858106</v>
      </c>
      <c r="U53" s="54">
        <f>IF((+$E43+$E45+$E47+$E48+$E51) =0,0,(Q53   /(+$E43+$E45+$E47+$E48+$E51) )*100)</f>
        <v>94.407130795580642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91676000</v>
      </c>
      <c r="C67" s="104">
        <f>SUM(C9:C14,C17:C23,C26:C29,C32,C35:C39,C42:C52,C55:C58,C61:C65)</f>
        <v>0</v>
      </c>
      <c r="D67" s="104"/>
      <c r="E67" s="104">
        <f t="shared" si="35"/>
        <v>91676000</v>
      </c>
      <c r="F67" s="105">
        <f t="shared" ref="F67:O67" si="43">SUM(F9:F14,F17:F23,F26:F29,F32,F35:F39,F42:F52,F55:F58,F61:F65)</f>
        <v>91676000</v>
      </c>
      <c r="G67" s="106">
        <f t="shared" si="43"/>
        <v>9742000</v>
      </c>
      <c r="H67" s="105">
        <f t="shared" si="43"/>
        <v>215000</v>
      </c>
      <c r="I67" s="106">
        <f t="shared" si="43"/>
        <v>15272736</v>
      </c>
      <c r="J67" s="105">
        <f t="shared" si="43"/>
        <v>6135000</v>
      </c>
      <c r="K67" s="106">
        <f t="shared" si="43"/>
        <v>4295030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6350000</v>
      </c>
      <c r="Q67" s="106">
        <f t="shared" si="37"/>
        <v>19567766</v>
      </c>
      <c r="R67" s="61">
        <f t="shared" si="38"/>
        <v>2753.4883720930234</v>
      </c>
      <c r="S67" s="62">
        <f t="shared" si="39"/>
        <v>-71.87779583173571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23.839020910763224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73.460847693058525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18969000</v>
      </c>
      <c r="C69" s="92"/>
      <c r="D69" s="92"/>
      <c r="E69" s="92">
        <f>$B69      +$C69      +$D69</f>
        <v>18969000</v>
      </c>
      <c r="F69" s="93">
        <v>18969000</v>
      </c>
      <c r="G69" s="94">
        <v>9285000</v>
      </c>
      <c r="H69" s="93">
        <v>2802000</v>
      </c>
      <c r="I69" s="94">
        <v>2177602</v>
      </c>
      <c r="J69" s="93">
        <v>5348000</v>
      </c>
      <c r="K69" s="94">
        <v>4112520</v>
      </c>
      <c r="L69" s="93"/>
      <c r="M69" s="94"/>
      <c r="N69" s="93"/>
      <c r="O69" s="94"/>
      <c r="P69" s="93">
        <f>$H69      +$J69      +$L69      +$N69</f>
        <v>8150000</v>
      </c>
      <c r="Q69" s="94">
        <f>$I69      +$K69      +$M69      +$O69</f>
        <v>6290122</v>
      </c>
      <c r="R69" s="48">
        <f>IF(($H69      =0),0,((($J69      -$H69      )/$H69      )*100))</f>
        <v>90.863668807994287</v>
      </c>
      <c r="S69" s="49">
        <f>IF(($I69      =0),0,((($K69      -$I69      )/$I69      )*100))</f>
        <v>88.855447414173938</v>
      </c>
      <c r="T69" s="48">
        <f>IF(($E69      =0),0,(($P69      /$E69      )*100))</f>
        <v>42.964837366229105</v>
      </c>
      <c r="U69" s="50">
        <f>IF(($E69      =0),0,(($Q69      /$E69      )*100))</f>
        <v>33.160008434814699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18969000</v>
      </c>
      <c r="C70" s="101">
        <f>C69</f>
        <v>0</v>
      </c>
      <c r="D70" s="101"/>
      <c r="E70" s="101">
        <f>$B70      +$C70      +$D70</f>
        <v>18969000</v>
      </c>
      <c r="F70" s="102">
        <f t="shared" ref="F70:O70" si="44">F69</f>
        <v>18969000</v>
      </c>
      <c r="G70" s="103">
        <f t="shared" si="44"/>
        <v>9285000</v>
      </c>
      <c r="H70" s="102">
        <f t="shared" si="44"/>
        <v>2802000</v>
      </c>
      <c r="I70" s="103">
        <f t="shared" si="44"/>
        <v>2177602</v>
      </c>
      <c r="J70" s="102">
        <f t="shared" si="44"/>
        <v>5348000</v>
      </c>
      <c r="K70" s="103">
        <f t="shared" si="44"/>
        <v>4112520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8150000</v>
      </c>
      <c r="Q70" s="103">
        <f>$I70      +$K70      +$M70      +$O70</f>
        <v>6290122</v>
      </c>
      <c r="R70" s="57">
        <f>IF(($H70      =0),0,((($J70      -$H70      )/$H70      )*100))</f>
        <v>90.863668807994287</v>
      </c>
      <c r="S70" s="58">
        <f>IF(($I70      =0),0,((($K70      -$I70      )/$I70      )*100))</f>
        <v>88.855447414173938</v>
      </c>
      <c r="T70" s="57">
        <f>IF($E70   =0,0,($P70   /$E70   )*100)</f>
        <v>42.964837366229105</v>
      </c>
      <c r="U70" s="59">
        <f>IF($E70   =0,0,($Q70   /$E70 )*100)</f>
        <v>33.160008434814699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18969000</v>
      </c>
      <c r="C71" s="104">
        <f>C69</f>
        <v>0</v>
      </c>
      <c r="D71" s="104"/>
      <c r="E71" s="104">
        <f>$B71      +$C71      +$D71</f>
        <v>18969000</v>
      </c>
      <c r="F71" s="105">
        <f t="shared" ref="F71:O71" si="45">F69</f>
        <v>18969000</v>
      </c>
      <c r="G71" s="106">
        <f t="shared" si="45"/>
        <v>9285000</v>
      </c>
      <c r="H71" s="105">
        <f t="shared" si="45"/>
        <v>2802000</v>
      </c>
      <c r="I71" s="106">
        <f t="shared" si="45"/>
        <v>2177602</v>
      </c>
      <c r="J71" s="105">
        <f t="shared" si="45"/>
        <v>5348000</v>
      </c>
      <c r="K71" s="106">
        <f t="shared" si="45"/>
        <v>4112520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8150000</v>
      </c>
      <c r="Q71" s="106">
        <f>$I71      +$K71      +$M71      +$O71</f>
        <v>6290122</v>
      </c>
      <c r="R71" s="61">
        <f>IF(($H71      =0),0,((($J71      -$H71      )/$H71      )*100))</f>
        <v>90.863668807994287</v>
      </c>
      <c r="S71" s="62">
        <f>IF(($I71      =0),0,((($K71      -$I71      )/$I71      )*100))</f>
        <v>88.855447414173938</v>
      </c>
      <c r="T71" s="61">
        <f>IF($E71   =0,0,($P71   /$E71   )*100)</f>
        <v>42.964837366229105</v>
      </c>
      <c r="U71" s="65">
        <f>IF($E71   =0,0,($Q71   /$E71   )*100)</f>
        <v>33.160008434814699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110645000</v>
      </c>
      <c r="C72" s="104">
        <f>SUM(C9:C14,C17:C23,C26:C29,C32,C35:C39,C42:C52,C55:C58,C61:C65,C69)</f>
        <v>0</v>
      </c>
      <c r="D72" s="104"/>
      <c r="E72" s="104">
        <f>$B72      +$C72      +$D72</f>
        <v>110645000</v>
      </c>
      <c r="F72" s="105">
        <f t="shared" ref="F72:O72" si="46">SUM(F9:F14,F17:F23,F26:F29,F32,F35:F39,F42:F52,F55:F58,F61:F65,F69)</f>
        <v>110645000</v>
      </c>
      <c r="G72" s="106">
        <f t="shared" si="46"/>
        <v>19027000</v>
      </c>
      <c r="H72" s="105">
        <f t="shared" si="46"/>
        <v>3017000</v>
      </c>
      <c r="I72" s="106">
        <f t="shared" si="46"/>
        <v>17450338</v>
      </c>
      <c r="J72" s="105">
        <f t="shared" si="46"/>
        <v>11483000</v>
      </c>
      <c r="K72" s="106">
        <f t="shared" si="46"/>
        <v>8407550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14500000</v>
      </c>
      <c r="Q72" s="106">
        <f>$I72      +$K72      +$M72      +$O72</f>
        <v>25857888</v>
      </c>
      <c r="R72" s="61">
        <f>IF(($H72      =0),0,((($J72      -$H72      )/$H72      )*100))</f>
        <v>280.60987736161752</v>
      </c>
      <c r="S72" s="62">
        <f>IF(($I72      =0),0,((($K72      -$I72      )/$I72      )*100))</f>
        <v>-51.820130933853548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31.794062184800246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56.698434416524144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g3OnC5ZSFhO4grB3X/rOdytOpapWcqbPCZPBlZHaefiwp1J+cwk7jB0TSYeq3C9fvOHCK2pMChPRgJ399UERw==" saltValue="PSJJMmyMpFLUI2Usm3A+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1286000</v>
      </c>
      <c r="I10" s="94">
        <v>-2100000</v>
      </c>
      <c r="J10" s="93">
        <v>206000</v>
      </c>
      <c r="K10" s="94"/>
      <c r="L10" s="93"/>
      <c r="M10" s="94"/>
      <c r="N10" s="93"/>
      <c r="O10" s="94"/>
      <c r="P10" s="93">
        <f t="shared" ref="P10:P15" si="1">$H10      +$J10      +$L10      +$N10</f>
        <v>1492000</v>
      </c>
      <c r="Q10" s="94">
        <f t="shared" ref="Q10:Q15" si="2">$I10      +$K10      +$M10      +$O10</f>
        <v>-2100000</v>
      </c>
      <c r="R10" s="48">
        <f t="shared" ref="R10:R15" si="3">IF(($H10      =0),0,((($J10      -$H10      )/$H10      )*100))</f>
        <v>-83.981337480559887</v>
      </c>
      <c r="S10" s="49">
        <f t="shared" ref="S10:S15" si="4">IF(($I10      =0),0,((($K10      -$I10      )/$I10      )*100))</f>
        <v>-100</v>
      </c>
      <c r="T10" s="48">
        <f t="shared" ref="T10:T14" si="5">IF(($E10      =0),0,(($P10      /$E10      )*100))</f>
        <v>71.047619047619051</v>
      </c>
      <c r="U10" s="50">
        <f t="shared" ref="U10:U14" si="6">IF(($E10      =0),0,(($Q10      /$E10      )*100))</f>
        <v>-100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1286000</v>
      </c>
      <c r="I15" s="97">
        <f t="shared" si="7"/>
        <v>-2100000</v>
      </c>
      <c r="J15" s="96">
        <f t="shared" si="7"/>
        <v>206000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1492000</v>
      </c>
      <c r="Q15" s="97">
        <f t="shared" si="2"/>
        <v>-2100000</v>
      </c>
      <c r="R15" s="52">
        <f t="shared" si="3"/>
        <v>-83.981337480559887</v>
      </c>
      <c r="S15" s="53">
        <f t="shared" si="4"/>
        <v>-100</v>
      </c>
      <c r="T15" s="52">
        <f>IF((SUM($E9:$E13))=0,0,(P15/(SUM($E9:$E13))*100))</f>
        <v>71.047619047619051</v>
      </c>
      <c r="U15" s="54">
        <f>IF((SUM($E9:$E13))=0,0,(Q15/(SUM($E9:$E13))*100))</f>
        <v>-100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665000</v>
      </c>
      <c r="H32" s="93">
        <v>458000</v>
      </c>
      <c r="I32" s="94"/>
      <c r="J32" s="93">
        <v>207000</v>
      </c>
      <c r="K32" s="94"/>
      <c r="L32" s="93"/>
      <c r="M32" s="94"/>
      <c r="N32" s="93"/>
      <c r="O32" s="94"/>
      <c r="P32" s="93">
        <f>$H32      +$J32      +$L32      +$N32</f>
        <v>665000</v>
      </c>
      <c r="Q32" s="94">
        <f>$I32      +$K32      +$M32      +$O32</f>
        <v>0</v>
      </c>
      <c r="R32" s="48">
        <f>IF(($H32      =0),0,((($J32      -$H32      )/$H32      )*100))</f>
        <v>-54.803493449781662</v>
      </c>
      <c r="S32" s="49">
        <f>IF(($I32      =0),0,((($K32      -$I32      )/$I32      )*100))</f>
        <v>0</v>
      </c>
      <c r="T32" s="48">
        <f>IF(($E32      =0),0,(($P32      /$E32      )*100))</f>
        <v>70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665000</v>
      </c>
      <c r="H33" s="96">
        <f t="shared" si="17"/>
        <v>458000</v>
      </c>
      <c r="I33" s="97">
        <f t="shared" si="17"/>
        <v>0</v>
      </c>
      <c r="J33" s="96">
        <f t="shared" si="17"/>
        <v>207000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665000</v>
      </c>
      <c r="Q33" s="97">
        <f>$I33      +$K33      +$M33      +$O33</f>
        <v>0</v>
      </c>
      <c r="R33" s="52">
        <f>IF(($H33      =0),0,((($J33      -$H33      )/$H33      )*100))</f>
        <v>-54.803493449781662</v>
      </c>
      <c r="S33" s="53">
        <f>IF(($I33      =0),0,((($K33      -$I33      )/$I33      )*100))</f>
        <v>0</v>
      </c>
      <c r="T33" s="52">
        <f>IF($E33   =0,0,($P33   /$E33   )*100)</f>
        <v>70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5679000</v>
      </c>
      <c r="C36" s="92"/>
      <c r="D36" s="92"/>
      <c r="E36" s="92">
        <f t="shared" si="18"/>
        <v>5679000</v>
      </c>
      <c r="F36" s="93">
        <v>5679000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>
        <v>627000</v>
      </c>
      <c r="I38" s="94"/>
      <c r="J38" s="93">
        <v>1265000</v>
      </c>
      <c r="K38" s="94"/>
      <c r="L38" s="93"/>
      <c r="M38" s="94"/>
      <c r="N38" s="93"/>
      <c r="O38" s="94"/>
      <c r="P38" s="93">
        <f t="shared" si="19"/>
        <v>1892000</v>
      </c>
      <c r="Q38" s="94">
        <f t="shared" si="20"/>
        <v>0</v>
      </c>
      <c r="R38" s="48">
        <f t="shared" si="21"/>
        <v>101.75438596491229</v>
      </c>
      <c r="S38" s="49">
        <f t="shared" si="22"/>
        <v>0</v>
      </c>
      <c r="T38" s="48">
        <f t="shared" si="23"/>
        <v>47.3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9679000</v>
      </c>
      <c r="C40" s="95">
        <f>SUM(C35:C39)</f>
        <v>0</v>
      </c>
      <c r="D40" s="95"/>
      <c r="E40" s="95">
        <f t="shared" si="18"/>
        <v>9679000</v>
      </c>
      <c r="F40" s="96">
        <f t="shared" ref="F40:O40" si="25">SUM(F35:F39)</f>
        <v>9679000</v>
      </c>
      <c r="G40" s="97">
        <f t="shared" si="25"/>
        <v>3000000</v>
      </c>
      <c r="H40" s="96">
        <f t="shared" si="25"/>
        <v>627000</v>
      </c>
      <c r="I40" s="97">
        <f t="shared" si="25"/>
        <v>0</v>
      </c>
      <c r="J40" s="96">
        <f t="shared" si="25"/>
        <v>1265000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1892000</v>
      </c>
      <c r="Q40" s="97">
        <f t="shared" si="20"/>
        <v>0</v>
      </c>
      <c r="R40" s="52">
        <f t="shared" si="21"/>
        <v>101.75438596491229</v>
      </c>
      <c r="S40" s="53">
        <f t="shared" si="22"/>
        <v>0</v>
      </c>
      <c r="T40" s="52">
        <f>IF((+$E35+$E38) =0,0,(P40   /(+$E35+$E38) )*100)</f>
        <v>47.3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20000000</v>
      </c>
      <c r="C44" s="92"/>
      <c r="D44" s="92"/>
      <c r="E44" s="92">
        <f t="shared" si="26"/>
        <v>20000000</v>
      </c>
      <c r="F44" s="93">
        <v>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11979000</v>
      </c>
      <c r="C51" s="92"/>
      <c r="D51" s="92"/>
      <c r="E51" s="92">
        <f t="shared" si="26"/>
        <v>11979000</v>
      </c>
      <c r="F51" s="93">
        <v>11979000</v>
      </c>
      <c r="G51" s="94">
        <v>8745000</v>
      </c>
      <c r="H51" s="93">
        <v>5031000</v>
      </c>
      <c r="I51" s="94"/>
      <c r="J51" s="93">
        <v>3714000</v>
      </c>
      <c r="K51" s="94"/>
      <c r="L51" s="93"/>
      <c r="M51" s="94"/>
      <c r="N51" s="93"/>
      <c r="O51" s="94"/>
      <c r="P51" s="93">
        <f t="shared" si="27"/>
        <v>8745000</v>
      </c>
      <c r="Q51" s="94">
        <f t="shared" si="28"/>
        <v>0</v>
      </c>
      <c r="R51" s="48">
        <f t="shared" si="29"/>
        <v>-26.177698270721528</v>
      </c>
      <c r="S51" s="49">
        <f t="shared" si="30"/>
        <v>0</v>
      </c>
      <c r="T51" s="48">
        <f t="shared" si="31"/>
        <v>73.002754820936644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31979000</v>
      </c>
      <c r="C53" s="95">
        <f>SUM(C42:C52)</f>
        <v>0</v>
      </c>
      <c r="D53" s="95"/>
      <c r="E53" s="95">
        <f t="shared" si="26"/>
        <v>31979000</v>
      </c>
      <c r="F53" s="96">
        <f t="shared" ref="F53:O53" si="33">SUM(F42:F52)</f>
        <v>31979000</v>
      </c>
      <c r="G53" s="97">
        <f t="shared" si="33"/>
        <v>8745000</v>
      </c>
      <c r="H53" s="96">
        <f t="shared" si="33"/>
        <v>5031000</v>
      </c>
      <c r="I53" s="97">
        <f t="shared" si="33"/>
        <v>0</v>
      </c>
      <c r="J53" s="96">
        <f t="shared" si="33"/>
        <v>3714000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8745000</v>
      </c>
      <c r="Q53" s="97">
        <f t="shared" si="28"/>
        <v>0</v>
      </c>
      <c r="R53" s="52">
        <f t="shared" si="29"/>
        <v>-26.177698270721528</v>
      </c>
      <c r="S53" s="53">
        <f t="shared" si="30"/>
        <v>0</v>
      </c>
      <c r="T53" s="52">
        <f>IF((+$E43+$E45+$E47+$E48+$E51) =0,0,(P53   /(+$E43+$E45+$E47+$E48+$E51) )*100)</f>
        <v>73.002754820936644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44708000</v>
      </c>
      <c r="C67" s="104">
        <f>SUM(C9:C14,C17:C23,C26:C29,C32,C35:C39,C42:C52,C55:C58,C61:C65)</f>
        <v>0</v>
      </c>
      <c r="D67" s="104"/>
      <c r="E67" s="104">
        <f t="shared" si="35"/>
        <v>44708000</v>
      </c>
      <c r="F67" s="105">
        <f t="shared" ref="F67:O67" si="43">SUM(F9:F14,F17:F23,F26:F29,F32,F35:F39,F42:F52,F55:F58,F61:F65)</f>
        <v>44708000</v>
      </c>
      <c r="G67" s="106">
        <f t="shared" si="43"/>
        <v>14510000</v>
      </c>
      <c r="H67" s="105">
        <f t="shared" si="43"/>
        <v>7402000</v>
      </c>
      <c r="I67" s="106">
        <f t="shared" si="43"/>
        <v>-2100000</v>
      </c>
      <c r="J67" s="105">
        <f t="shared" si="43"/>
        <v>5392000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12794000</v>
      </c>
      <c r="Q67" s="106">
        <f t="shared" si="37"/>
        <v>-2100000</v>
      </c>
      <c r="R67" s="61">
        <f t="shared" si="38"/>
        <v>-27.154823020805186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67.234221451468812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-11.035787482263913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18889000</v>
      </c>
      <c r="C69" s="92"/>
      <c r="D69" s="92"/>
      <c r="E69" s="92">
        <f>$B69      +$C69      +$D69</f>
        <v>18889000</v>
      </c>
      <c r="F69" s="93">
        <v>18889000</v>
      </c>
      <c r="G69" s="94">
        <v>16439000</v>
      </c>
      <c r="H69" s="93">
        <v>1861000</v>
      </c>
      <c r="I69" s="94">
        <v>-5616000</v>
      </c>
      <c r="J69" s="93">
        <v>9676000</v>
      </c>
      <c r="K69" s="94">
        <v>-10823000</v>
      </c>
      <c r="L69" s="93"/>
      <c r="M69" s="94"/>
      <c r="N69" s="93"/>
      <c r="O69" s="94"/>
      <c r="P69" s="93">
        <f>$H69      +$J69      +$L69      +$N69</f>
        <v>11537000</v>
      </c>
      <c r="Q69" s="94">
        <f>$I69      +$K69      +$M69      +$O69</f>
        <v>-16439000</v>
      </c>
      <c r="R69" s="48">
        <f>IF(($H69      =0),0,((($J69      -$H69      )/$H69      )*100))</f>
        <v>419.93551853842018</v>
      </c>
      <c r="S69" s="49">
        <f>IF(($I69      =0),0,((($K69      -$I69      )/$I69      )*100))</f>
        <v>92.717236467236461</v>
      </c>
      <c r="T69" s="48">
        <f>IF(($E69      =0),0,(($P69      /$E69      )*100))</f>
        <v>61.077876012494045</v>
      </c>
      <c r="U69" s="50">
        <f>IF(($E69      =0),0,(($Q69      /$E69      )*100))</f>
        <v>-87.029488061834925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18889000</v>
      </c>
      <c r="C70" s="101">
        <f>C69</f>
        <v>0</v>
      </c>
      <c r="D70" s="101"/>
      <c r="E70" s="101">
        <f>$B70      +$C70      +$D70</f>
        <v>18889000</v>
      </c>
      <c r="F70" s="102">
        <f t="shared" ref="F70:O70" si="44">F69</f>
        <v>18889000</v>
      </c>
      <c r="G70" s="103">
        <f t="shared" si="44"/>
        <v>16439000</v>
      </c>
      <c r="H70" s="102">
        <f t="shared" si="44"/>
        <v>1861000</v>
      </c>
      <c r="I70" s="103">
        <f t="shared" si="44"/>
        <v>-5616000</v>
      </c>
      <c r="J70" s="102">
        <f t="shared" si="44"/>
        <v>9676000</v>
      </c>
      <c r="K70" s="103">
        <f t="shared" si="44"/>
        <v>-10823000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11537000</v>
      </c>
      <c r="Q70" s="103">
        <f>$I70      +$K70      +$M70      +$O70</f>
        <v>-16439000</v>
      </c>
      <c r="R70" s="57">
        <f>IF(($H70      =0),0,((($J70      -$H70      )/$H70      )*100))</f>
        <v>419.93551853842018</v>
      </c>
      <c r="S70" s="58">
        <f>IF(($I70      =0),0,((($K70      -$I70      )/$I70      )*100))</f>
        <v>92.717236467236461</v>
      </c>
      <c r="T70" s="57">
        <f>IF($E70   =0,0,($P70   /$E70   )*100)</f>
        <v>61.077876012494045</v>
      </c>
      <c r="U70" s="59">
        <f>IF($E70   =0,0,($Q70   /$E70 )*100)</f>
        <v>-87.029488061834925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18889000</v>
      </c>
      <c r="C71" s="104">
        <f>C69</f>
        <v>0</v>
      </c>
      <c r="D71" s="104"/>
      <c r="E71" s="104">
        <f>$B71      +$C71      +$D71</f>
        <v>18889000</v>
      </c>
      <c r="F71" s="105">
        <f t="shared" ref="F71:O71" si="45">F69</f>
        <v>18889000</v>
      </c>
      <c r="G71" s="106">
        <f t="shared" si="45"/>
        <v>16439000</v>
      </c>
      <c r="H71" s="105">
        <f t="shared" si="45"/>
        <v>1861000</v>
      </c>
      <c r="I71" s="106">
        <f t="shared" si="45"/>
        <v>-5616000</v>
      </c>
      <c r="J71" s="105">
        <f t="shared" si="45"/>
        <v>9676000</v>
      </c>
      <c r="K71" s="106">
        <f t="shared" si="45"/>
        <v>-10823000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11537000</v>
      </c>
      <c r="Q71" s="106">
        <f>$I71      +$K71      +$M71      +$O71</f>
        <v>-16439000</v>
      </c>
      <c r="R71" s="61">
        <f>IF(($H71      =0),0,((($J71      -$H71      )/$H71      )*100))</f>
        <v>419.93551853842018</v>
      </c>
      <c r="S71" s="62">
        <f>IF(($I71      =0),0,((($K71      -$I71      )/$I71      )*100))</f>
        <v>92.717236467236461</v>
      </c>
      <c r="T71" s="61">
        <f>IF($E71   =0,0,($P71   /$E71   )*100)</f>
        <v>61.077876012494045</v>
      </c>
      <c r="U71" s="65">
        <f>IF($E71   =0,0,($Q71   /$E71   )*100)</f>
        <v>-87.029488061834925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63597000</v>
      </c>
      <c r="C72" s="104">
        <f>SUM(C9:C14,C17:C23,C26:C29,C32,C35:C39,C42:C52,C55:C58,C61:C65,C69)</f>
        <v>0</v>
      </c>
      <c r="D72" s="104"/>
      <c r="E72" s="104">
        <f>$B72      +$C72      +$D72</f>
        <v>63597000</v>
      </c>
      <c r="F72" s="105">
        <f t="shared" ref="F72:O72" si="46">SUM(F9:F14,F17:F23,F26:F29,F32,F35:F39,F42:F52,F55:F58,F61:F65,F69)</f>
        <v>63597000</v>
      </c>
      <c r="G72" s="106">
        <f t="shared" si="46"/>
        <v>30949000</v>
      </c>
      <c r="H72" s="105">
        <f t="shared" si="46"/>
        <v>9263000</v>
      </c>
      <c r="I72" s="106">
        <f t="shared" si="46"/>
        <v>-7716000</v>
      </c>
      <c r="J72" s="105">
        <f t="shared" si="46"/>
        <v>15068000</v>
      </c>
      <c r="K72" s="106">
        <f t="shared" si="46"/>
        <v>-10823000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24331000</v>
      </c>
      <c r="Q72" s="106">
        <f>$I72      +$K72      +$M72      +$O72</f>
        <v>-18539000</v>
      </c>
      <c r="R72" s="61">
        <f>IF(($H72      =0),0,((($J72      -$H72      )/$H72      )*100))</f>
        <v>62.668681852531584</v>
      </c>
      <c r="S72" s="62">
        <f>IF(($I72      =0),0,((($K72      -$I72      )/$I72      )*100))</f>
        <v>40.266977708657336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64.16741389313782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-48.89234664275542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VNt7lJESCdbMzEH/1p1GWPj41M1QNMXXyNBV6ucepabnsGdFirLIMkw9iWkMy9yBo3vbtzjHuRuJNVZy00xQw==" saltValue="GiRfA92HFJzdUHudfqU8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61000</v>
      </c>
      <c r="I10" s="94"/>
      <c r="J10" s="93">
        <v>51000</v>
      </c>
      <c r="K10" s="94">
        <v>15344</v>
      </c>
      <c r="L10" s="93"/>
      <c r="M10" s="94"/>
      <c r="N10" s="93"/>
      <c r="O10" s="94"/>
      <c r="P10" s="93">
        <f t="shared" ref="P10:P15" si="1">$H10      +$J10      +$L10      +$N10</f>
        <v>112000</v>
      </c>
      <c r="Q10" s="94">
        <f t="shared" ref="Q10:Q15" si="2">$I10      +$K10      +$M10      +$O10</f>
        <v>15344</v>
      </c>
      <c r="R10" s="48">
        <f t="shared" ref="R10:R15" si="3">IF(($H10      =0),0,((($J10      -$H10      )/$H10      )*100))</f>
        <v>-16.393442622950818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3.612903225806452</v>
      </c>
      <c r="U10" s="50">
        <f t="shared" ref="U10:U14" si="6">IF(($E10      =0),0,(($Q10      /$E10      )*100))</f>
        <v>0.49496774193548387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3200000</v>
      </c>
      <c r="C15" s="95">
        <f>SUM(C9:C14)</f>
        <v>0</v>
      </c>
      <c r="D15" s="95"/>
      <c r="E15" s="95">
        <f t="shared" si="0"/>
        <v>3200000</v>
      </c>
      <c r="F15" s="96">
        <f t="shared" ref="F15:O15" si="7">SUM(F9:F14)</f>
        <v>3200000</v>
      </c>
      <c r="G15" s="97">
        <f t="shared" si="7"/>
        <v>3100000</v>
      </c>
      <c r="H15" s="96">
        <f t="shared" si="7"/>
        <v>61000</v>
      </c>
      <c r="I15" s="97">
        <f t="shared" si="7"/>
        <v>0</v>
      </c>
      <c r="J15" s="96">
        <f t="shared" si="7"/>
        <v>51000</v>
      </c>
      <c r="K15" s="97">
        <f t="shared" si="7"/>
        <v>15344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112000</v>
      </c>
      <c r="Q15" s="97">
        <f t="shared" si="2"/>
        <v>15344</v>
      </c>
      <c r="R15" s="52">
        <f t="shared" si="3"/>
        <v>-16.393442622950818</v>
      </c>
      <c r="S15" s="53">
        <f t="shared" si="4"/>
        <v>0</v>
      </c>
      <c r="T15" s="52">
        <f>IF((SUM($E9:$E13))=0,0,(P15/(SUM($E9:$E13))*100))</f>
        <v>3.612903225806452</v>
      </c>
      <c r="U15" s="54">
        <f>IF((SUM($E9:$E13))=0,0,(Q15/(SUM($E9:$E13))*100))</f>
        <v>0.49496774193548387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3661000</v>
      </c>
      <c r="C32" s="92"/>
      <c r="D32" s="92"/>
      <c r="E32" s="92">
        <f>$B32      +$C32      +$D32</f>
        <v>3661000</v>
      </c>
      <c r="F32" s="93">
        <v>3661000</v>
      </c>
      <c r="G32" s="94">
        <v>916000</v>
      </c>
      <c r="H32" s="93"/>
      <c r="I32" s="94"/>
      <c r="J32" s="93">
        <v>782000</v>
      </c>
      <c r="K32" s="94">
        <v>405416</v>
      </c>
      <c r="L32" s="93"/>
      <c r="M32" s="94"/>
      <c r="N32" s="93"/>
      <c r="O32" s="94"/>
      <c r="P32" s="93">
        <f>$H32      +$J32      +$L32      +$N32</f>
        <v>782000</v>
      </c>
      <c r="Q32" s="94">
        <f>$I32      +$K32      +$M32      +$O32</f>
        <v>405416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21.360284075389238</v>
      </c>
      <c r="U32" s="50">
        <f>IF(($E32      =0),0,(($Q32      /$E32      )*100))</f>
        <v>11.073914231084403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3661000</v>
      </c>
      <c r="C33" s="95">
        <f>C32</f>
        <v>0</v>
      </c>
      <c r="D33" s="95"/>
      <c r="E33" s="95">
        <f>$B33      +$C33      +$D33</f>
        <v>3661000</v>
      </c>
      <c r="F33" s="96">
        <f t="shared" ref="F33:O33" si="17">F32</f>
        <v>3661000</v>
      </c>
      <c r="G33" s="97">
        <f t="shared" si="17"/>
        <v>916000</v>
      </c>
      <c r="H33" s="96">
        <f t="shared" si="17"/>
        <v>0</v>
      </c>
      <c r="I33" s="97">
        <f t="shared" si="17"/>
        <v>0</v>
      </c>
      <c r="J33" s="96">
        <f t="shared" si="17"/>
        <v>782000</v>
      </c>
      <c r="K33" s="97">
        <f t="shared" si="17"/>
        <v>405416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782000</v>
      </c>
      <c r="Q33" s="97">
        <f>$I33      +$K33      +$M33      +$O33</f>
        <v>405416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21.360284075389238</v>
      </c>
      <c r="U33" s="54">
        <f>IF($E33   =0,0,($Q33   /$E33   )*100)</f>
        <v>11.073914231084403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/>
      <c r="D35" s="92"/>
      <c r="E35" s="92">
        <f t="shared" ref="E35:E40" si="18">$B35      +$C35      +$D35</f>
        <v>30000000</v>
      </c>
      <c r="F35" s="93">
        <v>30000000</v>
      </c>
      <c r="G35" s="94">
        <v>4500000</v>
      </c>
      <c r="H35" s="93"/>
      <c r="I35" s="94"/>
      <c r="J35" s="93">
        <v>6303000</v>
      </c>
      <c r="K35" s="94"/>
      <c r="L35" s="93"/>
      <c r="M35" s="94"/>
      <c r="N35" s="93"/>
      <c r="O35" s="94"/>
      <c r="P35" s="93">
        <f t="shared" ref="P35:P40" si="19">$H35      +$J35      +$L35      +$N35</f>
        <v>6303000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21.01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30823000</v>
      </c>
      <c r="C36" s="92"/>
      <c r="D36" s="92"/>
      <c r="E36" s="92">
        <f t="shared" si="18"/>
        <v>30823000</v>
      </c>
      <c r="F36" s="93">
        <v>30823000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60823000</v>
      </c>
      <c r="C40" s="95">
        <f>SUM(C35:C39)</f>
        <v>0</v>
      </c>
      <c r="D40" s="95"/>
      <c r="E40" s="95">
        <f t="shared" si="18"/>
        <v>60823000</v>
      </c>
      <c r="F40" s="96">
        <f t="shared" ref="F40:O40" si="25">SUM(F35:F39)</f>
        <v>60823000</v>
      </c>
      <c r="G40" s="97">
        <f t="shared" si="25"/>
        <v>4500000</v>
      </c>
      <c r="H40" s="96">
        <f t="shared" si="25"/>
        <v>0</v>
      </c>
      <c r="I40" s="97">
        <f t="shared" si="25"/>
        <v>0</v>
      </c>
      <c r="J40" s="96">
        <f t="shared" si="25"/>
        <v>6303000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6303000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21.01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80000000</v>
      </c>
      <c r="C44" s="92"/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/>
      <c r="D51" s="92"/>
      <c r="E51" s="92">
        <f t="shared" si="26"/>
        <v>20000000</v>
      </c>
      <c r="F51" s="93">
        <v>20000000</v>
      </c>
      <c r="G51" s="94">
        <v>10000000</v>
      </c>
      <c r="H51" s="93"/>
      <c r="I51" s="94"/>
      <c r="J51" s="93"/>
      <c r="K51" s="94">
        <v>9999434</v>
      </c>
      <c r="L51" s="93"/>
      <c r="M51" s="94"/>
      <c r="N51" s="93"/>
      <c r="O51" s="94"/>
      <c r="P51" s="93">
        <f t="shared" si="27"/>
        <v>0</v>
      </c>
      <c r="Q51" s="94">
        <f t="shared" si="28"/>
        <v>9999434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49.997170000000004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100000000</v>
      </c>
      <c r="C53" s="95">
        <f>SUM(C42:C52)</f>
        <v>0</v>
      </c>
      <c r="D53" s="95"/>
      <c r="E53" s="95">
        <f t="shared" si="26"/>
        <v>100000000</v>
      </c>
      <c r="F53" s="96">
        <f t="shared" ref="F53:O53" si="33">SUM(F42:F52)</f>
        <v>100000000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9999434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9999434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49.997170000000004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167684000</v>
      </c>
      <c r="C67" s="104">
        <f>SUM(C9:C14,C17:C23,C26:C29,C32,C35:C39,C42:C52,C55:C58,C61:C65)</f>
        <v>0</v>
      </c>
      <c r="D67" s="104"/>
      <c r="E67" s="104">
        <f t="shared" si="35"/>
        <v>167684000</v>
      </c>
      <c r="F67" s="105">
        <f t="shared" ref="F67:O67" si="43">SUM(F9:F14,F17:F23,F26:F29,F32,F35:F39,F42:F52,F55:F58,F61:F65)</f>
        <v>167684000</v>
      </c>
      <c r="G67" s="106">
        <f t="shared" si="43"/>
        <v>18516000</v>
      </c>
      <c r="H67" s="105">
        <f t="shared" si="43"/>
        <v>61000</v>
      </c>
      <c r="I67" s="106">
        <f t="shared" si="43"/>
        <v>0</v>
      </c>
      <c r="J67" s="105">
        <f t="shared" si="43"/>
        <v>7136000</v>
      </c>
      <c r="K67" s="106">
        <f t="shared" si="43"/>
        <v>10420194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7197000</v>
      </c>
      <c r="Q67" s="106">
        <f t="shared" si="37"/>
        <v>10420194</v>
      </c>
      <c r="R67" s="61">
        <f t="shared" si="38"/>
        <v>11598.360655737704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12.679480629305335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18.358016948256726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142914000</v>
      </c>
      <c r="C69" s="92"/>
      <c r="D69" s="92"/>
      <c r="E69" s="92">
        <f>$B69      +$C69      +$D69</f>
        <v>142914000</v>
      </c>
      <c r="F69" s="93">
        <v>142914000</v>
      </c>
      <c r="G69" s="94">
        <v>76261000</v>
      </c>
      <c r="H69" s="93">
        <v>12942000</v>
      </c>
      <c r="I69" s="94"/>
      <c r="J69" s="93">
        <v>54418000</v>
      </c>
      <c r="K69" s="94">
        <v>92055978</v>
      </c>
      <c r="L69" s="93"/>
      <c r="M69" s="94"/>
      <c r="N69" s="93"/>
      <c r="O69" s="94"/>
      <c r="P69" s="93">
        <f>$H69      +$J69      +$L69      +$N69</f>
        <v>67360000</v>
      </c>
      <c r="Q69" s="94">
        <f>$I69      +$K69      +$M69      +$O69</f>
        <v>92055978</v>
      </c>
      <c r="R69" s="48">
        <f>IF(($H69      =0),0,((($J69      -$H69      )/$H69      )*100))</f>
        <v>320.47596971101837</v>
      </c>
      <c r="S69" s="49">
        <f>IF(($I69      =0),0,((($K69      -$I69      )/$I69      )*100))</f>
        <v>0</v>
      </c>
      <c r="T69" s="48">
        <f>IF(($E69      =0),0,(($P69      /$E69      )*100))</f>
        <v>47.133240970093901</v>
      </c>
      <c r="U69" s="50">
        <f>IF(($E69      =0),0,(($Q69      /$E69      )*100))</f>
        <v>64.413548007892857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142914000</v>
      </c>
      <c r="C70" s="101">
        <f>C69</f>
        <v>0</v>
      </c>
      <c r="D70" s="101"/>
      <c r="E70" s="101">
        <f>$B70      +$C70      +$D70</f>
        <v>142914000</v>
      </c>
      <c r="F70" s="102">
        <f t="shared" ref="F70:O70" si="44">F69</f>
        <v>142914000</v>
      </c>
      <c r="G70" s="103">
        <f t="shared" si="44"/>
        <v>76261000</v>
      </c>
      <c r="H70" s="102">
        <f t="shared" si="44"/>
        <v>12942000</v>
      </c>
      <c r="I70" s="103">
        <f t="shared" si="44"/>
        <v>0</v>
      </c>
      <c r="J70" s="102">
        <f t="shared" si="44"/>
        <v>54418000</v>
      </c>
      <c r="K70" s="103">
        <f t="shared" si="44"/>
        <v>92055978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67360000</v>
      </c>
      <c r="Q70" s="103">
        <f>$I70      +$K70      +$M70      +$O70</f>
        <v>92055978</v>
      </c>
      <c r="R70" s="57">
        <f>IF(($H70      =0),0,((($J70      -$H70      )/$H70      )*100))</f>
        <v>320.47596971101837</v>
      </c>
      <c r="S70" s="58">
        <f>IF(($I70      =0),0,((($K70      -$I70      )/$I70      )*100))</f>
        <v>0</v>
      </c>
      <c r="T70" s="57">
        <f>IF($E70   =0,0,($P70   /$E70   )*100)</f>
        <v>47.133240970093901</v>
      </c>
      <c r="U70" s="59">
        <f>IF($E70   =0,0,($Q70   /$E70 )*100)</f>
        <v>64.413548007892857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142914000</v>
      </c>
      <c r="C71" s="104">
        <f>C69</f>
        <v>0</v>
      </c>
      <c r="D71" s="104"/>
      <c r="E71" s="104">
        <f>$B71      +$C71      +$D71</f>
        <v>142914000</v>
      </c>
      <c r="F71" s="105">
        <f t="shared" ref="F71:O71" si="45">F69</f>
        <v>142914000</v>
      </c>
      <c r="G71" s="106">
        <f t="shared" si="45"/>
        <v>76261000</v>
      </c>
      <c r="H71" s="105">
        <f t="shared" si="45"/>
        <v>12942000</v>
      </c>
      <c r="I71" s="106">
        <f t="shared" si="45"/>
        <v>0</v>
      </c>
      <c r="J71" s="105">
        <f t="shared" si="45"/>
        <v>54418000</v>
      </c>
      <c r="K71" s="106">
        <f t="shared" si="45"/>
        <v>92055978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67360000</v>
      </c>
      <c r="Q71" s="106">
        <f>$I71      +$K71      +$M71      +$O71</f>
        <v>92055978</v>
      </c>
      <c r="R71" s="61">
        <f>IF(($H71      =0),0,((($J71      -$H71      )/$H71      )*100))</f>
        <v>320.47596971101837</v>
      </c>
      <c r="S71" s="62">
        <f>IF(($I71      =0),0,((($K71      -$I71      )/$I71      )*100))</f>
        <v>0</v>
      </c>
      <c r="T71" s="61">
        <f>IF($E71   =0,0,($P71   /$E71   )*100)</f>
        <v>47.133240970093901</v>
      </c>
      <c r="U71" s="65">
        <f>IF($E71   =0,0,($Q71   /$E71   )*100)</f>
        <v>64.413548007892857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310598000</v>
      </c>
      <c r="C72" s="104">
        <f>SUM(C9:C14,C17:C23,C26:C29,C32,C35:C39,C42:C52,C55:C58,C61:C65,C69)</f>
        <v>0</v>
      </c>
      <c r="D72" s="104"/>
      <c r="E72" s="104">
        <f>$B72      +$C72      +$D72</f>
        <v>310598000</v>
      </c>
      <c r="F72" s="105">
        <f t="shared" ref="F72:O72" si="46">SUM(F9:F14,F17:F23,F26:F29,F32,F35:F39,F42:F52,F55:F58,F61:F65,F69)</f>
        <v>310598000</v>
      </c>
      <c r="G72" s="106">
        <f t="shared" si="46"/>
        <v>94777000</v>
      </c>
      <c r="H72" s="105">
        <f t="shared" si="46"/>
        <v>13003000</v>
      </c>
      <c r="I72" s="106">
        <f t="shared" si="46"/>
        <v>0</v>
      </c>
      <c r="J72" s="105">
        <f t="shared" si="46"/>
        <v>61554000</v>
      </c>
      <c r="K72" s="106">
        <f t="shared" si="46"/>
        <v>102476172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74557000</v>
      </c>
      <c r="Q72" s="106">
        <f>$I72      +$K72      +$M72      +$O72</f>
        <v>102476172</v>
      </c>
      <c r="R72" s="61">
        <f>IF(($H72      =0),0,((($J72      -$H72      )/$H72      )*100))</f>
        <v>373.38306544643547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37.339176161262053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51.321483410542136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WQImAMkgk6FqUHqXaaRsJbvRMMo+Dl6WW2dh0uMvM8DPYMlYvooXwZmPYAd2jsEqP47btLK3KCkquZ5L24tpw==" saltValue="7iqaaYkq1314IHV5EPqh+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741000</v>
      </c>
      <c r="I10" s="94"/>
      <c r="J10" s="93">
        <v>437000</v>
      </c>
      <c r="K10" s="94"/>
      <c r="L10" s="93"/>
      <c r="M10" s="94"/>
      <c r="N10" s="93"/>
      <c r="O10" s="94"/>
      <c r="P10" s="93">
        <f t="shared" ref="P10:P15" si="1">$H10      +$J10      +$L10      +$N10</f>
        <v>1178000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-41.025641025641022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38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741000</v>
      </c>
      <c r="I15" s="97">
        <f t="shared" si="7"/>
        <v>0</v>
      </c>
      <c r="J15" s="96">
        <f t="shared" si="7"/>
        <v>437000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1178000</v>
      </c>
      <c r="Q15" s="97">
        <f t="shared" si="2"/>
        <v>0</v>
      </c>
      <c r="R15" s="52">
        <f t="shared" si="3"/>
        <v>-41.025641025641022</v>
      </c>
      <c r="S15" s="53">
        <f t="shared" si="4"/>
        <v>0</v>
      </c>
      <c r="T15" s="52">
        <f>IF((SUM($E9:$E13))=0,0,(P15/(SUM($E9:$E13))*100))</f>
        <v>38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1127000</v>
      </c>
      <c r="C32" s="92"/>
      <c r="D32" s="92"/>
      <c r="E32" s="92">
        <f>$B32      +$C32      +$D32</f>
        <v>1127000</v>
      </c>
      <c r="F32" s="93">
        <v>1127000</v>
      </c>
      <c r="G32" s="94">
        <v>281000</v>
      </c>
      <c r="H32" s="93"/>
      <c r="I32" s="94"/>
      <c r="J32" s="93">
        <v>281000</v>
      </c>
      <c r="K32" s="94"/>
      <c r="L32" s="93"/>
      <c r="M32" s="94"/>
      <c r="N32" s="93"/>
      <c r="O32" s="94"/>
      <c r="P32" s="93">
        <f>$H32      +$J32      +$L32      +$N32</f>
        <v>281000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24.933451641526176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1127000</v>
      </c>
      <c r="C33" s="95">
        <f>C32</f>
        <v>0</v>
      </c>
      <c r="D33" s="95"/>
      <c r="E33" s="95">
        <f>$B33      +$C33      +$D33</f>
        <v>1127000</v>
      </c>
      <c r="F33" s="96">
        <f t="shared" ref="F33:O33" si="17">F32</f>
        <v>1127000</v>
      </c>
      <c r="G33" s="97">
        <f t="shared" si="17"/>
        <v>281000</v>
      </c>
      <c r="H33" s="96">
        <f t="shared" si="17"/>
        <v>0</v>
      </c>
      <c r="I33" s="97">
        <f t="shared" si="17"/>
        <v>0</v>
      </c>
      <c r="J33" s="96">
        <f t="shared" si="17"/>
        <v>281000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281000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24.933451641526176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280000</v>
      </c>
      <c r="C35" s="92"/>
      <c r="D35" s="92"/>
      <c r="E35" s="92">
        <f t="shared" ref="E35:E40" si="18">$B35      +$C35      +$D35</f>
        <v>280000</v>
      </c>
      <c r="F35" s="93">
        <v>280000</v>
      </c>
      <c r="G35" s="94">
        <v>280000</v>
      </c>
      <c r="H35" s="93">
        <v>180000</v>
      </c>
      <c r="I35" s="94"/>
      <c r="J35" s="93"/>
      <c r="K35" s="94">
        <v>179943</v>
      </c>
      <c r="L35" s="93"/>
      <c r="M35" s="94"/>
      <c r="N35" s="93"/>
      <c r="O35" s="94"/>
      <c r="P35" s="93">
        <f t="shared" ref="P35:P40" si="19">$H35      +$J35      +$L35      +$N35</f>
        <v>180000</v>
      </c>
      <c r="Q35" s="94">
        <f t="shared" ref="Q35:Q40" si="20">$I35      +$K35      +$M35      +$O35</f>
        <v>179943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64.285714285714292</v>
      </c>
      <c r="U35" s="50">
        <f t="shared" ref="U35:U39" si="24">IF(($E35      =0),0,(($Q35      /$E35      )*100))</f>
        <v>64.265357142857141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88000</v>
      </c>
      <c r="C36" s="92"/>
      <c r="D36" s="92"/>
      <c r="E36" s="92">
        <f t="shared" si="18"/>
        <v>88000</v>
      </c>
      <c r="F36" s="93">
        <v>88000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4368000</v>
      </c>
      <c r="C40" s="95">
        <f>SUM(C35:C39)</f>
        <v>0</v>
      </c>
      <c r="D40" s="95"/>
      <c r="E40" s="95">
        <f t="shared" si="18"/>
        <v>4368000</v>
      </c>
      <c r="F40" s="96">
        <f t="shared" ref="F40:O40" si="25">SUM(F35:F39)</f>
        <v>4368000</v>
      </c>
      <c r="G40" s="97">
        <f t="shared" si="25"/>
        <v>3280000</v>
      </c>
      <c r="H40" s="96">
        <f t="shared" si="25"/>
        <v>180000</v>
      </c>
      <c r="I40" s="97">
        <f t="shared" si="25"/>
        <v>0</v>
      </c>
      <c r="J40" s="96">
        <f t="shared" si="25"/>
        <v>0</v>
      </c>
      <c r="K40" s="97">
        <f t="shared" si="25"/>
        <v>179943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180000</v>
      </c>
      <c r="Q40" s="97">
        <f t="shared" si="20"/>
        <v>179943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4.2056074766355138</v>
      </c>
      <c r="U40" s="54">
        <f>IF((+$E35+$E38) =0,0,(Q40   /(+$E35+$E38) )*100)</f>
        <v>4.2042757009345797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11846000</v>
      </c>
      <c r="C51" s="92"/>
      <c r="D51" s="92"/>
      <c r="E51" s="92">
        <f t="shared" si="26"/>
        <v>11846000</v>
      </c>
      <c r="F51" s="93">
        <v>11846000</v>
      </c>
      <c r="G51" s="94">
        <v>5000000</v>
      </c>
      <c r="H51" s="93">
        <v>1236000</v>
      </c>
      <c r="I51" s="94"/>
      <c r="J51" s="93">
        <v>3753000</v>
      </c>
      <c r="K51" s="94">
        <v>2324312</v>
      </c>
      <c r="L51" s="93"/>
      <c r="M51" s="94"/>
      <c r="N51" s="93"/>
      <c r="O51" s="94"/>
      <c r="P51" s="93">
        <f t="shared" si="27"/>
        <v>4989000</v>
      </c>
      <c r="Q51" s="94">
        <f t="shared" si="28"/>
        <v>2324312</v>
      </c>
      <c r="R51" s="48">
        <f t="shared" si="29"/>
        <v>203.64077669902915</v>
      </c>
      <c r="S51" s="49">
        <f t="shared" si="30"/>
        <v>0</v>
      </c>
      <c r="T51" s="48">
        <f t="shared" si="31"/>
        <v>42.115482019247004</v>
      </c>
      <c r="U51" s="50">
        <f t="shared" si="32"/>
        <v>19.621070403511734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11846000</v>
      </c>
      <c r="C53" s="95">
        <f>SUM(C42:C52)</f>
        <v>0</v>
      </c>
      <c r="D53" s="95"/>
      <c r="E53" s="95">
        <f t="shared" si="26"/>
        <v>11846000</v>
      </c>
      <c r="F53" s="96">
        <f t="shared" ref="F53:O53" si="33">SUM(F42:F52)</f>
        <v>11846000</v>
      </c>
      <c r="G53" s="97">
        <f t="shared" si="33"/>
        <v>5000000</v>
      </c>
      <c r="H53" s="96">
        <f t="shared" si="33"/>
        <v>1236000</v>
      </c>
      <c r="I53" s="97">
        <f t="shared" si="33"/>
        <v>0</v>
      </c>
      <c r="J53" s="96">
        <f t="shared" si="33"/>
        <v>3753000</v>
      </c>
      <c r="K53" s="97">
        <f t="shared" si="33"/>
        <v>2324312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4989000</v>
      </c>
      <c r="Q53" s="97">
        <f t="shared" si="28"/>
        <v>2324312</v>
      </c>
      <c r="R53" s="52">
        <f t="shared" si="29"/>
        <v>203.64077669902915</v>
      </c>
      <c r="S53" s="53">
        <f t="shared" si="30"/>
        <v>0</v>
      </c>
      <c r="T53" s="52">
        <f>IF((+$E43+$E45+$E47+$E48+$E51) =0,0,(P53   /(+$E43+$E45+$E47+$E48+$E51) )*100)</f>
        <v>42.115482019247004</v>
      </c>
      <c r="U53" s="54">
        <f>IF((+$E43+$E45+$E47+$E48+$E51) =0,0,(Q53   /(+$E43+$E45+$E47+$E48+$E51) )*100)</f>
        <v>19.621070403511734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20441000</v>
      </c>
      <c r="C67" s="104">
        <f>SUM(C9:C14,C17:C23,C26:C29,C32,C35:C39,C42:C52,C55:C58,C61:C65)</f>
        <v>0</v>
      </c>
      <c r="D67" s="104"/>
      <c r="E67" s="104">
        <f t="shared" si="35"/>
        <v>20441000</v>
      </c>
      <c r="F67" s="105">
        <f t="shared" ref="F67:O67" si="43">SUM(F9:F14,F17:F23,F26:F29,F32,F35:F39,F42:F52,F55:F58,F61:F65)</f>
        <v>20441000</v>
      </c>
      <c r="G67" s="106">
        <f t="shared" si="43"/>
        <v>11661000</v>
      </c>
      <c r="H67" s="105">
        <f t="shared" si="43"/>
        <v>2157000</v>
      </c>
      <c r="I67" s="106">
        <f t="shared" si="43"/>
        <v>0</v>
      </c>
      <c r="J67" s="105">
        <f t="shared" si="43"/>
        <v>4471000</v>
      </c>
      <c r="K67" s="106">
        <f t="shared" si="43"/>
        <v>2504255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6628000</v>
      </c>
      <c r="Q67" s="106">
        <f t="shared" si="37"/>
        <v>2504255</v>
      </c>
      <c r="R67" s="61">
        <f t="shared" si="38"/>
        <v>107.27862772369031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32.565223799931218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12.304107502579473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34797000</v>
      </c>
      <c r="C69" s="92"/>
      <c r="D69" s="92"/>
      <c r="E69" s="92">
        <f>$B69      +$C69      +$D69</f>
        <v>34797000</v>
      </c>
      <c r="F69" s="93">
        <v>34797000</v>
      </c>
      <c r="G69" s="94">
        <v>22245000</v>
      </c>
      <c r="H69" s="93">
        <v>10355000</v>
      </c>
      <c r="I69" s="94"/>
      <c r="J69" s="93">
        <v>11890000</v>
      </c>
      <c r="K69" s="94">
        <v>11620857</v>
      </c>
      <c r="L69" s="93"/>
      <c r="M69" s="94"/>
      <c r="N69" s="93"/>
      <c r="O69" s="94"/>
      <c r="P69" s="93">
        <f>$H69      +$J69      +$L69      +$N69</f>
        <v>22245000</v>
      </c>
      <c r="Q69" s="94">
        <f>$I69      +$K69      +$M69      +$O69</f>
        <v>11620857</v>
      </c>
      <c r="R69" s="48">
        <f>IF(($H69      =0),0,((($J69      -$H69      )/$H69      )*100))</f>
        <v>14.823756639304683</v>
      </c>
      <c r="S69" s="49">
        <f>IF(($I69      =0),0,((($K69      -$I69      )/$I69      )*100))</f>
        <v>0</v>
      </c>
      <c r="T69" s="48">
        <f>IF(($E69      =0),0,(($P69      /$E69      )*100))</f>
        <v>63.927924821105265</v>
      </c>
      <c r="U69" s="50">
        <f>IF(($E69      =0),0,(($Q69      /$E69      )*100))</f>
        <v>33.396146219501681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34797000</v>
      </c>
      <c r="C70" s="101">
        <f>C69</f>
        <v>0</v>
      </c>
      <c r="D70" s="101"/>
      <c r="E70" s="101">
        <f>$B70      +$C70      +$D70</f>
        <v>34797000</v>
      </c>
      <c r="F70" s="102">
        <f t="shared" ref="F70:O70" si="44">F69</f>
        <v>34797000</v>
      </c>
      <c r="G70" s="103">
        <f t="shared" si="44"/>
        <v>22245000</v>
      </c>
      <c r="H70" s="102">
        <f t="shared" si="44"/>
        <v>10355000</v>
      </c>
      <c r="I70" s="103">
        <f t="shared" si="44"/>
        <v>0</v>
      </c>
      <c r="J70" s="102">
        <f t="shared" si="44"/>
        <v>11890000</v>
      </c>
      <c r="K70" s="103">
        <f t="shared" si="44"/>
        <v>11620857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22245000</v>
      </c>
      <c r="Q70" s="103">
        <f>$I70      +$K70      +$M70      +$O70</f>
        <v>11620857</v>
      </c>
      <c r="R70" s="57">
        <f>IF(($H70      =0),0,((($J70      -$H70      )/$H70      )*100))</f>
        <v>14.823756639304683</v>
      </c>
      <c r="S70" s="58">
        <f>IF(($I70      =0),0,((($K70      -$I70      )/$I70      )*100))</f>
        <v>0</v>
      </c>
      <c r="T70" s="57">
        <f>IF($E70   =0,0,($P70   /$E70   )*100)</f>
        <v>63.927924821105265</v>
      </c>
      <c r="U70" s="59">
        <f>IF($E70   =0,0,($Q70   /$E70 )*100)</f>
        <v>33.396146219501681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34797000</v>
      </c>
      <c r="C71" s="104">
        <f>C69</f>
        <v>0</v>
      </c>
      <c r="D71" s="104"/>
      <c r="E71" s="104">
        <f>$B71      +$C71      +$D71</f>
        <v>34797000</v>
      </c>
      <c r="F71" s="105">
        <f t="shared" ref="F71:O71" si="45">F69</f>
        <v>34797000</v>
      </c>
      <c r="G71" s="106">
        <f t="shared" si="45"/>
        <v>22245000</v>
      </c>
      <c r="H71" s="105">
        <f t="shared" si="45"/>
        <v>10355000</v>
      </c>
      <c r="I71" s="106">
        <f t="shared" si="45"/>
        <v>0</v>
      </c>
      <c r="J71" s="105">
        <f t="shared" si="45"/>
        <v>11890000</v>
      </c>
      <c r="K71" s="106">
        <f t="shared" si="45"/>
        <v>11620857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22245000</v>
      </c>
      <c r="Q71" s="106">
        <f>$I71      +$K71      +$M71      +$O71</f>
        <v>11620857</v>
      </c>
      <c r="R71" s="61">
        <f>IF(($H71      =0),0,((($J71      -$H71      )/$H71      )*100))</f>
        <v>14.823756639304683</v>
      </c>
      <c r="S71" s="62">
        <f>IF(($I71      =0),0,((($K71      -$I71      )/$I71      )*100))</f>
        <v>0</v>
      </c>
      <c r="T71" s="61">
        <f>IF($E71   =0,0,($P71   /$E71   )*100)</f>
        <v>63.927924821105265</v>
      </c>
      <c r="U71" s="65">
        <f>IF($E71   =0,0,($Q71   /$E71   )*100)</f>
        <v>33.396146219501681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55238000</v>
      </c>
      <c r="C72" s="104">
        <f>SUM(C9:C14,C17:C23,C26:C29,C32,C35:C39,C42:C52,C55:C58,C61:C65,C69)</f>
        <v>0</v>
      </c>
      <c r="D72" s="104"/>
      <c r="E72" s="104">
        <f>$B72      +$C72      +$D72</f>
        <v>55238000</v>
      </c>
      <c r="F72" s="105">
        <f t="shared" ref="F72:O72" si="46">SUM(F9:F14,F17:F23,F26:F29,F32,F35:F39,F42:F52,F55:F58,F61:F65,F69)</f>
        <v>55238000</v>
      </c>
      <c r="G72" s="106">
        <f t="shared" si="46"/>
        <v>33906000</v>
      </c>
      <c r="H72" s="105">
        <f t="shared" si="46"/>
        <v>12512000</v>
      </c>
      <c r="I72" s="106">
        <f t="shared" si="46"/>
        <v>0</v>
      </c>
      <c r="J72" s="105">
        <f t="shared" si="46"/>
        <v>16361000</v>
      </c>
      <c r="K72" s="106">
        <f t="shared" si="46"/>
        <v>14125112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28873000</v>
      </c>
      <c r="Q72" s="106">
        <f>$I72      +$K72      +$M72      +$O72</f>
        <v>14125112</v>
      </c>
      <c r="R72" s="61">
        <f>IF(($H72      =0),0,((($J72      -$H72      )/$H72      )*100))</f>
        <v>30.762468030690538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52.353581142339081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25.61217044424297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kAijSJwCRV6icF5tdIhv7oG9TmAasqRQlweS2e+5og9bcsKFQFbQ2ArjQO0UHAqko5U+cy+bnyiO+K761Rkfw==" saltValue="hOnW/Mz2nJkxS1Fljz6E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911000</v>
      </c>
      <c r="I10" s="94">
        <v>911722</v>
      </c>
      <c r="J10" s="93">
        <v>367000</v>
      </c>
      <c r="K10" s="94">
        <v>550278</v>
      </c>
      <c r="L10" s="93"/>
      <c r="M10" s="94"/>
      <c r="N10" s="93"/>
      <c r="O10" s="94"/>
      <c r="P10" s="93">
        <f t="shared" ref="P10:P15" si="1">$H10      +$J10      +$L10      +$N10</f>
        <v>1278000</v>
      </c>
      <c r="Q10" s="94">
        <f t="shared" ref="Q10:Q15" si="2">$I10      +$K10      +$M10      +$O10</f>
        <v>1462000</v>
      </c>
      <c r="R10" s="48">
        <f t="shared" ref="R10:R15" si="3">IF(($H10      =0),0,((($J10      -$H10      )/$H10      )*100))</f>
        <v>-59.714599341383092</v>
      </c>
      <c r="S10" s="49">
        <f t="shared" ref="S10:S15" si="4">IF(($I10      =0),0,((($K10      -$I10      )/$I10      )*100))</f>
        <v>-39.644102039876188</v>
      </c>
      <c r="T10" s="48">
        <f t="shared" ref="T10:T14" si="5">IF(($E10      =0),0,(($P10      /$E10      )*100))</f>
        <v>58.090909090909093</v>
      </c>
      <c r="U10" s="50">
        <f t="shared" ref="U10:U14" si="6">IF(($E10      =0),0,(($Q10      /$E10      )*100))</f>
        <v>66.454545454545453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911000</v>
      </c>
      <c r="I15" s="97">
        <f t="shared" si="7"/>
        <v>911722</v>
      </c>
      <c r="J15" s="96">
        <f t="shared" si="7"/>
        <v>367000</v>
      </c>
      <c r="K15" s="97">
        <f t="shared" si="7"/>
        <v>550278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1278000</v>
      </c>
      <c r="Q15" s="97">
        <f t="shared" si="2"/>
        <v>1462000</v>
      </c>
      <c r="R15" s="52">
        <f t="shared" si="3"/>
        <v>-59.714599341383092</v>
      </c>
      <c r="S15" s="53">
        <f t="shared" si="4"/>
        <v>-39.644102039876188</v>
      </c>
      <c r="T15" s="52">
        <f>IF((SUM($E9:$E13))=0,0,(P15/(SUM($E9:$E13))*100))</f>
        <v>58.090909090909093</v>
      </c>
      <c r="U15" s="54">
        <f>IF((SUM($E9:$E13))=0,0,(Q15/(SUM($E9:$E13))*100))</f>
        <v>66.454545454545453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1750000</v>
      </c>
      <c r="C32" s="92"/>
      <c r="D32" s="92"/>
      <c r="E32" s="92">
        <f>$B32      +$C32      +$D32</f>
        <v>1750000</v>
      </c>
      <c r="F32" s="93">
        <v>1750000</v>
      </c>
      <c r="G32" s="94">
        <v>1225000</v>
      </c>
      <c r="H32" s="93">
        <v>949000</v>
      </c>
      <c r="I32" s="94">
        <v>949481</v>
      </c>
      <c r="J32" s="93">
        <v>276000</v>
      </c>
      <c r="K32" s="94">
        <v>275519</v>
      </c>
      <c r="L32" s="93"/>
      <c r="M32" s="94"/>
      <c r="N32" s="93"/>
      <c r="O32" s="94"/>
      <c r="P32" s="93">
        <f>$H32      +$J32      +$L32      +$N32</f>
        <v>1225000</v>
      </c>
      <c r="Q32" s="94">
        <f>$I32      +$K32      +$M32      +$O32</f>
        <v>1225000</v>
      </c>
      <c r="R32" s="48">
        <f>IF(($H32      =0),0,((($J32      -$H32      )/$H32      )*100))</f>
        <v>-70.916754478398317</v>
      </c>
      <c r="S32" s="49">
        <f>IF(($I32      =0),0,((($K32      -$I32      )/$I32      )*100))</f>
        <v>-70.982147088777964</v>
      </c>
      <c r="T32" s="48">
        <f>IF(($E32      =0),0,(($P32      /$E32      )*100))</f>
        <v>70</v>
      </c>
      <c r="U32" s="50">
        <f>IF(($E32      =0),0,(($Q32      /$E32      )*100))</f>
        <v>70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1750000</v>
      </c>
      <c r="C33" s="95">
        <f>C32</f>
        <v>0</v>
      </c>
      <c r="D33" s="95"/>
      <c r="E33" s="95">
        <f>$B33      +$C33      +$D33</f>
        <v>1750000</v>
      </c>
      <c r="F33" s="96">
        <f t="shared" ref="F33:O33" si="17">F32</f>
        <v>1750000</v>
      </c>
      <c r="G33" s="97">
        <f t="shared" si="17"/>
        <v>1225000</v>
      </c>
      <c r="H33" s="96">
        <f t="shared" si="17"/>
        <v>949000</v>
      </c>
      <c r="I33" s="97">
        <f t="shared" si="17"/>
        <v>949481</v>
      </c>
      <c r="J33" s="96">
        <f t="shared" si="17"/>
        <v>276000</v>
      </c>
      <c r="K33" s="97">
        <f t="shared" si="17"/>
        <v>275519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1225000</v>
      </c>
      <c r="Q33" s="97">
        <f>$I33      +$K33      +$M33      +$O33</f>
        <v>1225000</v>
      </c>
      <c r="R33" s="52">
        <f>IF(($H33      =0),0,((($J33      -$H33      )/$H33      )*100))</f>
        <v>-70.916754478398317</v>
      </c>
      <c r="S33" s="53">
        <f>IF(($I33      =0),0,((($K33      -$I33      )/$I33      )*100))</f>
        <v>-70.982147088777964</v>
      </c>
      <c r="T33" s="52">
        <f>IF($E33   =0,0,($P33   /$E33   )*100)</f>
        <v>70</v>
      </c>
      <c r="U33" s="54">
        <f>IF($E33   =0,0,($Q33   /$E33   )*100)</f>
        <v>70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7058000</v>
      </c>
      <c r="C36" s="92"/>
      <c r="D36" s="92"/>
      <c r="E36" s="92">
        <f t="shared" si="18"/>
        <v>7058000</v>
      </c>
      <c r="F36" s="93">
        <v>7058000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7058000</v>
      </c>
      <c r="C40" s="95">
        <f>SUM(C35:C39)</f>
        <v>0</v>
      </c>
      <c r="D40" s="95"/>
      <c r="E40" s="95">
        <f t="shared" si="18"/>
        <v>7058000</v>
      </c>
      <c r="F40" s="96">
        <f t="shared" ref="F40:O40" si="25">SUM(F35:F39)</f>
        <v>7058000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150000000</v>
      </c>
      <c r="C43" s="92"/>
      <c r="D43" s="92"/>
      <c r="E43" s="92">
        <f t="shared" si="26"/>
        <v>150000000</v>
      </c>
      <c r="F43" s="93">
        <v>150000000</v>
      </c>
      <c r="G43" s="94">
        <v>105000000</v>
      </c>
      <c r="H43" s="93">
        <v>20525000</v>
      </c>
      <c r="I43" s="94">
        <v>6013718</v>
      </c>
      <c r="J43" s="93">
        <v>33520000</v>
      </c>
      <c r="K43" s="94">
        <v>8593480</v>
      </c>
      <c r="L43" s="93"/>
      <c r="M43" s="94"/>
      <c r="N43" s="93"/>
      <c r="O43" s="94"/>
      <c r="P43" s="93">
        <f t="shared" si="27"/>
        <v>54045000</v>
      </c>
      <c r="Q43" s="94">
        <f t="shared" si="28"/>
        <v>14607198</v>
      </c>
      <c r="R43" s="48">
        <f t="shared" si="29"/>
        <v>63.313032886723505</v>
      </c>
      <c r="S43" s="49">
        <f t="shared" si="30"/>
        <v>42.897954310461515</v>
      </c>
      <c r="T43" s="48">
        <f t="shared" si="31"/>
        <v>36.03</v>
      </c>
      <c r="U43" s="50">
        <f t="shared" si="32"/>
        <v>9.7381320000000002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70000000</v>
      </c>
      <c r="C44" s="92"/>
      <c r="D44" s="92"/>
      <c r="E44" s="92">
        <f t="shared" si="26"/>
        <v>70000000</v>
      </c>
      <c r="F44" s="93">
        <v>70000000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14173000</v>
      </c>
      <c r="C51" s="92"/>
      <c r="D51" s="92"/>
      <c r="E51" s="92">
        <f t="shared" si="26"/>
        <v>14173000</v>
      </c>
      <c r="F51" s="93">
        <v>14173000</v>
      </c>
      <c r="G51" s="94">
        <v>4173000</v>
      </c>
      <c r="H51" s="93">
        <v>492000</v>
      </c>
      <c r="I51" s="94">
        <v>15857925</v>
      </c>
      <c r="J51" s="93">
        <v>1962000</v>
      </c>
      <c r="K51" s="94"/>
      <c r="L51" s="93"/>
      <c r="M51" s="94"/>
      <c r="N51" s="93"/>
      <c r="O51" s="94"/>
      <c r="P51" s="93">
        <f t="shared" si="27"/>
        <v>2454000</v>
      </c>
      <c r="Q51" s="94">
        <f t="shared" si="28"/>
        <v>15857925</v>
      </c>
      <c r="R51" s="48">
        <f t="shared" si="29"/>
        <v>298.78048780487802</v>
      </c>
      <c r="S51" s="49">
        <f t="shared" si="30"/>
        <v>-100</v>
      </c>
      <c r="T51" s="48">
        <f t="shared" si="31"/>
        <v>17.314612290975798</v>
      </c>
      <c r="U51" s="50">
        <f t="shared" si="32"/>
        <v>111.88827347773935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32150000</v>
      </c>
      <c r="C52" s="92"/>
      <c r="D52" s="92"/>
      <c r="E52" s="92">
        <f t="shared" si="26"/>
        <v>32150000</v>
      </c>
      <c r="F52" s="93">
        <v>32150000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266323000</v>
      </c>
      <c r="C53" s="95">
        <f>SUM(C42:C52)</f>
        <v>0</v>
      </c>
      <c r="D53" s="95"/>
      <c r="E53" s="95">
        <f t="shared" si="26"/>
        <v>266323000</v>
      </c>
      <c r="F53" s="96">
        <f t="shared" ref="F53:O53" si="33">SUM(F42:F52)</f>
        <v>266323000</v>
      </c>
      <c r="G53" s="97">
        <f t="shared" si="33"/>
        <v>109173000</v>
      </c>
      <c r="H53" s="96">
        <f t="shared" si="33"/>
        <v>21017000</v>
      </c>
      <c r="I53" s="97">
        <f t="shared" si="33"/>
        <v>21871643</v>
      </c>
      <c r="J53" s="96">
        <f t="shared" si="33"/>
        <v>35482000</v>
      </c>
      <c r="K53" s="97">
        <f t="shared" si="33"/>
        <v>8593480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56499000</v>
      </c>
      <c r="Q53" s="97">
        <f t="shared" si="28"/>
        <v>30465123</v>
      </c>
      <c r="R53" s="52">
        <f t="shared" si="29"/>
        <v>68.825236713136988</v>
      </c>
      <c r="S53" s="53">
        <f t="shared" si="30"/>
        <v>-60.709490366132989</v>
      </c>
      <c r="T53" s="52">
        <f>IF((+$E43+$E45+$E47+$E48+$E51) =0,0,(P53   /(+$E43+$E45+$E47+$E48+$E51) )*100)</f>
        <v>34.414306859227764</v>
      </c>
      <c r="U53" s="54">
        <f>IF((+$E43+$E45+$E47+$E48+$E51) =0,0,(Q53   /(+$E43+$E45+$E47+$E48+$E51) )*100)</f>
        <v>18.556719436204492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277331000</v>
      </c>
      <c r="C67" s="104">
        <f>SUM(C9:C14,C17:C23,C26:C29,C32,C35:C39,C42:C52,C55:C58,C61:C65)</f>
        <v>0</v>
      </c>
      <c r="D67" s="104"/>
      <c r="E67" s="104">
        <f t="shared" si="35"/>
        <v>277331000</v>
      </c>
      <c r="F67" s="105">
        <f t="shared" ref="F67:O67" si="43">SUM(F9:F14,F17:F23,F26:F29,F32,F35:F39,F42:F52,F55:F58,F61:F65)</f>
        <v>277331000</v>
      </c>
      <c r="G67" s="106">
        <f t="shared" si="43"/>
        <v>112598000</v>
      </c>
      <c r="H67" s="105">
        <f t="shared" si="43"/>
        <v>22877000</v>
      </c>
      <c r="I67" s="106">
        <f t="shared" si="43"/>
        <v>23732846</v>
      </c>
      <c r="J67" s="105">
        <f t="shared" si="43"/>
        <v>36125000</v>
      </c>
      <c r="K67" s="106">
        <f t="shared" si="43"/>
        <v>9419277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59002000</v>
      </c>
      <c r="Q67" s="106">
        <f t="shared" si="37"/>
        <v>33152123</v>
      </c>
      <c r="R67" s="61">
        <f t="shared" si="38"/>
        <v>57.909690955981993</v>
      </c>
      <c r="S67" s="62">
        <f t="shared" si="39"/>
        <v>-60.311220154548685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35.094543875614875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19.718969444989682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56025000</v>
      </c>
      <c r="C69" s="92"/>
      <c r="D69" s="92"/>
      <c r="E69" s="92">
        <f>$B69      +$C69      +$D69</f>
        <v>56025000</v>
      </c>
      <c r="F69" s="93">
        <v>56025000</v>
      </c>
      <c r="G69" s="94">
        <v>34927000</v>
      </c>
      <c r="H69" s="93">
        <v>6757000</v>
      </c>
      <c r="I69" s="94">
        <v>4242284</v>
      </c>
      <c r="J69" s="93">
        <v>17049000</v>
      </c>
      <c r="K69" s="94">
        <v>13748315</v>
      </c>
      <c r="L69" s="93"/>
      <c r="M69" s="94"/>
      <c r="N69" s="93"/>
      <c r="O69" s="94"/>
      <c r="P69" s="93">
        <f>$H69      +$J69      +$L69      +$N69</f>
        <v>23806000</v>
      </c>
      <c r="Q69" s="94">
        <f>$I69      +$K69      +$M69      +$O69</f>
        <v>17990599</v>
      </c>
      <c r="R69" s="48">
        <f>IF(($H69      =0),0,((($J69      -$H69      )/$H69      )*100))</f>
        <v>152.31611661980168</v>
      </c>
      <c r="S69" s="49">
        <f>IF(($I69      =0),0,((($K69      -$I69      )/$I69      )*100))</f>
        <v>224.07813809730794</v>
      </c>
      <c r="T69" s="48">
        <f>IF(($E69      =0),0,(($P69      /$E69      )*100))</f>
        <v>42.491744756804998</v>
      </c>
      <c r="U69" s="50">
        <f>IF(($E69      =0),0,(($Q69      /$E69      )*100))</f>
        <v>32.11173404730031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56025000</v>
      </c>
      <c r="C70" s="101">
        <f>C69</f>
        <v>0</v>
      </c>
      <c r="D70" s="101"/>
      <c r="E70" s="101">
        <f>$B70      +$C70      +$D70</f>
        <v>56025000</v>
      </c>
      <c r="F70" s="102">
        <f t="shared" ref="F70:O70" si="44">F69</f>
        <v>56025000</v>
      </c>
      <c r="G70" s="103">
        <f t="shared" si="44"/>
        <v>34927000</v>
      </c>
      <c r="H70" s="102">
        <f t="shared" si="44"/>
        <v>6757000</v>
      </c>
      <c r="I70" s="103">
        <f t="shared" si="44"/>
        <v>4242284</v>
      </c>
      <c r="J70" s="102">
        <f t="shared" si="44"/>
        <v>17049000</v>
      </c>
      <c r="K70" s="103">
        <f t="shared" si="44"/>
        <v>13748315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23806000</v>
      </c>
      <c r="Q70" s="103">
        <f>$I70      +$K70      +$M70      +$O70</f>
        <v>17990599</v>
      </c>
      <c r="R70" s="57">
        <f>IF(($H70      =0),0,((($J70      -$H70      )/$H70      )*100))</f>
        <v>152.31611661980168</v>
      </c>
      <c r="S70" s="58">
        <f>IF(($I70      =0),0,((($K70      -$I70      )/$I70      )*100))</f>
        <v>224.07813809730794</v>
      </c>
      <c r="T70" s="57">
        <f>IF($E70   =0,0,($P70   /$E70   )*100)</f>
        <v>42.491744756804998</v>
      </c>
      <c r="U70" s="59">
        <f>IF($E70   =0,0,($Q70   /$E70 )*100)</f>
        <v>32.11173404730031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56025000</v>
      </c>
      <c r="C71" s="104">
        <f>C69</f>
        <v>0</v>
      </c>
      <c r="D71" s="104"/>
      <c r="E71" s="104">
        <f>$B71      +$C71      +$D71</f>
        <v>56025000</v>
      </c>
      <c r="F71" s="105">
        <f t="shared" ref="F71:O71" si="45">F69</f>
        <v>56025000</v>
      </c>
      <c r="G71" s="106">
        <f t="shared" si="45"/>
        <v>34927000</v>
      </c>
      <c r="H71" s="105">
        <f t="shared" si="45"/>
        <v>6757000</v>
      </c>
      <c r="I71" s="106">
        <f t="shared" si="45"/>
        <v>4242284</v>
      </c>
      <c r="J71" s="105">
        <f t="shared" si="45"/>
        <v>17049000</v>
      </c>
      <c r="K71" s="106">
        <f t="shared" si="45"/>
        <v>13748315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23806000</v>
      </c>
      <c r="Q71" s="106">
        <f>$I71      +$K71      +$M71      +$O71</f>
        <v>17990599</v>
      </c>
      <c r="R71" s="61">
        <f>IF(($H71      =0),0,((($J71      -$H71      )/$H71      )*100))</f>
        <v>152.31611661980168</v>
      </c>
      <c r="S71" s="62">
        <f>IF(($I71      =0),0,((($K71      -$I71      )/$I71      )*100))</f>
        <v>224.07813809730794</v>
      </c>
      <c r="T71" s="61">
        <f>IF($E71   =0,0,($P71   /$E71   )*100)</f>
        <v>42.491744756804998</v>
      </c>
      <c r="U71" s="65">
        <f>IF($E71   =0,0,($Q71   /$E71   )*100)</f>
        <v>32.11173404730031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333356000</v>
      </c>
      <c r="C72" s="104">
        <f>SUM(C9:C14,C17:C23,C26:C29,C32,C35:C39,C42:C52,C55:C58,C61:C65,C69)</f>
        <v>0</v>
      </c>
      <c r="D72" s="104"/>
      <c r="E72" s="104">
        <f>$B72      +$C72      +$D72</f>
        <v>333356000</v>
      </c>
      <c r="F72" s="105">
        <f t="shared" ref="F72:O72" si="46">SUM(F9:F14,F17:F23,F26:F29,F32,F35:F39,F42:F52,F55:F58,F61:F65,F69)</f>
        <v>333356000</v>
      </c>
      <c r="G72" s="106">
        <f t="shared" si="46"/>
        <v>147525000</v>
      </c>
      <c r="H72" s="105">
        <f t="shared" si="46"/>
        <v>29634000</v>
      </c>
      <c r="I72" s="106">
        <f t="shared" si="46"/>
        <v>27975130</v>
      </c>
      <c r="J72" s="105">
        <f t="shared" si="46"/>
        <v>53174000</v>
      </c>
      <c r="K72" s="106">
        <f t="shared" si="46"/>
        <v>23167592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82808000</v>
      </c>
      <c r="Q72" s="106">
        <f>$I72      +$K72      +$M72      +$O72</f>
        <v>51142722</v>
      </c>
      <c r="R72" s="61">
        <f>IF(($H72      =0),0,((($J72      -$H72      )/$H72      )*100))</f>
        <v>79.435783221974759</v>
      </c>
      <c r="S72" s="62">
        <f>IF(($I72      =0),0,((($K72      -$I72      )/$I72      )*100))</f>
        <v>-17.185042571741398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36.943448078947839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22.816497135820978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aG9i1D9JW2EtWR1RKIslYF9COnTk/dlhCGBM1TR9P81sRmRuQ97+o2IaSxDM8PTGxKJ1DMU7FiFKy1PRq1uww==" saltValue="TK33MtFd8aRn9nyuiK12+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2750000</v>
      </c>
      <c r="C10" s="92"/>
      <c r="D10" s="92"/>
      <c r="E10" s="92">
        <f t="shared" ref="E10:E15" si="0">$B10      +$C10      +$D10</f>
        <v>2750000</v>
      </c>
      <c r="F10" s="93">
        <v>2750000</v>
      </c>
      <c r="G10" s="94">
        <v>2750000</v>
      </c>
      <c r="H10" s="93">
        <v>232000</v>
      </c>
      <c r="I10" s="94"/>
      <c r="J10" s="93">
        <v>1597000</v>
      </c>
      <c r="K10" s="94"/>
      <c r="L10" s="93"/>
      <c r="M10" s="94"/>
      <c r="N10" s="93"/>
      <c r="O10" s="94"/>
      <c r="P10" s="93">
        <f t="shared" ref="P10:P15" si="1">$H10      +$J10      +$L10      +$N10</f>
        <v>1829000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588.36206896551721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66.509090909090901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2750000</v>
      </c>
      <c r="C15" s="95">
        <f>SUM(C9:C14)</f>
        <v>0</v>
      </c>
      <c r="D15" s="95"/>
      <c r="E15" s="95">
        <f t="shared" si="0"/>
        <v>2750000</v>
      </c>
      <c r="F15" s="96">
        <f t="shared" ref="F15:O15" si="7">SUM(F9:F14)</f>
        <v>2750000</v>
      </c>
      <c r="G15" s="97">
        <f t="shared" si="7"/>
        <v>2750000</v>
      </c>
      <c r="H15" s="96">
        <f t="shared" si="7"/>
        <v>232000</v>
      </c>
      <c r="I15" s="97">
        <f t="shared" si="7"/>
        <v>0</v>
      </c>
      <c r="J15" s="96">
        <f t="shared" si="7"/>
        <v>1597000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1829000</v>
      </c>
      <c r="Q15" s="97">
        <f t="shared" si="2"/>
        <v>0</v>
      </c>
      <c r="R15" s="52">
        <f t="shared" si="3"/>
        <v>588.36206896551721</v>
      </c>
      <c r="S15" s="53">
        <f t="shared" si="4"/>
        <v>0</v>
      </c>
      <c r="T15" s="52">
        <f>IF((SUM($E9:$E13))=0,0,(P15/(SUM($E9:$E13))*100))</f>
        <v>66.509090909090901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4305000</v>
      </c>
      <c r="C32" s="92"/>
      <c r="D32" s="92"/>
      <c r="E32" s="92">
        <f>$B32      +$C32      +$D32</f>
        <v>4305000</v>
      </c>
      <c r="F32" s="93">
        <v>4305000</v>
      </c>
      <c r="G32" s="94">
        <v>1076000</v>
      </c>
      <c r="H32" s="93"/>
      <c r="I32" s="94"/>
      <c r="J32" s="93">
        <v>213000</v>
      </c>
      <c r="K32" s="94"/>
      <c r="L32" s="93"/>
      <c r="M32" s="94"/>
      <c r="N32" s="93"/>
      <c r="O32" s="94"/>
      <c r="P32" s="93">
        <f>$H32      +$J32      +$L32      +$N32</f>
        <v>213000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4.94773519163763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4305000</v>
      </c>
      <c r="C33" s="95">
        <f>C32</f>
        <v>0</v>
      </c>
      <c r="D33" s="95"/>
      <c r="E33" s="95">
        <f>$B33      +$C33      +$D33</f>
        <v>4305000</v>
      </c>
      <c r="F33" s="96">
        <f t="shared" ref="F33:O33" si="17">F32</f>
        <v>4305000</v>
      </c>
      <c r="G33" s="97">
        <f t="shared" si="17"/>
        <v>1076000</v>
      </c>
      <c r="H33" s="96">
        <f t="shared" si="17"/>
        <v>0</v>
      </c>
      <c r="I33" s="97">
        <f t="shared" si="17"/>
        <v>0</v>
      </c>
      <c r="J33" s="96">
        <f t="shared" si="17"/>
        <v>213000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213000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4.94773519163763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5480000</v>
      </c>
      <c r="C35" s="92"/>
      <c r="D35" s="92"/>
      <c r="E35" s="92">
        <f t="shared" ref="E35:E40" si="18">$B35      +$C35      +$D35</f>
        <v>5480000</v>
      </c>
      <c r="F35" s="93">
        <v>5480000</v>
      </c>
      <c r="G35" s="94">
        <v>1250000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89000</v>
      </c>
      <c r="C36" s="92"/>
      <c r="D36" s="92"/>
      <c r="E36" s="92">
        <f t="shared" si="18"/>
        <v>89000</v>
      </c>
      <c r="F36" s="93">
        <v>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5569000</v>
      </c>
      <c r="C40" s="95">
        <f>SUM(C35:C39)</f>
        <v>0</v>
      </c>
      <c r="D40" s="95"/>
      <c r="E40" s="95">
        <f t="shared" si="18"/>
        <v>5569000</v>
      </c>
      <c r="F40" s="96">
        <f t="shared" ref="F40:O40" si="25">SUM(F35:F39)</f>
        <v>5569000</v>
      </c>
      <c r="G40" s="97">
        <f t="shared" si="25"/>
        <v>1250000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60000000</v>
      </c>
      <c r="C44" s="92"/>
      <c r="D44" s="92"/>
      <c r="E44" s="92">
        <f t="shared" si="26"/>
        <v>60000000</v>
      </c>
      <c r="F44" s="93">
        <v>60000000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15022000</v>
      </c>
      <c r="C51" s="92"/>
      <c r="D51" s="92"/>
      <c r="E51" s="92">
        <f t="shared" si="26"/>
        <v>15022000</v>
      </c>
      <c r="F51" s="93">
        <v>15022000</v>
      </c>
      <c r="G51" s="94">
        <v>12022000</v>
      </c>
      <c r="H51" s="93">
        <v>4010000</v>
      </c>
      <c r="I51" s="94"/>
      <c r="J51" s="93">
        <v>2871000</v>
      </c>
      <c r="K51" s="94">
        <v>3327773</v>
      </c>
      <c r="L51" s="93"/>
      <c r="M51" s="94"/>
      <c r="N51" s="93"/>
      <c r="O51" s="94"/>
      <c r="P51" s="93">
        <f t="shared" si="27"/>
        <v>6881000</v>
      </c>
      <c r="Q51" s="94">
        <f t="shared" si="28"/>
        <v>3327773</v>
      </c>
      <c r="R51" s="48">
        <f t="shared" si="29"/>
        <v>-28.403990024937652</v>
      </c>
      <c r="S51" s="49">
        <f t="shared" si="30"/>
        <v>0</v>
      </c>
      <c r="T51" s="48">
        <f t="shared" si="31"/>
        <v>45.806150978564766</v>
      </c>
      <c r="U51" s="50">
        <f t="shared" si="32"/>
        <v>22.152662761283452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75022000</v>
      </c>
      <c r="C53" s="95">
        <f>SUM(C42:C52)</f>
        <v>0</v>
      </c>
      <c r="D53" s="95"/>
      <c r="E53" s="95">
        <f t="shared" si="26"/>
        <v>75022000</v>
      </c>
      <c r="F53" s="96">
        <f t="shared" ref="F53:O53" si="33">SUM(F42:F52)</f>
        <v>75022000</v>
      </c>
      <c r="G53" s="97">
        <f t="shared" si="33"/>
        <v>12022000</v>
      </c>
      <c r="H53" s="96">
        <f t="shared" si="33"/>
        <v>4010000</v>
      </c>
      <c r="I53" s="97">
        <f t="shared" si="33"/>
        <v>0</v>
      </c>
      <c r="J53" s="96">
        <f t="shared" si="33"/>
        <v>2871000</v>
      </c>
      <c r="K53" s="97">
        <f t="shared" si="33"/>
        <v>3327773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6881000</v>
      </c>
      <c r="Q53" s="97">
        <f t="shared" si="28"/>
        <v>3327773</v>
      </c>
      <c r="R53" s="52">
        <f t="shared" si="29"/>
        <v>-28.403990024937652</v>
      </c>
      <c r="S53" s="53">
        <f t="shared" si="30"/>
        <v>0</v>
      </c>
      <c r="T53" s="52">
        <f>IF((+$E43+$E45+$E47+$E48+$E51) =0,0,(P53   /(+$E43+$E45+$E47+$E48+$E51) )*100)</f>
        <v>45.806150978564766</v>
      </c>
      <c r="U53" s="54">
        <f>IF((+$E43+$E45+$E47+$E48+$E51) =0,0,(Q53   /(+$E43+$E45+$E47+$E48+$E51) )*100)</f>
        <v>22.152662761283452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87646000</v>
      </c>
      <c r="C67" s="104">
        <f>SUM(C9:C14,C17:C23,C26:C29,C32,C35:C39,C42:C52,C55:C58,C61:C65)</f>
        <v>0</v>
      </c>
      <c r="D67" s="104"/>
      <c r="E67" s="104">
        <f t="shared" si="35"/>
        <v>87646000</v>
      </c>
      <c r="F67" s="105">
        <f t="shared" ref="F67:O67" si="43">SUM(F9:F14,F17:F23,F26:F29,F32,F35:F39,F42:F52,F55:F58,F61:F65)</f>
        <v>87646000</v>
      </c>
      <c r="G67" s="106">
        <f t="shared" si="43"/>
        <v>17098000</v>
      </c>
      <c r="H67" s="105">
        <f t="shared" si="43"/>
        <v>4242000</v>
      </c>
      <c r="I67" s="106">
        <f t="shared" si="43"/>
        <v>0</v>
      </c>
      <c r="J67" s="105">
        <f t="shared" si="43"/>
        <v>4681000</v>
      </c>
      <c r="K67" s="106">
        <f t="shared" si="43"/>
        <v>3327773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8923000</v>
      </c>
      <c r="Q67" s="106">
        <f t="shared" si="37"/>
        <v>3327773</v>
      </c>
      <c r="R67" s="61">
        <f t="shared" si="38"/>
        <v>10.348892032060348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32.380157491744384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12.075962550350184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45682000</v>
      </c>
      <c r="C69" s="92"/>
      <c r="D69" s="92"/>
      <c r="E69" s="92">
        <f>$B69      +$C69      +$D69</f>
        <v>45682000</v>
      </c>
      <c r="F69" s="93">
        <v>45682000</v>
      </c>
      <c r="G69" s="94">
        <v>18472000</v>
      </c>
      <c r="H69" s="93">
        <v>4561000</v>
      </c>
      <c r="I69" s="94"/>
      <c r="J69" s="93">
        <v>5537000</v>
      </c>
      <c r="K69" s="94">
        <v>3688582</v>
      </c>
      <c r="L69" s="93"/>
      <c r="M69" s="94"/>
      <c r="N69" s="93"/>
      <c r="O69" s="94"/>
      <c r="P69" s="93">
        <f>$H69      +$J69      +$L69      +$N69</f>
        <v>10098000</v>
      </c>
      <c r="Q69" s="94">
        <f>$I69      +$K69      +$M69      +$O69</f>
        <v>3688582</v>
      </c>
      <c r="R69" s="48">
        <f>IF(($H69      =0),0,((($J69      -$H69      )/$H69      )*100))</f>
        <v>21.398816049112039</v>
      </c>
      <c r="S69" s="49">
        <f>IF(($I69      =0),0,((($K69      -$I69      )/$I69      )*100))</f>
        <v>0</v>
      </c>
      <c r="T69" s="48">
        <f>IF(($E69      =0),0,(($P69      /$E69      )*100))</f>
        <v>22.104986646819317</v>
      </c>
      <c r="U69" s="50">
        <f>IF(($E69      =0),0,(($Q69      /$E69      )*100))</f>
        <v>8.0744757234797078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45682000</v>
      </c>
      <c r="C70" s="101">
        <f>C69</f>
        <v>0</v>
      </c>
      <c r="D70" s="101"/>
      <c r="E70" s="101">
        <f>$B70      +$C70      +$D70</f>
        <v>45682000</v>
      </c>
      <c r="F70" s="102">
        <f t="shared" ref="F70:O70" si="44">F69</f>
        <v>45682000</v>
      </c>
      <c r="G70" s="103">
        <f t="shared" si="44"/>
        <v>18472000</v>
      </c>
      <c r="H70" s="102">
        <f t="shared" si="44"/>
        <v>4561000</v>
      </c>
      <c r="I70" s="103">
        <f t="shared" si="44"/>
        <v>0</v>
      </c>
      <c r="J70" s="102">
        <f t="shared" si="44"/>
        <v>5537000</v>
      </c>
      <c r="K70" s="103">
        <f t="shared" si="44"/>
        <v>3688582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10098000</v>
      </c>
      <c r="Q70" s="103">
        <f>$I70      +$K70      +$M70      +$O70</f>
        <v>3688582</v>
      </c>
      <c r="R70" s="57">
        <f>IF(($H70      =0),0,((($J70      -$H70      )/$H70      )*100))</f>
        <v>21.398816049112039</v>
      </c>
      <c r="S70" s="58">
        <f>IF(($I70      =0),0,((($K70      -$I70      )/$I70      )*100))</f>
        <v>0</v>
      </c>
      <c r="T70" s="57">
        <f>IF($E70   =0,0,($P70   /$E70   )*100)</f>
        <v>22.104986646819317</v>
      </c>
      <c r="U70" s="59">
        <f>IF($E70   =0,0,($Q70   /$E70 )*100)</f>
        <v>8.0744757234797078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45682000</v>
      </c>
      <c r="C71" s="104">
        <f>C69</f>
        <v>0</v>
      </c>
      <c r="D71" s="104"/>
      <c r="E71" s="104">
        <f>$B71      +$C71      +$D71</f>
        <v>45682000</v>
      </c>
      <c r="F71" s="105">
        <f t="shared" ref="F71:O71" si="45">F69</f>
        <v>45682000</v>
      </c>
      <c r="G71" s="106">
        <f t="shared" si="45"/>
        <v>18472000</v>
      </c>
      <c r="H71" s="105">
        <f t="shared" si="45"/>
        <v>4561000</v>
      </c>
      <c r="I71" s="106">
        <f t="shared" si="45"/>
        <v>0</v>
      </c>
      <c r="J71" s="105">
        <f t="shared" si="45"/>
        <v>5537000</v>
      </c>
      <c r="K71" s="106">
        <f t="shared" si="45"/>
        <v>3688582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10098000</v>
      </c>
      <c r="Q71" s="106">
        <f>$I71      +$K71      +$M71      +$O71</f>
        <v>3688582</v>
      </c>
      <c r="R71" s="61">
        <f>IF(($H71      =0),0,((($J71      -$H71      )/$H71      )*100))</f>
        <v>21.398816049112039</v>
      </c>
      <c r="S71" s="62">
        <f>IF(($I71      =0),0,((($K71      -$I71      )/$I71      )*100))</f>
        <v>0</v>
      </c>
      <c r="T71" s="61">
        <f>IF($E71   =0,0,($P71   /$E71   )*100)</f>
        <v>22.104986646819317</v>
      </c>
      <c r="U71" s="65">
        <f>IF($E71   =0,0,($Q71   /$E71   )*100)</f>
        <v>8.0744757234797078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133328000</v>
      </c>
      <c r="C72" s="104">
        <f>SUM(C9:C14,C17:C23,C26:C29,C32,C35:C39,C42:C52,C55:C58,C61:C65,C69)</f>
        <v>0</v>
      </c>
      <c r="D72" s="104"/>
      <c r="E72" s="104">
        <f>$B72      +$C72      +$D72</f>
        <v>133328000</v>
      </c>
      <c r="F72" s="105">
        <f t="shared" ref="F72:O72" si="46">SUM(F9:F14,F17:F23,F26:F29,F32,F35:F39,F42:F52,F55:F58,F61:F65,F69)</f>
        <v>133328000</v>
      </c>
      <c r="G72" s="106">
        <f t="shared" si="46"/>
        <v>35570000</v>
      </c>
      <c r="H72" s="105">
        <f t="shared" si="46"/>
        <v>8803000</v>
      </c>
      <c r="I72" s="106">
        <f t="shared" si="46"/>
        <v>0</v>
      </c>
      <c r="J72" s="105">
        <f t="shared" si="46"/>
        <v>10218000</v>
      </c>
      <c r="K72" s="106">
        <f t="shared" si="46"/>
        <v>7016355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19021000</v>
      </c>
      <c r="Q72" s="106">
        <f>$I72      +$K72      +$M72      +$O72</f>
        <v>7016355</v>
      </c>
      <c r="R72" s="61">
        <f>IF(($H72      =0),0,((($J72      -$H72      )/$H72      )*100))</f>
        <v>16.074065659434282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25.971135597154522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9.5800802850940077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eIOa0T4Zmfx3z1MPXFrAAH/ugBWq2Y65mSN8RfGH4azHIHD3Lfq2tQhcwPAW9Log9Hd1DOip2UYzSs9fdEA+w==" saltValue="b9Zxq0NVgfLt9PSNFUdC/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72000</v>
      </c>
      <c r="I10" s="94"/>
      <c r="J10" s="93">
        <v>1558000</v>
      </c>
      <c r="K10" s="94"/>
      <c r="L10" s="93"/>
      <c r="M10" s="94"/>
      <c r="N10" s="93"/>
      <c r="O10" s="94"/>
      <c r="P10" s="93">
        <f t="shared" ref="P10:P15" si="1">$H10      +$J10      +$L10      +$N10</f>
        <v>1630000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2063.8888888888891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57.192982456140349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72000</v>
      </c>
      <c r="I15" s="97">
        <f t="shared" si="7"/>
        <v>0</v>
      </c>
      <c r="J15" s="96">
        <f t="shared" si="7"/>
        <v>1558000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1630000</v>
      </c>
      <c r="Q15" s="97">
        <f t="shared" si="2"/>
        <v>0</v>
      </c>
      <c r="R15" s="52">
        <f t="shared" si="3"/>
        <v>2063.8888888888891</v>
      </c>
      <c r="S15" s="53">
        <f t="shared" si="4"/>
        <v>0</v>
      </c>
      <c r="T15" s="52">
        <f>IF((SUM($E9:$E13))=0,0,(P15/(SUM($E9:$E13))*100))</f>
        <v>57.192982456140349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>
        <v>238000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238000</v>
      </c>
      <c r="Q32" s="94">
        <f>$I32      +$K32      +$M32      +$O32</f>
        <v>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25.05263157894737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238000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238000</v>
      </c>
      <c r="Q33" s="97">
        <f>$I33      +$K33      +$M33      +$O33</f>
        <v>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25.05263157894737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26279000</v>
      </c>
      <c r="C36" s="92"/>
      <c r="D36" s="92"/>
      <c r="E36" s="92">
        <f t="shared" si="18"/>
        <v>26279000</v>
      </c>
      <c r="F36" s="93">
        <v>26279000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26279000</v>
      </c>
      <c r="C40" s="95">
        <f>SUM(C35:C39)</f>
        <v>0</v>
      </c>
      <c r="D40" s="95"/>
      <c r="E40" s="95">
        <f t="shared" si="18"/>
        <v>26279000</v>
      </c>
      <c r="F40" s="96">
        <f t="shared" ref="F40:O40" si="25">SUM(F35:F39)</f>
        <v>26279000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128399000</v>
      </c>
      <c r="C44" s="92"/>
      <c r="D44" s="92"/>
      <c r="E44" s="92">
        <f t="shared" si="26"/>
        <v>128399000</v>
      </c>
      <c r="F44" s="93">
        <v>128399000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27689000</v>
      </c>
      <c r="C51" s="92"/>
      <c r="D51" s="92"/>
      <c r="E51" s="92">
        <f t="shared" si="26"/>
        <v>27689000</v>
      </c>
      <c r="F51" s="93">
        <v>27689000</v>
      </c>
      <c r="G51" s="94">
        <v>7689000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156088000</v>
      </c>
      <c r="C53" s="95">
        <f>SUM(C42:C52)</f>
        <v>0</v>
      </c>
      <c r="D53" s="95"/>
      <c r="E53" s="95">
        <f t="shared" si="26"/>
        <v>156088000</v>
      </c>
      <c r="F53" s="96">
        <f t="shared" ref="F53:O53" si="33">SUM(F42:F52)</f>
        <v>156088000</v>
      </c>
      <c r="G53" s="97">
        <f t="shared" si="33"/>
        <v>7689000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186167000</v>
      </c>
      <c r="C67" s="104">
        <f>SUM(C9:C14,C17:C23,C26:C29,C32,C35:C39,C42:C52,C55:C58,C61:C65)</f>
        <v>0</v>
      </c>
      <c r="D67" s="104"/>
      <c r="E67" s="104">
        <f t="shared" si="35"/>
        <v>186167000</v>
      </c>
      <c r="F67" s="105">
        <f t="shared" ref="F67:O67" si="43">SUM(F9:F14,F17:F23,F26:F29,F32,F35:F39,F42:F52,F55:F58,F61:F65)</f>
        <v>186167000</v>
      </c>
      <c r="G67" s="106">
        <f t="shared" si="43"/>
        <v>10777000</v>
      </c>
      <c r="H67" s="105">
        <f t="shared" si="43"/>
        <v>310000</v>
      </c>
      <c r="I67" s="106">
        <f t="shared" si="43"/>
        <v>0</v>
      </c>
      <c r="J67" s="105">
        <f t="shared" si="43"/>
        <v>1558000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1868000</v>
      </c>
      <c r="Q67" s="106">
        <f t="shared" si="37"/>
        <v>0</v>
      </c>
      <c r="R67" s="61">
        <f t="shared" si="38"/>
        <v>402.58064516129031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5.932230302645368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29630000</v>
      </c>
      <c r="C69" s="92"/>
      <c r="D69" s="92"/>
      <c r="E69" s="92">
        <f>$B69      +$C69      +$D69</f>
        <v>29630000</v>
      </c>
      <c r="F69" s="93">
        <v>29630000</v>
      </c>
      <c r="G69" s="94">
        <v>6806000</v>
      </c>
      <c r="H69" s="93">
        <v>1259000</v>
      </c>
      <c r="I69" s="94"/>
      <c r="J69" s="93">
        <v>124000</v>
      </c>
      <c r="K69" s="94"/>
      <c r="L69" s="93"/>
      <c r="M69" s="94"/>
      <c r="N69" s="93"/>
      <c r="O69" s="94"/>
      <c r="P69" s="93">
        <f>$H69      +$J69      +$L69      +$N69</f>
        <v>1383000</v>
      </c>
      <c r="Q69" s="94">
        <f>$I69      +$K69      +$M69      +$O69</f>
        <v>0</v>
      </c>
      <c r="R69" s="48">
        <f>IF(($H69      =0),0,((($J69      -$H69      )/$H69      )*100))</f>
        <v>-90.150913423351867</v>
      </c>
      <c r="S69" s="49">
        <f>IF(($I69      =0),0,((($K69      -$I69      )/$I69      )*100))</f>
        <v>0</v>
      </c>
      <c r="T69" s="48">
        <f>IF(($E69      =0),0,(($P69      /$E69      )*100))</f>
        <v>4.6675666554168069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29630000</v>
      </c>
      <c r="C70" s="101">
        <f>C69</f>
        <v>0</v>
      </c>
      <c r="D70" s="101"/>
      <c r="E70" s="101">
        <f>$B70      +$C70      +$D70</f>
        <v>29630000</v>
      </c>
      <c r="F70" s="102">
        <f t="shared" ref="F70:O70" si="44">F69</f>
        <v>29630000</v>
      </c>
      <c r="G70" s="103">
        <f t="shared" si="44"/>
        <v>6806000</v>
      </c>
      <c r="H70" s="102">
        <f t="shared" si="44"/>
        <v>1259000</v>
      </c>
      <c r="I70" s="103">
        <f t="shared" si="44"/>
        <v>0</v>
      </c>
      <c r="J70" s="102">
        <f t="shared" si="44"/>
        <v>124000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1383000</v>
      </c>
      <c r="Q70" s="103">
        <f>$I70      +$K70      +$M70      +$O70</f>
        <v>0</v>
      </c>
      <c r="R70" s="57">
        <f>IF(($H70      =0),0,((($J70      -$H70      )/$H70      )*100))</f>
        <v>-90.150913423351867</v>
      </c>
      <c r="S70" s="58">
        <f>IF(($I70      =0),0,((($K70      -$I70      )/$I70      )*100))</f>
        <v>0</v>
      </c>
      <c r="T70" s="57">
        <f>IF($E70   =0,0,($P70   /$E70   )*100)</f>
        <v>4.6675666554168069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29630000</v>
      </c>
      <c r="C71" s="104">
        <f>C69</f>
        <v>0</v>
      </c>
      <c r="D71" s="104"/>
      <c r="E71" s="104">
        <f>$B71      +$C71      +$D71</f>
        <v>29630000</v>
      </c>
      <c r="F71" s="105">
        <f t="shared" ref="F71:O71" si="45">F69</f>
        <v>29630000</v>
      </c>
      <c r="G71" s="106">
        <f t="shared" si="45"/>
        <v>6806000</v>
      </c>
      <c r="H71" s="105">
        <f t="shared" si="45"/>
        <v>1259000</v>
      </c>
      <c r="I71" s="106">
        <f t="shared" si="45"/>
        <v>0</v>
      </c>
      <c r="J71" s="105">
        <f t="shared" si="45"/>
        <v>124000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1383000</v>
      </c>
      <c r="Q71" s="106">
        <f>$I71      +$K71      +$M71      +$O71</f>
        <v>0</v>
      </c>
      <c r="R71" s="61">
        <f>IF(($H71      =0),0,((($J71      -$H71      )/$H71      )*100))</f>
        <v>-90.150913423351867</v>
      </c>
      <c r="S71" s="62">
        <f>IF(($I71      =0),0,((($K71      -$I71      )/$I71      )*100))</f>
        <v>0</v>
      </c>
      <c r="T71" s="61">
        <f>IF($E71   =0,0,($P71   /$E71   )*100)</f>
        <v>4.6675666554168069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215797000</v>
      </c>
      <c r="C72" s="104">
        <f>SUM(C9:C14,C17:C23,C26:C29,C32,C35:C39,C42:C52,C55:C58,C61:C65,C69)</f>
        <v>0</v>
      </c>
      <c r="D72" s="104"/>
      <c r="E72" s="104">
        <f>$B72      +$C72      +$D72</f>
        <v>215797000</v>
      </c>
      <c r="F72" s="105">
        <f t="shared" ref="F72:O72" si="46">SUM(F9:F14,F17:F23,F26:F29,F32,F35:F39,F42:F52,F55:F58,F61:F65,F69)</f>
        <v>215797000</v>
      </c>
      <c r="G72" s="106">
        <f t="shared" si="46"/>
        <v>17583000</v>
      </c>
      <c r="H72" s="105">
        <f t="shared" si="46"/>
        <v>1569000</v>
      </c>
      <c r="I72" s="106">
        <f t="shared" si="46"/>
        <v>0</v>
      </c>
      <c r="J72" s="105">
        <f t="shared" si="46"/>
        <v>1682000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3251000</v>
      </c>
      <c r="Q72" s="106">
        <f>$I72      +$K72      +$M72      +$O72</f>
        <v>0</v>
      </c>
      <c r="R72" s="61">
        <f>IF(($H72      =0),0,((($J72      -$H72      )/$H72      )*100))</f>
        <v>7.2020395156150414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5.3191315302933617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fVXxMNAJyLqQPHCGF049+wFxKvPdzfI4fvIvyBVBtLHRQvT6JURiBAeX6Gf7rblaWDZGn/LN7N+UAF2U2nx+g==" saltValue="Sa7uQknGbKclLYdVNwXz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303000</v>
      </c>
      <c r="I10" s="94">
        <v>243182</v>
      </c>
      <c r="J10" s="93">
        <v>100000</v>
      </c>
      <c r="K10" s="94">
        <v>259563</v>
      </c>
      <c r="L10" s="93"/>
      <c r="M10" s="94"/>
      <c r="N10" s="93"/>
      <c r="O10" s="94"/>
      <c r="P10" s="93">
        <f t="shared" ref="P10:P15" si="1">$H10      +$J10      +$L10      +$N10</f>
        <v>403000</v>
      </c>
      <c r="Q10" s="94">
        <f t="shared" ref="Q10:Q15" si="2">$I10      +$K10      +$M10      +$O10</f>
        <v>502745</v>
      </c>
      <c r="R10" s="48">
        <f t="shared" ref="R10:R15" si="3">IF(($H10      =0),0,((($J10      -$H10      )/$H10      )*100))</f>
        <v>-66.996699669967001</v>
      </c>
      <c r="S10" s="49">
        <f t="shared" ref="S10:S15" si="4">IF(($I10      =0),0,((($K10      -$I10      )/$I10      )*100))</f>
        <v>6.7361071131909434</v>
      </c>
      <c r="T10" s="48">
        <f t="shared" ref="T10:T14" si="5">IF(($E10      =0),0,(($P10      /$E10      )*100))</f>
        <v>13</v>
      </c>
      <c r="U10" s="50">
        <f t="shared" ref="U10:U14" si="6">IF(($E10      =0),0,(($Q10      /$E10      )*100))</f>
        <v>16.217580645161288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1300000</v>
      </c>
      <c r="C14" s="92"/>
      <c r="D14" s="92"/>
      <c r="E14" s="92">
        <f t="shared" si="0"/>
        <v>1300000</v>
      </c>
      <c r="F14" s="93">
        <v>1300000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4400000</v>
      </c>
      <c r="C15" s="95">
        <f>SUM(C9:C14)</f>
        <v>0</v>
      </c>
      <c r="D15" s="95"/>
      <c r="E15" s="95">
        <f t="shared" si="0"/>
        <v>4400000</v>
      </c>
      <c r="F15" s="96">
        <f t="shared" ref="F15:O15" si="7">SUM(F9:F14)</f>
        <v>4400000</v>
      </c>
      <c r="G15" s="97">
        <f t="shared" si="7"/>
        <v>3100000</v>
      </c>
      <c r="H15" s="96">
        <f t="shared" si="7"/>
        <v>303000</v>
      </c>
      <c r="I15" s="97">
        <f t="shared" si="7"/>
        <v>243182</v>
      </c>
      <c r="J15" s="96">
        <f t="shared" si="7"/>
        <v>100000</v>
      </c>
      <c r="K15" s="97">
        <f t="shared" si="7"/>
        <v>259563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403000</v>
      </c>
      <c r="Q15" s="97">
        <f t="shared" si="2"/>
        <v>502745</v>
      </c>
      <c r="R15" s="52">
        <f t="shared" si="3"/>
        <v>-66.996699669967001</v>
      </c>
      <c r="S15" s="53">
        <f t="shared" si="4"/>
        <v>6.7361071131909434</v>
      </c>
      <c r="T15" s="52">
        <f>IF((SUM($E9:$E13))=0,0,(P15/(SUM($E9:$E13))*100))</f>
        <v>13</v>
      </c>
      <c r="U15" s="54">
        <f>IF((SUM($E9:$E13))=0,0,(Q15/(SUM($E9:$E13))*100))</f>
        <v>16.217580645161288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5299000</v>
      </c>
      <c r="C32" s="92"/>
      <c r="D32" s="92"/>
      <c r="E32" s="92">
        <f>$B32      +$C32      +$D32</f>
        <v>5299000</v>
      </c>
      <c r="F32" s="93">
        <v>5299000</v>
      </c>
      <c r="G32" s="94">
        <v>3709000</v>
      </c>
      <c r="H32" s="93">
        <v>3709000</v>
      </c>
      <c r="I32" s="94"/>
      <c r="J32" s="93"/>
      <c r="K32" s="94">
        <v>12491832</v>
      </c>
      <c r="L32" s="93"/>
      <c r="M32" s="94"/>
      <c r="N32" s="93"/>
      <c r="O32" s="94"/>
      <c r="P32" s="93">
        <f>$H32      +$J32      +$L32      +$N32</f>
        <v>3709000</v>
      </c>
      <c r="Q32" s="94">
        <f>$I32      +$K32      +$M32      +$O32</f>
        <v>12491832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69.994338554444241</v>
      </c>
      <c r="U32" s="50">
        <f>IF(($E32      =0),0,(($Q32      /$E32      )*100))</f>
        <v>235.73942253255331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5299000</v>
      </c>
      <c r="C33" s="95">
        <f>C32</f>
        <v>0</v>
      </c>
      <c r="D33" s="95"/>
      <c r="E33" s="95">
        <f>$B33      +$C33      +$D33</f>
        <v>5299000</v>
      </c>
      <c r="F33" s="96">
        <f t="shared" ref="F33:O33" si="17">F32</f>
        <v>5299000</v>
      </c>
      <c r="G33" s="97">
        <f t="shared" si="17"/>
        <v>3709000</v>
      </c>
      <c r="H33" s="96">
        <f t="shared" si="17"/>
        <v>3709000</v>
      </c>
      <c r="I33" s="97">
        <f t="shared" si="17"/>
        <v>0</v>
      </c>
      <c r="J33" s="96">
        <f t="shared" si="17"/>
        <v>0</v>
      </c>
      <c r="K33" s="97">
        <f t="shared" si="17"/>
        <v>12491832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3709000</v>
      </c>
      <c r="Q33" s="97">
        <f>$I33      +$K33      +$M33      +$O33</f>
        <v>12491832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69.994338554444241</v>
      </c>
      <c r="U33" s="54">
        <f>IF($E33   =0,0,($Q33   /$E33   )*100)</f>
        <v>235.73942253255331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6566000</v>
      </c>
      <c r="C36" s="92"/>
      <c r="D36" s="92"/>
      <c r="E36" s="92">
        <f t="shared" si="18"/>
        <v>6566000</v>
      </c>
      <c r="F36" s="93">
        <v>6566000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6566000</v>
      </c>
      <c r="C40" s="95">
        <f>SUM(C35:C39)</f>
        <v>0</v>
      </c>
      <c r="D40" s="95"/>
      <c r="E40" s="95">
        <f t="shared" si="18"/>
        <v>6566000</v>
      </c>
      <c r="F40" s="96">
        <f t="shared" ref="F40:O40" si="25">SUM(F35:F39)</f>
        <v>6566000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154000000</v>
      </c>
      <c r="C44" s="92"/>
      <c r="D44" s="92"/>
      <c r="E44" s="92">
        <f t="shared" si="26"/>
        <v>154000000</v>
      </c>
      <c r="F44" s="93">
        <v>154000000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38317000</v>
      </c>
      <c r="C51" s="92"/>
      <c r="D51" s="92"/>
      <c r="E51" s="92">
        <f t="shared" si="26"/>
        <v>38317000</v>
      </c>
      <c r="F51" s="93">
        <v>38317000</v>
      </c>
      <c r="G51" s="94">
        <v>28317000</v>
      </c>
      <c r="H51" s="93"/>
      <c r="I51" s="94"/>
      <c r="J51" s="93">
        <v>12317000</v>
      </c>
      <c r="K51" s="94">
        <v>12317000</v>
      </c>
      <c r="L51" s="93"/>
      <c r="M51" s="94"/>
      <c r="N51" s="93"/>
      <c r="O51" s="94"/>
      <c r="P51" s="93">
        <f t="shared" si="27"/>
        <v>12317000</v>
      </c>
      <c r="Q51" s="94">
        <f t="shared" si="28"/>
        <v>12317000</v>
      </c>
      <c r="R51" s="48">
        <f t="shared" si="29"/>
        <v>0</v>
      </c>
      <c r="S51" s="49">
        <f t="shared" si="30"/>
        <v>0</v>
      </c>
      <c r="T51" s="48">
        <f t="shared" si="31"/>
        <v>32.145000913432682</v>
      </c>
      <c r="U51" s="50">
        <f t="shared" si="32"/>
        <v>32.145000913432682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212317000</v>
      </c>
      <c r="C53" s="95">
        <f>SUM(C42:C52)</f>
        <v>0</v>
      </c>
      <c r="D53" s="95"/>
      <c r="E53" s="95">
        <f t="shared" si="26"/>
        <v>212317000</v>
      </c>
      <c r="F53" s="96">
        <f t="shared" ref="F53:O53" si="33">SUM(F42:F52)</f>
        <v>212317000</v>
      </c>
      <c r="G53" s="97">
        <f t="shared" si="33"/>
        <v>28317000</v>
      </c>
      <c r="H53" s="96">
        <f t="shared" si="33"/>
        <v>0</v>
      </c>
      <c r="I53" s="97">
        <f t="shared" si="33"/>
        <v>0</v>
      </c>
      <c r="J53" s="96">
        <f t="shared" si="33"/>
        <v>12317000</v>
      </c>
      <c r="K53" s="97">
        <f t="shared" si="33"/>
        <v>12317000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12317000</v>
      </c>
      <c r="Q53" s="97">
        <f t="shared" si="28"/>
        <v>12317000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32.145000913432682</v>
      </c>
      <c r="U53" s="54">
        <f>IF((+$E43+$E45+$E47+$E48+$E51) =0,0,(Q53   /(+$E43+$E45+$E47+$E48+$E51) )*100)</f>
        <v>32.145000913432682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228582000</v>
      </c>
      <c r="C67" s="104">
        <f>SUM(C9:C14,C17:C23,C26:C29,C32,C35:C39,C42:C52,C55:C58,C61:C65)</f>
        <v>0</v>
      </c>
      <c r="D67" s="104"/>
      <c r="E67" s="104">
        <f t="shared" si="35"/>
        <v>228582000</v>
      </c>
      <c r="F67" s="105">
        <f t="shared" ref="F67:O67" si="43">SUM(F9:F14,F17:F23,F26:F29,F32,F35:F39,F42:F52,F55:F58,F61:F65)</f>
        <v>228582000</v>
      </c>
      <c r="G67" s="106">
        <f t="shared" si="43"/>
        <v>35126000</v>
      </c>
      <c r="H67" s="105">
        <f t="shared" si="43"/>
        <v>4012000</v>
      </c>
      <c r="I67" s="106">
        <f t="shared" si="43"/>
        <v>243182</v>
      </c>
      <c r="J67" s="105">
        <f t="shared" si="43"/>
        <v>12417000</v>
      </c>
      <c r="K67" s="106">
        <f t="shared" si="43"/>
        <v>25068395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16429000</v>
      </c>
      <c r="Q67" s="106">
        <f t="shared" si="37"/>
        <v>25311577</v>
      </c>
      <c r="R67" s="61">
        <f t="shared" si="38"/>
        <v>209.49651046859424</v>
      </c>
      <c r="S67" s="62">
        <f t="shared" si="39"/>
        <v>10208.491171221554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35.167822587550305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54.181815652025001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195742000</v>
      </c>
      <c r="C69" s="92"/>
      <c r="D69" s="92"/>
      <c r="E69" s="92">
        <f>$B69      +$C69      +$D69</f>
        <v>195742000</v>
      </c>
      <c r="F69" s="93">
        <v>195742000</v>
      </c>
      <c r="G69" s="94">
        <v>103155000</v>
      </c>
      <c r="H69" s="93">
        <v>37801000</v>
      </c>
      <c r="I69" s="94">
        <v>19582580</v>
      </c>
      <c r="J69" s="93">
        <v>18111000</v>
      </c>
      <c r="K69" s="94">
        <v>25163243</v>
      </c>
      <c r="L69" s="93"/>
      <c r="M69" s="94"/>
      <c r="N69" s="93"/>
      <c r="O69" s="94"/>
      <c r="P69" s="93">
        <f>$H69      +$J69      +$L69      +$N69</f>
        <v>55912000</v>
      </c>
      <c r="Q69" s="94">
        <f>$I69      +$K69      +$M69      +$O69</f>
        <v>44745823</v>
      </c>
      <c r="R69" s="48">
        <f>IF(($H69      =0),0,((($J69      -$H69      )/$H69      )*100))</f>
        <v>-52.088569085473935</v>
      </c>
      <c r="S69" s="49">
        <f>IF(($I69      =0),0,((($K69      -$I69      )/$I69      )*100))</f>
        <v>28.498098820482287</v>
      </c>
      <c r="T69" s="48">
        <f>IF(($E69      =0),0,(($P69      /$E69      )*100))</f>
        <v>28.564130334828498</v>
      </c>
      <c r="U69" s="50">
        <f>IF(($E69      =0),0,(($Q69      /$E69      )*100))</f>
        <v>22.859592218328206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195742000</v>
      </c>
      <c r="C70" s="101">
        <f>C69</f>
        <v>0</v>
      </c>
      <c r="D70" s="101"/>
      <c r="E70" s="101">
        <f>$B70      +$C70      +$D70</f>
        <v>195742000</v>
      </c>
      <c r="F70" s="102">
        <f t="shared" ref="F70:O70" si="44">F69</f>
        <v>195742000</v>
      </c>
      <c r="G70" s="103">
        <f t="shared" si="44"/>
        <v>103155000</v>
      </c>
      <c r="H70" s="102">
        <f t="shared" si="44"/>
        <v>37801000</v>
      </c>
      <c r="I70" s="103">
        <f t="shared" si="44"/>
        <v>19582580</v>
      </c>
      <c r="J70" s="102">
        <f t="shared" si="44"/>
        <v>18111000</v>
      </c>
      <c r="K70" s="103">
        <f t="shared" si="44"/>
        <v>25163243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55912000</v>
      </c>
      <c r="Q70" s="103">
        <f>$I70      +$K70      +$M70      +$O70</f>
        <v>44745823</v>
      </c>
      <c r="R70" s="57">
        <f>IF(($H70      =0),0,((($J70      -$H70      )/$H70      )*100))</f>
        <v>-52.088569085473935</v>
      </c>
      <c r="S70" s="58">
        <f>IF(($I70      =0),0,((($K70      -$I70      )/$I70      )*100))</f>
        <v>28.498098820482287</v>
      </c>
      <c r="T70" s="57">
        <f>IF($E70   =0,0,($P70   /$E70   )*100)</f>
        <v>28.564130334828498</v>
      </c>
      <c r="U70" s="59">
        <f>IF($E70   =0,0,($Q70   /$E70 )*100)</f>
        <v>22.859592218328206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195742000</v>
      </c>
      <c r="C71" s="104">
        <f>C69</f>
        <v>0</v>
      </c>
      <c r="D71" s="104"/>
      <c r="E71" s="104">
        <f>$B71      +$C71      +$D71</f>
        <v>195742000</v>
      </c>
      <c r="F71" s="105">
        <f t="shared" ref="F71:O71" si="45">F69</f>
        <v>195742000</v>
      </c>
      <c r="G71" s="106">
        <f t="shared" si="45"/>
        <v>103155000</v>
      </c>
      <c r="H71" s="105">
        <f t="shared" si="45"/>
        <v>37801000</v>
      </c>
      <c r="I71" s="106">
        <f t="shared" si="45"/>
        <v>19582580</v>
      </c>
      <c r="J71" s="105">
        <f t="shared" si="45"/>
        <v>18111000</v>
      </c>
      <c r="K71" s="106">
        <f t="shared" si="45"/>
        <v>25163243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55912000</v>
      </c>
      <c r="Q71" s="106">
        <f>$I71      +$K71      +$M71      +$O71</f>
        <v>44745823</v>
      </c>
      <c r="R71" s="61">
        <f>IF(($H71      =0),0,((($J71      -$H71      )/$H71      )*100))</f>
        <v>-52.088569085473935</v>
      </c>
      <c r="S71" s="62">
        <f>IF(($I71      =0),0,((($K71      -$I71      )/$I71      )*100))</f>
        <v>28.498098820482287</v>
      </c>
      <c r="T71" s="61">
        <f>IF($E71   =0,0,($P71   /$E71   )*100)</f>
        <v>28.564130334828498</v>
      </c>
      <c r="U71" s="65">
        <f>IF($E71   =0,0,($Q71   /$E71   )*100)</f>
        <v>22.859592218328206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424324000</v>
      </c>
      <c r="C72" s="104">
        <f>SUM(C9:C14,C17:C23,C26:C29,C32,C35:C39,C42:C52,C55:C58,C61:C65,C69)</f>
        <v>0</v>
      </c>
      <c r="D72" s="104"/>
      <c r="E72" s="104">
        <f>$B72      +$C72      +$D72</f>
        <v>424324000</v>
      </c>
      <c r="F72" s="105">
        <f t="shared" ref="F72:O72" si="46">SUM(F9:F14,F17:F23,F26:F29,F32,F35:F39,F42:F52,F55:F58,F61:F65,F69)</f>
        <v>424324000</v>
      </c>
      <c r="G72" s="106">
        <f t="shared" si="46"/>
        <v>138281000</v>
      </c>
      <c r="H72" s="105">
        <f t="shared" si="46"/>
        <v>41813000</v>
      </c>
      <c r="I72" s="106">
        <f t="shared" si="46"/>
        <v>19825762</v>
      </c>
      <c r="J72" s="105">
        <f t="shared" si="46"/>
        <v>30528000</v>
      </c>
      <c r="K72" s="106">
        <f t="shared" si="46"/>
        <v>50231638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72341000</v>
      </c>
      <c r="Q72" s="106">
        <f>$I72      +$K72      +$M72      +$O72</f>
        <v>70057400</v>
      </c>
      <c r="R72" s="61">
        <f>IF(($H72      =0),0,((($J72      -$H72      )/$H72      )*100))</f>
        <v>-26.989213880850453</v>
      </c>
      <c r="S72" s="62">
        <f>IF(($I72      =0),0,((($K72      -$I72      )/$I72      )*100))</f>
        <v>153.36548476673934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29.836507766293547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28.894653919441716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22hJmxp03L5MDKdl2DZeC42tz/UIa4EhHpgFUOIiCgzHyzN1QPurK9zSa1dHj5CLA3Hh1Fwz0Fs1fhDyrJ57Q==" saltValue="2zM9G73wOLUAdGeIYM4z8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236000</v>
      </c>
      <c r="I10" s="94"/>
      <c r="J10" s="93">
        <v>535000</v>
      </c>
      <c r="K10" s="94"/>
      <c r="L10" s="93"/>
      <c r="M10" s="94"/>
      <c r="N10" s="93"/>
      <c r="O10" s="94"/>
      <c r="P10" s="93">
        <f t="shared" ref="P10:P15" si="1">$H10      +$J10      +$L10      +$N10</f>
        <v>771000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126.69491525423729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24.870967741935484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236000</v>
      </c>
      <c r="I15" s="97">
        <f t="shared" si="7"/>
        <v>0</v>
      </c>
      <c r="J15" s="96">
        <f t="shared" si="7"/>
        <v>535000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771000</v>
      </c>
      <c r="Q15" s="97">
        <f t="shared" si="2"/>
        <v>0</v>
      </c>
      <c r="R15" s="52">
        <f t="shared" si="3"/>
        <v>126.69491525423729</v>
      </c>
      <c r="S15" s="53">
        <f t="shared" si="4"/>
        <v>0</v>
      </c>
      <c r="T15" s="52">
        <f>IF((SUM($E9:$E13))=0,0,(P15/(SUM($E9:$E13))*100))</f>
        <v>24.870967741935484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1218000</v>
      </c>
      <c r="C32" s="92"/>
      <c r="D32" s="92"/>
      <c r="E32" s="92">
        <f>$B32      +$C32      +$D32</f>
        <v>1218000</v>
      </c>
      <c r="F32" s="93">
        <v>1218000</v>
      </c>
      <c r="G32" s="94">
        <v>854000</v>
      </c>
      <c r="H32" s="93">
        <v>310000</v>
      </c>
      <c r="I32" s="94"/>
      <c r="J32" s="93">
        <v>212000</v>
      </c>
      <c r="K32" s="94"/>
      <c r="L32" s="93"/>
      <c r="M32" s="94"/>
      <c r="N32" s="93"/>
      <c r="O32" s="94"/>
      <c r="P32" s="93">
        <f>$H32      +$J32      +$L32      +$N32</f>
        <v>522000</v>
      </c>
      <c r="Q32" s="94">
        <f>$I32      +$K32      +$M32      +$O32</f>
        <v>0</v>
      </c>
      <c r="R32" s="48">
        <f>IF(($H32      =0),0,((($J32      -$H32      )/$H32      )*100))</f>
        <v>-31.612903225806448</v>
      </c>
      <c r="S32" s="49">
        <f>IF(($I32      =0),0,((($K32      -$I32      )/$I32      )*100))</f>
        <v>0</v>
      </c>
      <c r="T32" s="48">
        <f>IF(($E32      =0),0,(($P32      /$E32      )*100))</f>
        <v>42.857142857142854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1218000</v>
      </c>
      <c r="C33" s="95">
        <f>C32</f>
        <v>0</v>
      </c>
      <c r="D33" s="95"/>
      <c r="E33" s="95">
        <f>$B33      +$C33      +$D33</f>
        <v>1218000</v>
      </c>
      <c r="F33" s="96">
        <f t="shared" ref="F33:O33" si="17">F32</f>
        <v>1218000</v>
      </c>
      <c r="G33" s="97">
        <f t="shared" si="17"/>
        <v>854000</v>
      </c>
      <c r="H33" s="96">
        <f t="shared" si="17"/>
        <v>310000</v>
      </c>
      <c r="I33" s="97">
        <f t="shared" si="17"/>
        <v>0</v>
      </c>
      <c r="J33" s="96">
        <f t="shared" si="17"/>
        <v>212000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522000</v>
      </c>
      <c r="Q33" s="97">
        <f>$I33      +$K33      +$M33      +$O33</f>
        <v>0</v>
      </c>
      <c r="R33" s="52">
        <f>IF(($H33      =0),0,((($J33      -$H33      )/$H33      )*100))</f>
        <v>-31.612903225806448</v>
      </c>
      <c r="S33" s="53">
        <f>IF(($I33      =0),0,((($K33      -$I33      )/$I33      )*100))</f>
        <v>0</v>
      </c>
      <c r="T33" s="52">
        <f>IF($E33   =0,0,($P33   /$E33   )*100)</f>
        <v>42.857142857142854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/>
      <c r="D35" s="92"/>
      <c r="E35" s="92">
        <f t="shared" ref="E35:E40" si="18">$B35      +$C35      +$D35</f>
        <v>5000000</v>
      </c>
      <c r="F35" s="93">
        <v>5000000</v>
      </c>
      <c r="G35" s="94">
        <v>1200000</v>
      </c>
      <c r="H35" s="93">
        <v>347000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347000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6.94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432000</v>
      </c>
      <c r="C36" s="92"/>
      <c r="D36" s="92"/>
      <c r="E36" s="92">
        <f t="shared" si="18"/>
        <v>432000</v>
      </c>
      <c r="F36" s="93">
        <v>432000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5432000</v>
      </c>
      <c r="C40" s="95">
        <f>SUM(C35:C39)</f>
        <v>0</v>
      </c>
      <c r="D40" s="95"/>
      <c r="E40" s="95">
        <f t="shared" si="18"/>
        <v>5432000</v>
      </c>
      <c r="F40" s="96">
        <f t="shared" ref="F40:O40" si="25">SUM(F35:F39)</f>
        <v>5432000</v>
      </c>
      <c r="G40" s="97">
        <f t="shared" si="25"/>
        <v>1200000</v>
      </c>
      <c r="H40" s="96">
        <f t="shared" si="25"/>
        <v>347000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347000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6.94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30777000</v>
      </c>
      <c r="C51" s="92"/>
      <c r="D51" s="92"/>
      <c r="E51" s="92">
        <f t="shared" si="26"/>
        <v>30777000</v>
      </c>
      <c r="F51" s="93">
        <v>30777000</v>
      </c>
      <c r="G51" s="94">
        <v>20777000</v>
      </c>
      <c r="H51" s="93">
        <v>4139000</v>
      </c>
      <c r="I51" s="94"/>
      <c r="J51" s="93">
        <v>1910000</v>
      </c>
      <c r="K51" s="94"/>
      <c r="L51" s="93"/>
      <c r="M51" s="94"/>
      <c r="N51" s="93"/>
      <c r="O51" s="94"/>
      <c r="P51" s="93">
        <f t="shared" si="27"/>
        <v>6049000</v>
      </c>
      <c r="Q51" s="94">
        <f t="shared" si="28"/>
        <v>0</v>
      </c>
      <c r="R51" s="48">
        <f t="shared" si="29"/>
        <v>-53.853587823145688</v>
      </c>
      <c r="S51" s="49">
        <f t="shared" si="30"/>
        <v>0</v>
      </c>
      <c r="T51" s="48">
        <f t="shared" si="31"/>
        <v>19.654287292458655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30777000</v>
      </c>
      <c r="C53" s="95">
        <f>SUM(C42:C52)</f>
        <v>0</v>
      </c>
      <c r="D53" s="95"/>
      <c r="E53" s="95">
        <f t="shared" si="26"/>
        <v>30777000</v>
      </c>
      <c r="F53" s="96">
        <f t="shared" ref="F53:O53" si="33">SUM(F42:F52)</f>
        <v>30777000</v>
      </c>
      <c r="G53" s="97">
        <f t="shared" si="33"/>
        <v>20777000</v>
      </c>
      <c r="H53" s="96">
        <f t="shared" si="33"/>
        <v>4139000</v>
      </c>
      <c r="I53" s="97">
        <f t="shared" si="33"/>
        <v>0</v>
      </c>
      <c r="J53" s="96">
        <f t="shared" si="33"/>
        <v>1910000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6049000</v>
      </c>
      <c r="Q53" s="97">
        <f t="shared" si="28"/>
        <v>0</v>
      </c>
      <c r="R53" s="52">
        <f t="shared" si="29"/>
        <v>-53.853587823145688</v>
      </c>
      <c r="S53" s="53">
        <f t="shared" si="30"/>
        <v>0</v>
      </c>
      <c r="T53" s="52">
        <f>IF((+$E43+$E45+$E47+$E48+$E51) =0,0,(P53   /(+$E43+$E45+$E47+$E48+$E51) )*100)</f>
        <v>19.654287292458655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40527000</v>
      </c>
      <c r="C67" s="104">
        <f>SUM(C9:C14,C17:C23,C26:C29,C32,C35:C39,C42:C52,C55:C58,C61:C65)</f>
        <v>0</v>
      </c>
      <c r="D67" s="104"/>
      <c r="E67" s="104">
        <f t="shared" si="35"/>
        <v>40527000</v>
      </c>
      <c r="F67" s="105">
        <f t="shared" ref="F67:O67" si="43">SUM(F9:F14,F17:F23,F26:F29,F32,F35:F39,F42:F52,F55:F58,F61:F65)</f>
        <v>40527000</v>
      </c>
      <c r="G67" s="106">
        <f t="shared" si="43"/>
        <v>25931000</v>
      </c>
      <c r="H67" s="105">
        <f t="shared" si="43"/>
        <v>5032000</v>
      </c>
      <c r="I67" s="106">
        <f t="shared" si="43"/>
        <v>0</v>
      </c>
      <c r="J67" s="105">
        <f t="shared" si="43"/>
        <v>2657000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7689000</v>
      </c>
      <c r="Q67" s="106">
        <f t="shared" si="37"/>
        <v>0</v>
      </c>
      <c r="R67" s="61">
        <f t="shared" si="38"/>
        <v>-47.19793322734499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19.176954732510289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24403000</v>
      </c>
      <c r="C69" s="92"/>
      <c r="D69" s="92"/>
      <c r="E69" s="92">
        <f>$B69      +$C69      +$D69</f>
        <v>24403000</v>
      </c>
      <c r="F69" s="93">
        <v>24403000</v>
      </c>
      <c r="G69" s="94">
        <v>15563000</v>
      </c>
      <c r="H69" s="93">
        <v>4931000</v>
      </c>
      <c r="I69" s="94"/>
      <c r="J69" s="93">
        <v>2365000</v>
      </c>
      <c r="K69" s="94"/>
      <c r="L69" s="93"/>
      <c r="M69" s="94"/>
      <c r="N69" s="93"/>
      <c r="O69" s="94"/>
      <c r="P69" s="93">
        <f>$H69      +$J69      +$L69      +$N69</f>
        <v>7296000</v>
      </c>
      <c r="Q69" s="94">
        <f>$I69      +$K69      +$M69      +$O69</f>
        <v>0</v>
      </c>
      <c r="R69" s="48">
        <f>IF(($H69      =0),0,((($J69      -$H69      )/$H69      )*100))</f>
        <v>-52.03812614074225</v>
      </c>
      <c r="S69" s="49">
        <f>IF(($I69      =0),0,((($K69      -$I69      )/$I69      )*100))</f>
        <v>0</v>
      </c>
      <c r="T69" s="48">
        <f>IF(($E69      =0),0,(($P69      /$E69      )*100))</f>
        <v>29.897963365160024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24403000</v>
      </c>
      <c r="C70" s="101">
        <f>C69</f>
        <v>0</v>
      </c>
      <c r="D70" s="101"/>
      <c r="E70" s="101">
        <f>$B70      +$C70      +$D70</f>
        <v>24403000</v>
      </c>
      <c r="F70" s="102">
        <f t="shared" ref="F70:O70" si="44">F69</f>
        <v>24403000</v>
      </c>
      <c r="G70" s="103">
        <f t="shared" si="44"/>
        <v>15563000</v>
      </c>
      <c r="H70" s="102">
        <f t="shared" si="44"/>
        <v>4931000</v>
      </c>
      <c r="I70" s="103">
        <f t="shared" si="44"/>
        <v>0</v>
      </c>
      <c r="J70" s="102">
        <f t="shared" si="44"/>
        <v>2365000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7296000</v>
      </c>
      <c r="Q70" s="103">
        <f>$I70      +$K70      +$M70      +$O70</f>
        <v>0</v>
      </c>
      <c r="R70" s="57">
        <f>IF(($H70      =0),0,((($J70      -$H70      )/$H70      )*100))</f>
        <v>-52.03812614074225</v>
      </c>
      <c r="S70" s="58">
        <f>IF(($I70      =0),0,((($K70      -$I70      )/$I70      )*100))</f>
        <v>0</v>
      </c>
      <c r="T70" s="57">
        <f>IF($E70   =0,0,($P70   /$E70   )*100)</f>
        <v>29.897963365160024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24403000</v>
      </c>
      <c r="C71" s="104">
        <f>C69</f>
        <v>0</v>
      </c>
      <c r="D71" s="104"/>
      <c r="E71" s="104">
        <f>$B71      +$C71      +$D71</f>
        <v>24403000</v>
      </c>
      <c r="F71" s="105">
        <f t="shared" ref="F71:O71" si="45">F69</f>
        <v>24403000</v>
      </c>
      <c r="G71" s="106">
        <f t="shared" si="45"/>
        <v>15563000</v>
      </c>
      <c r="H71" s="105">
        <f t="shared" si="45"/>
        <v>4931000</v>
      </c>
      <c r="I71" s="106">
        <f t="shared" si="45"/>
        <v>0</v>
      </c>
      <c r="J71" s="105">
        <f t="shared" si="45"/>
        <v>2365000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7296000</v>
      </c>
      <c r="Q71" s="106">
        <f>$I71      +$K71      +$M71      +$O71</f>
        <v>0</v>
      </c>
      <c r="R71" s="61">
        <f>IF(($H71      =0),0,((($J71      -$H71      )/$H71      )*100))</f>
        <v>-52.03812614074225</v>
      </c>
      <c r="S71" s="62">
        <f>IF(($I71      =0),0,((($K71      -$I71      )/$I71      )*100))</f>
        <v>0</v>
      </c>
      <c r="T71" s="61">
        <f>IF($E71   =0,0,($P71   /$E71   )*100)</f>
        <v>29.897963365160024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64930000</v>
      </c>
      <c r="C72" s="104">
        <f>SUM(C9:C14,C17:C23,C26:C29,C32,C35:C39,C42:C52,C55:C58,C61:C65,C69)</f>
        <v>0</v>
      </c>
      <c r="D72" s="104"/>
      <c r="E72" s="104">
        <f>$B72      +$C72      +$D72</f>
        <v>64930000</v>
      </c>
      <c r="F72" s="105">
        <f t="shared" ref="F72:O72" si="46">SUM(F9:F14,F17:F23,F26:F29,F32,F35:F39,F42:F52,F55:F58,F61:F65,F69)</f>
        <v>64930000</v>
      </c>
      <c r="G72" s="106">
        <f t="shared" si="46"/>
        <v>41494000</v>
      </c>
      <c r="H72" s="105">
        <f t="shared" si="46"/>
        <v>9963000</v>
      </c>
      <c r="I72" s="106">
        <f t="shared" si="46"/>
        <v>0</v>
      </c>
      <c r="J72" s="105">
        <f t="shared" si="46"/>
        <v>5022000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14985000</v>
      </c>
      <c r="Q72" s="106">
        <f>$I72      +$K72      +$M72      +$O72</f>
        <v>0</v>
      </c>
      <c r="R72" s="61">
        <f>IF(($H72      =0),0,((($J72      -$H72      )/$H72      )*100))</f>
        <v>-49.59349593495935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23.233278551272907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gCgQC8GJ/ZDgQnWebHPe48PU0X+9ed0KtaDVLW5vQliqFvd2CrokzipqkQTvtGaiYtqktwfBvyXq9kNOyq23g==" saltValue="M2H6h53RNOllnz4k5x22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1189000</v>
      </c>
      <c r="C32" s="92"/>
      <c r="D32" s="92"/>
      <c r="E32" s="92">
        <f>$B32      +$C32      +$D32</f>
        <v>1189000</v>
      </c>
      <c r="F32" s="93">
        <v>1189000</v>
      </c>
      <c r="G32" s="94">
        <v>833000</v>
      </c>
      <c r="H32" s="93"/>
      <c r="I32" s="94"/>
      <c r="J32" s="93">
        <v>254000</v>
      </c>
      <c r="K32" s="94">
        <v>416985</v>
      </c>
      <c r="L32" s="93"/>
      <c r="M32" s="94"/>
      <c r="N32" s="93"/>
      <c r="O32" s="94"/>
      <c r="P32" s="93">
        <f>$H32      +$J32      +$L32      +$N32</f>
        <v>254000</v>
      </c>
      <c r="Q32" s="94">
        <f>$I32      +$K32      +$M32      +$O32</f>
        <v>416985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21.362489486963835</v>
      </c>
      <c r="U32" s="50">
        <f>IF(($E32      =0),0,(($Q32      /$E32      )*100))</f>
        <v>35.070227081581166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1189000</v>
      </c>
      <c r="C33" s="95">
        <f>C32</f>
        <v>0</v>
      </c>
      <c r="D33" s="95"/>
      <c r="E33" s="95">
        <f>$B33      +$C33      +$D33</f>
        <v>1189000</v>
      </c>
      <c r="F33" s="96">
        <f t="shared" ref="F33:O33" si="17">F32</f>
        <v>1189000</v>
      </c>
      <c r="G33" s="97">
        <f t="shared" si="17"/>
        <v>833000</v>
      </c>
      <c r="H33" s="96">
        <f t="shared" si="17"/>
        <v>0</v>
      </c>
      <c r="I33" s="97">
        <f t="shared" si="17"/>
        <v>0</v>
      </c>
      <c r="J33" s="96">
        <f t="shared" si="17"/>
        <v>254000</v>
      </c>
      <c r="K33" s="97">
        <f t="shared" si="17"/>
        <v>416985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254000</v>
      </c>
      <c r="Q33" s="97">
        <f>$I33      +$K33      +$M33      +$O33</f>
        <v>416985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21.362489486963835</v>
      </c>
      <c r="U33" s="54">
        <f>IF($E33   =0,0,($Q33   /$E33   )*100)</f>
        <v>35.070227081581166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1713000</v>
      </c>
      <c r="C36" s="92"/>
      <c r="D36" s="92"/>
      <c r="E36" s="92">
        <f t="shared" si="18"/>
        <v>1713000</v>
      </c>
      <c r="F36" s="93">
        <v>1713000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1713000</v>
      </c>
      <c r="C40" s="95">
        <f>SUM(C35:C39)</f>
        <v>0</v>
      </c>
      <c r="D40" s="95"/>
      <c r="E40" s="95">
        <f t="shared" si="18"/>
        <v>1713000</v>
      </c>
      <c r="F40" s="96">
        <f t="shared" ref="F40:O40" si="25">SUM(F35:F39)</f>
        <v>1713000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20427000</v>
      </c>
      <c r="C51" s="92"/>
      <c r="D51" s="92"/>
      <c r="E51" s="92">
        <f t="shared" si="26"/>
        <v>20427000</v>
      </c>
      <c r="F51" s="93">
        <v>20427000</v>
      </c>
      <c r="G51" s="94">
        <v>10427000</v>
      </c>
      <c r="H51" s="93">
        <v>1597000</v>
      </c>
      <c r="I51" s="94"/>
      <c r="J51" s="93"/>
      <c r="K51" s="94"/>
      <c r="L51" s="93"/>
      <c r="M51" s="94"/>
      <c r="N51" s="93"/>
      <c r="O51" s="94"/>
      <c r="P51" s="93">
        <f t="shared" si="27"/>
        <v>1597000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7.8180839085524063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25427000</v>
      </c>
      <c r="C53" s="95">
        <f>SUM(C42:C52)</f>
        <v>0</v>
      </c>
      <c r="D53" s="95"/>
      <c r="E53" s="95">
        <f t="shared" si="26"/>
        <v>25427000</v>
      </c>
      <c r="F53" s="96">
        <f t="shared" ref="F53:O53" si="33">SUM(F42:F52)</f>
        <v>25427000</v>
      </c>
      <c r="G53" s="97">
        <f t="shared" si="33"/>
        <v>10427000</v>
      </c>
      <c r="H53" s="96">
        <f t="shared" si="33"/>
        <v>1597000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1597000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7.8180839085524063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31429000</v>
      </c>
      <c r="C67" s="104">
        <f>SUM(C9:C14,C17:C23,C26:C29,C32,C35:C39,C42:C52,C55:C58,C61:C65)</f>
        <v>0</v>
      </c>
      <c r="D67" s="104"/>
      <c r="E67" s="104">
        <f t="shared" si="35"/>
        <v>31429000</v>
      </c>
      <c r="F67" s="105">
        <f t="shared" ref="F67:O67" si="43">SUM(F9:F14,F17:F23,F26:F29,F32,F35:F39,F42:F52,F55:F58,F61:F65)</f>
        <v>31429000</v>
      </c>
      <c r="G67" s="106">
        <f t="shared" si="43"/>
        <v>14360000</v>
      </c>
      <c r="H67" s="105">
        <f t="shared" si="43"/>
        <v>1597000</v>
      </c>
      <c r="I67" s="106">
        <f t="shared" si="43"/>
        <v>0</v>
      </c>
      <c r="J67" s="105">
        <f t="shared" si="43"/>
        <v>254000</v>
      </c>
      <c r="K67" s="106">
        <f t="shared" si="43"/>
        <v>416985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1851000</v>
      </c>
      <c r="Q67" s="106">
        <f t="shared" si="37"/>
        <v>416985</v>
      </c>
      <c r="R67" s="61">
        <f t="shared" si="38"/>
        <v>-84.095178459611773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7.4890759022495548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1.6871055186923452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23100000</v>
      </c>
      <c r="C69" s="92"/>
      <c r="D69" s="92"/>
      <c r="E69" s="92">
        <f>$B69      +$C69      +$D69</f>
        <v>23100000</v>
      </c>
      <c r="F69" s="93">
        <v>23100000</v>
      </c>
      <c r="G69" s="94">
        <v>18375000</v>
      </c>
      <c r="H69" s="93">
        <v>3904000</v>
      </c>
      <c r="I69" s="94">
        <v>194861</v>
      </c>
      <c r="J69" s="93">
        <v>7535000</v>
      </c>
      <c r="K69" s="94">
        <v>2505452</v>
      </c>
      <c r="L69" s="93"/>
      <c r="M69" s="94"/>
      <c r="N69" s="93"/>
      <c r="O69" s="94"/>
      <c r="P69" s="93">
        <f>$H69      +$J69      +$L69      +$N69</f>
        <v>11439000</v>
      </c>
      <c r="Q69" s="94">
        <f>$I69      +$K69      +$M69      +$O69</f>
        <v>2700313</v>
      </c>
      <c r="R69" s="48">
        <f>IF(($H69      =0),0,((($J69      -$H69      )/$H69      )*100))</f>
        <v>93.007172131147541</v>
      </c>
      <c r="S69" s="49">
        <f>IF(($I69      =0),0,((($K69      -$I69      )/$I69      )*100))</f>
        <v>1185.7636982259148</v>
      </c>
      <c r="T69" s="48">
        <f>IF(($E69      =0),0,(($P69      /$E69      )*100))</f>
        <v>49.519480519480517</v>
      </c>
      <c r="U69" s="50">
        <f>IF(($E69      =0),0,(($Q69      /$E69      )*100))</f>
        <v>11.689666666666666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23100000</v>
      </c>
      <c r="C70" s="101">
        <f>C69</f>
        <v>0</v>
      </c>
      <c r="D70" s="101"/>
      <c r="E70" s="101">
        <f>$B70      +$C70      +$D70</f>
        <v>23100000</v>
      </c>
      <c r="F70" s="102">
        <f t="shared" ref="F70:O70" si="44">F69</f>
        <v>23100000</v>
      </c>
      <c r="G70" s="103">
        <f t="shared" si="44"/>
        <v>18375000</v>
      </c>
      <c r="H70" s="102">
        <f t="shared" si="44"/>
        <v>3904000</v>
      </c>
      <c r="I70" s="103">
        <f t="shared" si="44"/>
        <v>194861</v>
      </c>
      <c r="J70" s="102">
        <f t="shared" si="44"/>
        <v>7535000</v>
      </c>
      <c r="K70" s="103">
        <f t="shared" si="44"/>
        <v>2505452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11439000</v>
      </c>
      <c r="Q70" s="103">
        <f>$I70      +$K70      +$M70      +$O70</f>
        <v>2700313</v>
      </c>
      <c r="R70" s="57">
        <f>IF(($H70      =0),0,((($J70      -$H70      )/$H70      )*100))</f>
        <v>93.007172131147541</v>
      </c>
      <c r="S70" s="58">
        <f>IF(($I70      =0),0,((($K70      -$I70      )/$I70      )*100))</f>
        <v>1185.7636982259148</v>
      </c>
      <c r="T70" s="57">
        <f>IF($E70   =0,0,($P70   /$E70   )*100)</f>
        <v>49.519480519480517</v>
      </c>
      <c r="U70" s="59">
        <f>IF($E70   =0,0,($Q70   /$E70 )*100)</f>
        <v>11.689666666666666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23100000</v>
      </c>
      <c r="C71" s="104">
        <f>C69</f>
        <v>0</v>
      </c>
      <c r="D71" s="104"/>
      <c r="E71" s="104">
        <f>$B71      +$C71      +$D71</f>
        <v>23100000</v>
      </c>
      <c r="F71" s="105">
        <f t="shared" ref="F71:O71" si="45">F69</f>
        <v>23100000</v>
      </c>
      <c r="G71" s="106">
        <f t="shared" si="45"/>
        <v>18375000</v>
      </c>
      <c r="H71" s="105">
        <f t="shared" si="45"/>
        <v>3904000</v>
      </c>
      <c r="I71" s="106">
        <f t="shared" si="45"/>
        <v>194861</v>
      </c>
      <c r="J71" s="105">
        <f t="shared" si="45"/>
        <v>7535000</v>
      </c>
      <c r="K71" s="106">
        <f t="shared" si="45"/>
        <v>2505452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11439000</v>
      </c>
      <c r="Q71" s="106">
        <f>$I71      +$K71      +$M71      +$O71</f>
        <v>2700313</v>
      </c>
      <c r="R71" s="61">
        <f>IF(($H71      =0),0,((($J71      -$H71      )/$H71      )*100))</f>
        <v>93.007172131147541</v>
      </c>
      <c r="S71" s="62">
        <f>IF(($I71      =0),0,((($K71      -$I71      )/$I71      )*100))</f>
        <v>1185.7636982259148</v>
      </c>
      <c r="T71" s="61">
        <f>IF($E71   =0,0,($P71   /$E71   )*100)</f>
        <v>49.519480519480517</v>
      </c>
      <c r="U71" s="65">
        <f>IF($E71   =0,0,($Q71   /$E71   )*100)</f>
        <v>11.689666666666666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54529000</v>
      </c>
      <c r="C72" s="104">
        <f>SUM(C9:C14,C17:C23,C26:C29,C32,C35:C39,C42:C52,C55:C58,C61:C65,C69)</f>
        <v>0</v>
      </c>
      <c r="D72" s="104"/>
      <c r="E72" s="104">
        <f>$B72      +$C72      +$D72</f>
        <v>54529000</v>
      </c>
      <c r="F72" s="105">
        <f t="shared" ref="F72:O72" si="46">SUM(F9:F14,F17:F23,F26:F29,F32,F35:F39,F42:F52,F55:F58,F61:F65,F69)</f>
        <v>54529000</v>
      </c>
      <c r="G72" s="106">
        <f t="shared" si="46"/>
        <v>32735000</v>
      </c>
      <c r="H72" s="105">
        <f t="shared" si="46"/>
        <v>5501000</v>
      </c>
      <c r="I72" s="106">
        <f t="shared" si="46"/>
        <v>194861</v>
      </c>
      <c r="J72" s="105">
        <f t="shared" si="46"/>
        <v>7789000</v>
      </c>
      <c r="K72" s="106">
        <f t="shared" si="46"/>
        <v>2922437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13290000</v>
      </c>
      <c r="Q72" s="106">
        <f>$I72      +$K72      +$M72      +$O72</f>
        <v>3117298</v>
      </c>
      <c r="R72" s="61">
        <f>IF(($H72      =0),0,((($J72      -$H72      )/$H72      )*100))</f>
        <v>41.592437738592984</v>
      </c>
      <c r="S72" s="62">
        <f>IF(($I72      =0),0,((($K72      -$I72      )/$I72      )*100))</f>
        <v>1399.7546969378172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27.794043834699682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6.5193617199263851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2UgIKGgMkMzMTe58B9dS4tZ3zsAdfLimV3GejpRY/XwOlTgzaxPxPHmxE6YvJ1ez8QnZLM8QH8GCrZRr5hlEaQ==" saltValue="7dqHOoUR9YNYfOQoXCne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741000</v>
      </c>
      <c r="I10" s="94">
        <v>741157</v>
      </c>
      <c r="J10" s="93">
        <v>267000</v>
      </c>
      <c r="K10" s="94">
        <v>266668</v>
      </c>
      <c r="L10" s="93"/>
      <c r="M10" s="94"/>
      <c r="N10" s="93"/>
      <c r="O10" s="94"/>
      <c r="P10" s="93">
        <f t="shared" ref="P10:P15" si="1">$H10      +$J10      +$L10      +$N10</f>
        <v>1008000</v>
      </c>
      <c r="Q10" s="94">
        <f t="shared" ref="Q10:Q15" si="2">$I10      +$K10      +$M10      +$O10</f>
        <v>1007825</v>
      </c>
      <c r="R10" s="48">
        <f t="shared" ref="R10:R15" si="3">IF(($H10      =0),0,((($J10      -$H10      )/$H10      )*100))</f>
        <v>-63.967611336032391</v>
      </c>
      <c r="S10" s="49">
        <f t="shared" ref="S10:S15" si="4">IF(($I10      =0),0,((($K10      -$I10      )/$I10      )*100))</f>
        <v>-64.020038939118166</v>
      </c>
      <c r="T10" s="48">
        <f t="shared" ref="T10:T14" si="5">IF(($E10      =0),0,(($P10      /$E10      )*100))</f>
        <v>58.604651162790702</v>
      </c>
      <c r="U10" s="50">
        <f t="shared" ref="U10:U14" si="6">IF(($E10      =0),0,(($Q10      /$E10      )*100))</f>
        <v>58.594476744186039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741000</v>
      </c>
      <c r="I15" s="97">
        <f t="shared" si="7"/>
        <v>741157</v>
      </c>
      <c r="J15" s="96">
        <f t="shared" si="7"/>
        <v>267000</v>
      </c>
      <c r="K15" s="97">
        <f t="shared" si="7"/>
        <v>266668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1008000</v>
      </c>
      <c r="Q15" s="97">
        <f t="shared" si="2"/>
        <v>1007825</v>
      </c>
      <c r="R15" s="52">
        <f t="shared" si="3"/>
        <v>-63.967611336032391</v>
      </c>
      <c r="S15" s="53">
        <f t="shared" si="4"/>
        <v>-64.020038939118166</v>
      </c>
      <c r="T15" s="52">
        <f>IF((SUM($E9:$E13))=0,0,(P15/(SUM($E9:$E13))*100))</f>
        <v>58.604651162790702</v>
      </c>
      <c r="U15" s="54">
        <f>IF((SUM($E9:$E13))=0,0,(Q15/(SUM($E9:$E13))*100))</f>
        <v>58.594476744186039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2100000</v>
      </c>
      <c r="C19" s="92"/>
      <c r="D19" s="92"/>
      <c r="E19" s="92">
        <f t="shared" si="8"/>
        <v>2100000</v>
      </c>
      <c r="F19" s="93">
        <v>2100000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2100000</v>
      </c>
      <c r="C24" s="95">
        <f>SUM(C17:C23)</f>
        <v>0</v>
      </c>
      <c r="D24" s="95"/>
      <c r="E24" s="95">
        <f t="shared" si="8"/>
        <v>2100000</v>
      </c>
      <c r="F24" s="96">
        <f t="shared" ref="F24:O24" si="15">SUM(F17:F23)</f>
        <v>2100000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2308000</v>
      </c>
      <c r="C29" s="92"/>
      <c r="D29" s="92"/>
      <c r="E29" s="92">
        <f>$B29      +$C29      +$D29</f>
        <v>2308000</v>
      </c>
      <c r="F29" s="93">
        <v>2308000</v>
      </c>
      <c r="G29" s="94">
        <v>1616000</v>
      </c>
      <c r="H29" s="93">
        <v>577000</v>
      </c>
      <c r="I29" s="94"/>
      <c r="J29" s="93">
        <v>1119000</v>
      </c>
      <c r="K29" s="94">
        <v>1119375</v>
      </c>
      <c r="L29" s="93"/>
      <c r="M29" s="94"/>
      <c r="N29" s="93"/>
      <c r="O29" s="94"/>
      <c r="P29" s="93">
        <f>$H29      +$J29      +$L29      +$N29</f>
        <v>1696000</v>
      </c>
      <c r="Q29" s="94">
        <f>$I29      +$K29      +$M29      +$O29</f>
        <v>1119375</v>
      </c>
      <c r="R29" s="48">
        <f>IF(($H29      =0),0,((($J29      -$H29      )/$H29      )*100))</f>
        <v>93.934142114384741</v>
      </c>
      <c r="S29" s="49">
        <f>IF(($I29      =0),0,((($K29      -$I29      )/$I29      )*100))</f>
        <v>0</v>
      </c>
      <c r="T29" s="48">
        <f>IF(($E29      =0),0,(($P29      /$E29      )*100))</f>
        <v>73.483535528596192</v>
      </c>
      <c r="U29" s="50">
        <f>IF(($E29      =0),0,(($Q29      /$E29      )*100))</f>
        <v>48.499783362218366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2308000</v>
      </c>
      <c r="C30" s="95">
        <f>SUM(C26:C29)</f>
        <v>0</v>
      </c>
      <c r="D30" s="95"/>
      <c r="E30" s="95">
        <f>$B30      +$C30      +$D30</f>
        <v>2308000</v>
      </c>
      <c r="F30" s="96">
        <f t="shared" ref="F30:O30" si="16">SUM(F26:F29)</f>
        <v>2308000</v>
      </c>
      <c r="G30" s="97">
        <f t="shared" si="16"/>
        <v>1616000</v>
      </c>
      <c r="H30" s="96">
        <f t="shared" si="16"/>
        <v>577000</v>
      </c>
      <c r="I30" s="97">
        <f t="shared" si="16"/>
        <v>0</v>
      </c>
      <c r="J30" s="96">
        <f t="shared" si="16"/>
        <v>1119000</v>
      </c>
      <c r="K30" s="97">
        <f t="shared" si="16"/>
        <v>1119375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1696000</v>
      </c>
      <c r="Q30" s="97">
        <f>$I30      +$K30      +$M30      +$O30</f>
        <v>1119375</v>
      </c>
      <c r="R30" s="52">
        <f>IF(($H30      =0),0,((($J30      -$H30      )/$H30      )*100))</f>
        <v>93.934142114384741</v>
      </c>
      <c r="S30" s="53">
        <f>IF(($I30      =0),0,((($K30      -$I30      )/$I30      )*100))</f>
        <v>0</v>
      </c>
      <c r="T30" s="52">
        <f>IF($E30   =0,0,($P30   /$E30   )*100)</f>
        <v>73.483535528596192</v>
      </c>
      <c r="U30" s="54">
        <f>IF($E30   =0,0,($Q30   /$E30   )*100)</f>
        <v>48.499783362218366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921000</v>
      </c>
      <c r="C32" s="92"/>
      <c r="D32" s="92"/>
      <c r="E32" s="92">
        <f>$B32      +$C32      +$D32</f>
        <v>921000</v>
      </c>
      <c r="F32" s="93">
        <v>921000</v>
      </c>
      <c r="G32" s="94">
        <v>647000</v>
      </c>
      <c r="H32" s="93">
        <v>152000</v>
      </c>
      <c r="I32" s="94">
        <v>74664</v>
      </c>
      <c r="J32" s="93">
        <v>76000</v>
      </c>
      <c r="K32" s="94"/>
      <c r="L32" s="93"/>
      <c r="M32" s="94"/>
      <c r="N32" s="93"/>
      <c r="O32" s="94"/>
      <c r="P32" s="93">
        <f>$H32      +$J32      +$L32      +$N32</f>
        <v>228000</v>
      </c>
      <c r="Q32" s="94">
        <f>$I32      +$K32      +$M32      +$O32</f>
        <v>74664</v>
      </c>
      <c r="R32" s="48">
        <f>IF(($H32      =0),0,((($J32      -$H32      )/$H32      )*100))</f>
        <v>-50</v>
      </c>
      <c r="S32" s="49">
        <f>IF(($I32      =0),0,((($K32      -$I32      )/$I32      )*100))</f>
        <v>-100</v>
      </c>
      <c r="T32" s="48">
        <f>IF(($E32      =0),0,(($P32      /$E32      )*100))</f>
        <v>24.755700325732899</v>
      </c>
      <c r="U32" s="50">
        <f>IF(($E32      =0),0,(($Q32      /$E32      )*100))</f>
        <v>8.1068403908794782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921000</v>
      </c>
      <c r="C33" s="95">
        <f>C32</f>
        <v>0</v>
      </c>
      <c r="D33" s="95"/>
      <c r="E33" s="95">
        <f>$B33      +$C33      +$D33</f>
        <v>921000</v>
      </c>
      <c r="F33" s="96">
        <f t="shared" ref="F33:O33" si="17">F32</f>
        <v>921000</v>
      </c>
      <c r="G33" s="97">
        <f t="shared" si="17"/>
        <v>647000</v>
      </c>
      <c r="H33" s="96">
        <f t="shared" si="17"/>
        <v>152000</v>
      </c>
      <c r="I33" s="97">
        <f t="shared" si="17"/>
        <v>74664</v>
      </c>
      <c r="J33" s="96">
        <f t="shared" si="17"/>
        <v>76000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228000</v>
      </c>
      <c r="Q33" s="97">
        <f>$I33      +$K33      +$M33      +$O33</f>
        <v>74664</v>
      </c>
      <c r="R33" s="52">
        <f>IF(($H33      =0),0,((($J33      -$H33      )/$H33      )*100))</f>
        <v>-50</v>
      </c>
      <c r="S33" s="53">
        <f>IF(($I33      =0),0,((($K33      -$I33      )/$I33      )*100))</f>
        <v>-100</v>
      </c>
      <c r="T33" s="52">
        <f>IF($E33   =0,0,($P33   /$E33   )*100)</f>
        <v>24.755700325732899</v>
      </c>
      <c r="U33" s="54">
        <f>IF($E33   =0,0,($Q33   /$E33   )*100)</f>
        <v>8.1068403908794782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23969000</v>
      </c>
      <c r="C35" s="92"/>
      <c r="D35" s="92"/>
      <c r="E35" s="92">
        <f t="shared" ref="E35:E40" si="18">$B35      +$C35      +$D35</f>
        <v>23969000</v>
      </c>
      <c r="F35" s="93">
        <v>23969000</v>
      </c>
      <c r="G35" s="94">
        <v>15381000</v>
      </c>
      <c r="H35" s="93">
        <v>4485000</v>
      </c>
      <c r="I35" s="94">
        <v>76622</v>
      </c>
      <c r="J35" s="93">
        <v>3867000</v>
      </c>
      <c r="K35" s="94">
        <v>4261330</v>
      </c>
      <c r="L35" s="93"/>
      <c r="M35" s="94"/>
      <c r="N35" s="93"/>
      <c r="O35" s="94"/>
      <c r="P35" s="93">
        <f t="shared" ref="P35:P40" si="19">$H35      +$J35      +$L35      +$N35</f>
        <v>8352000</v>
      </c>
      <c r="Q35" s="94">
        <f t="shared" ref="Q35:Q40" si="20">$I35      +$K35      +$M35      +$O35</f>
        <v>4337952</v>
      </c>
      <c r="R35" s="48">
        <f t="shared" ref="R35:R40" si="21">IF(($H35      =0),0,((($J35      -$H35      )/$H35      )*100))</f>
        <v>-13.779264214046824</v>
      </c>
      <c r="S35" s="49">
        <f t="shared" ref="S35:S40" si="22">IF(($I35      =0),0,((($K35      -$I35      )/$I35      )*100))</f>
        <v>5461.4966980762701</v>
      </c>
      <c r="T35" s="48">
        <f t="shared" ref="T35:T39" si="23">IF(($E35      =0),0,(($P35      /$E35      )*100))</f>
        <v>34.845008135508365</v>
      </c>
      <c r="U35" s="50">
        <f t="shared" ref="U35:U39" si="24">IF(($E35      =0),0,(($Q35      /$E35      )*100))</f>
        <v>18.098176811715135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23969000</v>
      </c>
      <c r="C40" s="95">
        <f>SUM(C35:C39)</f>
        <v>0</v>
      </c>
      <c r="D40" s="95"/>
      <c r="E40" s="95">
        <f t="shared" si="18"/>
        <v>23969000</v>
      </c>
      <c r="F40" s="96">
        <f t="shared" ref="F40:O40" si="25">SUM(F35:F39)</f>
        <v>23969000</v>
      </c>
      <c r="G40" s="97">
        <f t="shared" si="25"/>
        <v>15381000</v>
      </c>
      <c r="H40" s="96">
        <f t="shared" si="25"/>
        <v>4485000</v>
      </c>
      <c r="I40" s="97">
        <f t="shared" si="25"/>
        <v>76622</v>
      </c>
      <c r="J40" s="96">
        <f t="shared" si="25"/>
        <v>3867000</v>
      </c>
      <c r="K40" s="97">
        <f t="shared" si="25"/>
        <v>4261330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8352000</v>
      </c>
      <c r="Q40" s="97">
        <f t="shared" si="20"/>
        <v>4337952</v>
      </c>
      <c r="R40" s="52">
        <f t="shared" si="21"/>
        <v>-13.779264214046824</v>
      </c>
      <c r="S40" s="53">
        <f t="shared" si="22"/>
        <v>5461.4966980762701</v>
      </c>
      <c r="T40" s="52">
        <f>IF((+$E35+$E38) =0,0,(P40   /(+$E35+$E38) )*100)</f>
        <v>34.845008135508365</v>
      </c>
      <c r="U40" s="54">
        <f>IF((+$E35+$E38) =0,0,(Q40   /(+$E35+$E38) )*100)</f>
        <v>18.098176811715135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31018000</v>
      </c>
      <c r="C67" s="104">
        <f>SUM(C9:C14,C17:C23,C26:C29,C32,C35:C39,C42:C52,C55:C58,C61:C65)</f>
        <v>0</v>
      </c>
      <c r="D67" s="104"/>
      <c r="E67" s="104">
        <f t="shared" si="35"/>
        <v>31018000</v>
      </c>
      <c r="F67" s="105">
        <f t="shared" ref="F67:O67" si="43">SUM(F9:F14,F17:F23,F26:F29,F32,F35:F39,F42:F52,F55:F58,F61:F65)</f>
        <v>31018000</v>
      </c>
      <c r="G67" s="106">
        <f t="shared" si="43"/>
        <v>19364000</v>
      </c>
      <c r="H67" s="105">
        <f t="shared" si="43"/>
        <v>5955000</v>
      </c>
      <c r="I67" s="106">
        <f t="shared" si="43"/>
        <v>892443</v>
      </c>
      <c r="J67" s="105">
        <f t="shared" si="43"/>
        <v>5329000</v>
      </c>
      <c r="K67" s="106">
        <f t="shared" si="43"/>
        <v>5647373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11284000</v>
      </c>
      <c r="Q67" s="106">
        <f t="shared" si="37"/>
        <v>6539816</v>
      </c>
      <c r="R67" s="61">
        <f t="shared" si="38"/>
        <v>-10.512174643157012</v>
      </c>
      <c r="S67" s="62">
        <f t="shared" si="39"/>
        <v>532.79929362435473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39.02067916176776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22.615035617954216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>
        <v>39533000</v>
      </c>
      <c r="D69" s="92"/>
      <c r="E69" s="92">
        <f>$B69      +$C69      +$D69</f>
        <v>39533000</v>
      </c>
      <c r="F69" s="93">
        <v>39533000</v>
      </c>
      <c r="G69" s="94">
        <v>22075000</v>
      </c>
      <c r="H69" s="93"/>
      <c r="I69" s="94"/>
      <c r="J69" s="93"/>
      <c r="K69" s="94">
        <v>5974760</v>
      </c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5974760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15.113348341891584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39533000</v>
      </c>
      <c r="D70" s="101"/>
      <c r="E70" s="101">
        <f>$B70      +$C70      +$D70</f>
        <v>39533000</v>
      </c>
      <c r="F70" s="102">
        <f t="shared" ref="F70:O70" si="44">F69</f>
        <v>39533000</v>
      </c>
      <c r="G70" s="103">
        <f t="shared" si="44"/>
        <v>22075000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5974760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5974760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15.113348341891584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39533000</v>
      </c>
      <c r="D71" s="104"/>
      <c r="E71" s="104">
        <f>$B71      +$C71      +$D71</f>
        <v>39533000</v>
      </c>
      <c r="F71" s="105">
        <f t="shared" ref="F71:O71" si="45">F69</f>
        <v>39533000</v>
      </c>
      <c r="G71" s="106">
        <f t="shared" si="45"/>
        <v>22075000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5974760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5974760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15.113348341891584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31018000</v>
      </c>
      <c r="C72" s="104">
        <f>SUM(C9:C14,C17:C23,C26:C29,C32,C35:C39,C42:C52,C55:C58,C61:C65,C69)</f>
        <v>39533000</v>
      </c>
      <c r="D72" s="104"/>
      <c r="E72" s="104">
        <f>$B72      +$C72      +$D72</f>
        <v>70551000</v>
      </c>
      <c r="F72" s="105">
        <f t="shared" ref="F72:O72" si="46">SUM(F9:F14,F17:F23,F26:F29,F32,F35:F39,F42:F52,F55:F58,F61:F65,F69)</f>
        <v>70551000</v>
      </c>
      <c r="G72" s="106">
        <f t="shared" si="46"/>
        <v>41439000</v>
      </c>
      <c r="H72" s="105">
        <f t="shared" si="46"/>
        <v>5955000</v>
      </c>
      <c r="I72" s="106">
        <f t="shared" si="46"/>
        <v>892443</v>
      </c>
      <c r="J72" s="105">
        <f t="shared" si="46"/>
        <v>5329000</v>
      </c>
      <c r="K72" s="106">
        <f t="shared" si="46"/>
        <v>11622133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11284000</v>
      </c>
      <c r="Q72" s="106">
        <f>$I72      +$K72      +$M72      +$O72</f>
        <v>12514576</v>
      </c>
      <c r="R72" s="61">
        <f>IF(($H72      =0),0,((($J72      -$H72      )/$H72      )*100))</f>
        <v>-10.512174643157012</v>
      </c>
      <c r="S72" s="62">
        <f>IF(($I72      =0),0,((($K72      -$I72      )/$I72      )*100))</f>
        <v>1202.2829469221003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16.484784736526858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18.282532030211392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3Q7bgg03mel94RV4zmXmm2ewtAnq6TH1u1dx7gyaLHlJ/2H6lRm9y1NVpWTubxB+KLxAMvi7PFgadxDIFQpigw==" saltValue="ImlbZDCut8jMwOCT1o+PK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/>
      <c r="I10" s="94"/>
      <c r="J10" s="93">
        <v>439000</v>
      </c>
      <c r="K10" s="94"/>
      <c r="L10" s="93"/>
      <c r="M10" s="94"/>
      <c r="N10" s="93"/>
      <c r="O10" s="94"/>
      <c r="P10" s="93">
        <f t="shared" ref="P10:P15" si="1">$H10      +$J10      +$L10      +$N10</f>
        <v>439000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19.086956521739133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0</v>
      </c>
      <c r="I15" s="97">
        <f t="shared" si="7"/>
        <v>0</v>
      </c>
      <c r="J15" s="96">
        <f t="shared" si="7"/>
        <v>439000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439000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19.086956521739133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/>
      <c r="D32" s="92"/>
      <c r="E32" s="92">
        <f>$B32      +$C32      +$D32</f>
        <v>1263000</v>
      </c>
      <c r="F32" s="93">
        <v>1263000</v>
      </c>
      <c r="G32" s="94">
        <v>884000</v>
      </c>
      <c r="H32" s="93">
        <v>632000</v>
      </c>
      <c r="I32" s="94"/>
      <c r="J32" s="93">
        <v>252000</v>
      </c>
      <c r="K32" s="94"/>
      <c r="L32" s="93"/>
      <c r="M32" s="94"/>
      <c r="N32" s="93"/>
      <c r="O32" s="94"/>
      <c r="P32" s="93">
        <f>$H32      +$J32      +$L32      +$N32</f>
        <v>884000</v>
      </c>
      <c r="Q32" s="94">
        <f>$I32      +$K32      +$M32      +$O32</f>
        <v>0</v>
      </c>
      <c r="R32" s="48">
        <f>IF(($H32      =0),0,((($J32      -$H32      )/$H32      )*100))</f>
        <v>-60.12658227848101</v>
      </c>
      <c r="S32" s="49">
        <f>IF(($I32      =0),0,((($K32      -$I32      )/$I32      )*100))</f>
        <v>0</v>
      </c>
      <c r="T32" s="48">
        <f>IF(($E32      =0),0,(($P32      /$E32      )*100))</f>
        <v>69.992082343626279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884000</v>
      </c>
      <c r="H33" s="96">
        <f t="shared" si="17"/>
        <v>632000</v>
      </c>
      <c r="I33" s="97">
        <f t="shared" si="17"/>
        <v>0</v>
      </c>
      <c r="J33" s="96">
        <f t="shared" si="17"/>
        <v>252000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884000</v>
      </c>
      <c r="Q33" s="97">
        <f>$I33      +$K33      +$M33      +$O33</f>
        <v>0</v>
      </c>
      <c r="R33" s="52">
        <f>IF(($H33      =0),0,((($J33      -$H33      )/$H33      )*100))</f>
        <v>-60.12658227848101</v>
      </c>
      <c r="S33" s="53">
        <f>IF(($I33      =0),0,((($K33      -$I33      )/$I33      )*100))</f>
        <v>0</v>
      </c>
      <c r="T33" s="52">
        <f>IF($E33   =0,0,($P33   /$E33   )*100)</f>
        <v>69.992082343626279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2050000</v>
      </c>
      <c r="C35" s="92"/>
      <c r="D35" s="92"/>
      <c r="E35" s="92">
        <f t="shared" ref="E35:E40" si="18">$B35      +$C35      +$D35</f>
        <v>2050000</v>
      </c>
      <c r="F35" s="93">
        <v>2050000</v>
      </c>
      <c r="G35" s="94">
        <v>1050000</v>
      </c>
      <c r="H35" s="93">
        <v>300000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300000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14.634146341463413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19420000</v>
      </c>
      <c r="C36" s="92"/>
      <c r="D36" s="92"/>
      <c r="E36" s="92">
        <f t="shared" si="18"/>
        <v>19420000</v>
      </c>
      <c r="F36" s="93">
        <v>19420000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21470000</v>
      </c>
      <c r="C40" s="95">
        <f>SUM(C35:C39)</f>
        <v>0</v>
      </c>
      <c r="D40" s="95"/>
      <c r="E40" s="95">
        <f t="shared" si="18"/>
        <v>21470000</v>
      </c>
      <c r="F40" s="96">
        <f t="shared" ref="F40:O40" si="25">SUM(F35:F39)</f>
        <v>21470000</v>
      </c>
      <c r="G40" s="97">
        <f t="shared" si="25"/>
        <v>1050000</v>
      </c>
      <c r="H40" s="96">
        <f t="shared" si="25"/>
        <v>300000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300000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14.634146341463413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30000000</v>
      </c>
      <c r="C44" s="92"/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20900000</v>
      </c>
      <c r="C51" s="92"/>
      <c r="D51" s="92"/>
      <c r="E51" s="92">
        <f t="shared" si="26"/>
        <v>20900000</v>
      </c>
      <c r="F51" s="93">
        <v>20900000</v>
      </c>
      <c r="G51" s="94">
        <v>14000000</v>
      </c>
      <c r="H51" s="93">
        <v>1584000</v>
      </c>
      <c r="I51" s="94"/>
      <c r="J51" s="93">
        <v>2029000</v>
      </c>
      <c r="K51" s="94"/>
      <c r="L51" s="93"/>
      <c r="M51" s="94"/>
      <c r="N51" s="93"/>
      <c r="O51" s="94"/>
      <c r="P51" s="93">
        <f t="shared" si="27"/>
        <v>3613000</v>
      </c>
      <c r="Q51" s="94">
        <f t="shared" si="28"/>
        <v>0</v>
      </c>
      <c r="R51" s="48">
        <f t="shared" si="29"/>
        <v>28.093434343434343</v>
      </c>
      <c r="S51" s="49">
        <f t="shared" si="30"/>
        <v>0</v>
      </c>
      <c r="T51" s="48">
        <f t="shared" si="31"/>
        <v>17.287081339712916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50900000</v>
      </c>
      <c r="C53" s="95">
        <f>SUM(C42:C52)</f>
        <v>0</v>
      </c>
      <c r="D53" s="95"/>
      <c r="E53" s="95">
        <f t="shared" si="26"/>
        <v>50900000</v>
      </c>
      <c r="F53" s="96">
        <f t="shared" ref="F53:O53" si="33">SUM(F42:F52)</f>
        <v>50900000</v>
      </c>
      <c r="G53" s="97">
        <f t="shared" si="33"/>
        <v>14000000</v>
      </c>
      <c r="H53" s="96">
        <f t="shared" si="33"/>
        <v>1584000</v>
      </c>
      <c r="I53" s="97">
        <f t="shared" si="33"/>
        <v>0</v>
      </c>
      <c r="J53" s="96">
        <f t="shared" si="33"/>
        <v>2029000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3613000</v>
      </c>
      <c r="Q53" s="97">
        <f t="shared" si="28"/>
        <v>0</v>
      </c>
      <c r="R53" s="52">
        <f t="shared" si="29"/>
        <v>28.093434343434343</v>
      </c>
      <c r="S53" s="53">
        <f t="shared" si="30"/>
        <v>0</v>
      </c>
      <c r="T53" s="52">
        <f>IF((+$E43+$E45+$E47+$E48+$E51) =0,0,(P53   /(+$E43+$E45+$E47+$E48+$E51) )*100)</f>
        <v>17.287081339712916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75933000</v>
      </c>
      <c r="C67" s="104">
        <f>SUM(C9:C14,C17:C23,C26:C29,C32,C35:C39,C42:C52,C55:C58,C61:C65)</f>
        <v>0</v>
      </c>
      <c r="D67" s="104"/>
      <c r="E67" s="104">
        <f t="shared" si="35"/>
        <v>75933000</v>
      </c>
      <c r="F67" s="105">
        <f t="shared" ref="F67:O67" si="43">SUM(F9:F14,F17:F23,F26:F29,F32,F35:F39,F42:F52,F55:F58,F61:F65)</f>
        <v>75933000</v>
      </c>
      <c r="G67" s="106">
        <f t="shared" si="43"/>
        <v>18234000</v>
      </c>
      <c r="H67" s="105">
        <f t="shared" si="43"/>
        <v>2516000</v>
      </c>
      <c r="I67" s="106">
        <f t="shared" si="43"/>
        <v>0</v>
      </c>
      <c r="J67" s="105">
        <f t="shared" si="43"/>
        <v>2720000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5236000</v>
      </c>
      <c r="Q67" s="106">
        <f t="shared" si="37"/>
        <v>0</v>
      </c>
      <c r="R67" s="61">
        <f t="shared" si="38"/>
        <v>8.1081081081081088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19.748802474257911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47531000</v>
      </c>
      <c r="C69" s="92"/>
      <c r="D69" s="92"/>
      <c r="E69" s="92">
        <f>$B69      +$C69      +$D69</f>
        <v>47531000</v>
      </c>
      <c r="F69" s="93">
        <v>47531000</v>
      </c>
      <c r="G69" s="94">
        <v>31774000</v>
      </c>
      <c r="H69" s="93">
        <v>8834000</v>
      </c>
      <c r="I69" s="94"/>
      <c r="J69" s="93">
        <v>13954000</v>
      </c>
      <c r="K69" s="94"/>
      <c r="L69" s="93"/>
      <c r="M69" s="94"/>
      <c r="N69" s="93"/>
      <c r="O69" s="94"/>
      <c r="P69" s="93">
        <f>$H69      +$J69      +$L69      +$N69</f>
        <v>22788000</v>
      </c>
      <c r="Q69" s="94">
        <f>$I69      +$K69      +$M69      +$O69</f>
        <v>0</v>
      </c>
      <c r="R69" s="48">
        <f>IF(($H69      =0),0,((($J69      -$H69      )/$H69      )*100))</f>
        <v>57.957889970568253</v>
      </c>
      <c r="S69" s="49">
        <f>IF(($I69      =0),0,((($K69      -$I69      )/$I69      )*100))</f>
        <v>0</v>
      </c>
      <c r="T69" s="48">
        <f>IF(($E69      =0),0,(($P69      /$E69      )*100))</f>
        <v>47.94344743430603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47531000</v>
      </c>
      <c r="C70" s="101">
        <f>C69</f>
        <v>0</v>
      </c>
      <c r="D70" s="101"/>
      <c r="E70" s="101">
        <f>$B70      +$C70      +$D70</f>
        <v>47531000</v>
      </c>
      <c r="F70" s="102">
        <f t="shared" ref="F70:O70" si="44">F69</f>
        <v>47531000</v>
      </c>
      <c r="G70" s="103">
        <f t="shared" si="44"/>
        <v>31774000</v>
      </c>
      <c r="H70" s="102">
        <f t="shared" si="44"/>
        <v>8834000</v>
      </c>
      <c r="I70" s="103">
        <f t="shared" si="44"/>
        <v>0</v>
      </c>
      <c r="J70" s="102">
        <f t="shared" si="44"/>
        <v>13954000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22788000</v>
      </c>
      <c r="Q70" s="103">
        <f>$I70      +$K70      +$M70      +$O70</f>
        <v>0</v>
      </c>
      <c r="R70" s="57">
        <f>IF(($H70      =0),0,((($J70      -$H70      )/$H70      )*100))</f>
        <v>57.957889970568253</v>
      </c>
      <c r="S70" s="58">
        <f>IF(($I70      =0),0,((($K70      -$I70      )/$I70      )*100))</f>
        <v>0</v>
      </c>
      <c r="T70" s="57">
        <f>IF($E70   =0,0,($P70   /$E70   )*100)</f>
        <v>47.94344743430603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47531000</v>
      </c>
      <c r="C71" s="104">
        <f>C69</f>
        <v>0</v>
      </c>
      <c r="D71" s="104"/>
      <c r="E71" s="104">
        <f>$B71      +$C71      +$D71</f>
        <v>47531000</v>
      </c>
      <c r="F71" s="105">
        <f t="shared" ref="F71:O71" si="45">F69</f>
        <v>47531000</v>
      </c>
      <c r="G71" s="106">
        <f t="shared" si="45"/>
        <v>31774000</v>
      </c>
      <c r="H71" s="105">
        <f t="shared" si="45"/>
        <v>8834000</v>
      </c>
      <c r="I71" s="106">
        <f t="shared" si="45"/>
        <v>0</v>
      </c>
      <c r="J71" s="105">
        <f t="shared" si="45"/>
        <v>13954000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22788000</v>
      </c>
      <c r="Q71" s="106">
        <f>$I71      +$K71      +$M71      +$O71</f>
        <v>0</v>
      </c>
      <c r="R71" s="61">
        <f>IF(($H71      =0),0,((($J71      -$H71      )/$H71      )*100))</f>
        <v>57.957889970568253</v>
      </c>
      <c r="S71" s="62">
        <f>IF(($I71      =0),0,((($K71      -$I71      )/$I71      )*100))</f>
        <v>0</v>
      </c>
      <c r="T71" s="61">
        <f>IF($E71   =0,0,($P71   /$E71   )*100)</f>
        <v>47.94344743430603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123464000</v>
      </c>
      <c r="C72" s="104">
        <f>SUM(C9:C14,C17:C23,C26:C29,C32,C35:C39,C42:C52,C55:C58,C61:C65,C69)</f>
        <v>0</v>
      </c>
      <c r="D72" s="104"/>
      <c r="E72" s="104">
        <f>$B72      +$C72      +$D72</f>
        <v>123464000</v>
      </c>
      <c r="F72" s="105">
        <f t="shared" ref="F72:O72" si="46">SUM(F9:F14,F17:F23,F26:F29,F32,F35:F39,F42:F52,F55:F58,F61:F65,F69)</f>
        <v>123464000</v>
      </c>
      <c r="G72" s="106">
        <f t="shared" si="46"/>
        <v>50008000</v>
      </c>
      <c r="H72" s="105">
        <f t="shared" si="46"/>
        <v>11350000</v>
      </c>
      <c r="I72" s="106">
        <f t="shared" si="46"/>
        <v>0</v>
      </c>
      <c r="J72" s="105">
        <f t="shared" si="46"/>
        <v>16674000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28024000</v>
      </c>
      <c r="Q72" s="106">
        <f>$I72      +$K72      +$M72      +$O72</f>
        <v>0</v>
      </c>
      <c r="R72" s="61">
        <f>IF(($H72      =0),0,((($J72      -$H72      )/$H72      )*100))</f>
        <v>46.907488986784138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37.847766193074392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FF4NW1HVK4SJFgDPHCeTc87uok41xClpiVsI2CXz3k8JDtqaI9e6QRrp9okxmgOrwYhme4rYyfFz+z4WwJC9A==" saltValue="3OYHxdEfN9ZdE8awrlg14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96000</v>
      </c>
      <c r="I10" s="94">
        <v>136134</v>
      </c>
      <c r="J10" s="93">
        <v>134000</v>
      </c>
      <c r="K10" s="94">
        <v>143600</v>
      </c>
      <c r="L10" s="93"/>
      <c r="M10" s="94"/>
      <c r="N10" s="93"/>
      <c r="O10" s="94"/>
      <c r="P10" s="93">
        <f t="shared" ref="P10:P15" si="1">$H10      +$J10      +$L10      +$N10</f>
        <v>230000</v>
      </c>
      <c r="Q10" s="94">
        <f t="shared" ref="Q10:Q15" si="2">$I10      +$K10      +$M10      +$O10</f>
        <v>279734</v>
      </c>
      <c r="R10" s="48">
        <f t="shared" ref="R10:R15" si="3">IF(($H10      =0),0,((($J10      -$H10      )/$H10      )*100))</f>
        <v>39.583333333333329</v>
      </c>
      <c r="S10" s="49">
        <f t="shared" ref="S10:S15" si="4">IF(($I10      =0),0,((($K10      -$I10      )/$I10      )*100))</f>
        <v>5.4843022316247225</v>
      </c>
      <c r="T10" s="48">
        <f t="shared" ref="T10:T14" si="5">IF(($E10      =0),0,(($P10      /$E10      )*100))</f>
        <v>7.419354838709677</v>
      </c>
      <c r="U10" s="50">
        <f t="shared" ref="U10:U14" si="6">IF(($E10      =0),0,(($Q10      /$E10      )*100))</f>
        <v>9.0236774193548399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96000</v>
      </c>
      <c r="I15" s="97">
        <f t="shared" si="7"/>
        <v>136134</v>
      </c>
      <c r="J15" s="96">
        <f t="shared" si="7"/>
        <v>134000</v>
      </c>
      <c r="K15" s="97">
        <f t="shared" si="7"/>
        <v>143600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230000</v>
      </c>
      <c r="Q15" s="97">
        <f t="shared" si="2"/>
        <v>279734</v>
      </c>
      <c r="R15" s="52">
        <f t="shared" si="3"/>
        <v>39.583333333333329</v>
      </c>
      <c r="S15" s="53">
        <f t="shared" si="4"/>
        <v>5.4843022316247225</v>
      </c>
      <c r="T15" s="52">
        <f>IF((SUM($E9:$E13))=0,0,(P15/(SUM($E9:$E13))*100))</f>
        <v>7.419354838709677</v>
      </c>
      <c r="U15" s="54">
        <f>IF((SUM($E9:$E13))=0,0,(Q15/(SUM($E9:$E13))*100))</f>
        <v>9.0236774193548399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2154000</v>
      </c>
      <c r="C32" s="92"/>
      <c r="D32" s="92"/>
      <c r="E32" s="92">
        <f>$B32      +$C32      +$D32</f>
        <v>2154000</v>
      </c>
      <c r="F32" s="93">
        <v>2154000</v>
      </c>
      <c r="G32" s="94">
        <v>1508000</v>
      </c>
      <c r="H32" s="93"/>
      <c r="I32" s="94">
        <v>1117275</v>
      </c>
      <c r="J32" s="93"/>
      <c r="K32" s="94">
        <v>1036725</v>
      </c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2154000</v>
      </c>
      <c r="R32" s="48">
        <f>IF(($H32      =0),0,((($J32      -$H32      )/$H32      )*100))</f>
        <v>0</v>
      </c>
      <c r="S32" s="49">
        <f>IF(($I32      =0),0,((($K32      -$I32      )/$I32      )*100))</f>
        <v>-7.2095052695173525</v>
      </c>
      <c r="T32" s="48">
        <f>IF(($E32      =0),0,(($P32      /$E32      )*100))</f>
        <v>0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2154000</v>
      </c>
      <c r="C33" s="95">
        <f>C32</f>
        <v>0</v>
      </c>
      <c r="D33" s="95"/>
      <c r="E33" s="95">
        <f>$B33      +$C33      +$D33</f>
        <v>2154000</v>
      </c>
      <c r="F33" s="96">
        <f t="shared" ref="F33:O33" si="17">F32</f>
        <v>2154000</v>
      </c>
      <c r="G33" s="97">
        <f t="shared" si="17"/>
        <v>1508000</v>
      </c>
      <c r="H33" s="96">
        <f t="shared" si="17"/>
        <v>0</v>
      </c>
      <c r="I33" s="97">
        <f t="shared" si="17"/>
        <v>1117275</v>
      </c>
      <c r="J33" s="96">
        <f t="shared" si="17"/>
        <v>0</v>
      </c>
      <c r="K33" s="97">
        <f t="shared" si="17"/>
        <v>1036725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2154000</v>
      </c>
      <c r="R33" s="52">
        <f>IF(($H33      =0),0,((($J33      -$H33      )/$H33      )*100))</f>
        <v>0</v>
      </c>
      <c r="S33" s="53">
        <f>IF(($I33      =0),0,((($K33      -$I33      )/$I33      )*100))</f>
        <v>-7.2095052695173525</v>
      </c>
      <c r="T33" s="52">
        <f>IF($E33   =0,0,($P33   /$E33   )*100)</f>
        <v>0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/>
      <c r="D35" s="92"/>
      <c r="E35" s="92">
        <f t="shared" ref="E35:E40" si="18">$B35      +$C35      +$D35</f>
        <v>30000000</v>
      </c>
      <c r="F35" s="93">
        <v>30000000</v>
      </c>
      <c r="G35" s="94">
        <v>4500000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38000</v>
      </c>
      <c r="C36" s="92"/>
      <c r="D36" s="92"/>
      <c r="E36" s="92">
        <f t="shared" si="18"/>
        <v>38000</v>
      </c>
      <c r="F36" s="93">
        <v>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30038000</v>
      </c>
      <c r="C40" s="95">
        <f>SUM(C35:C39)</f>
        <v>0</v>
      </c>
      <c r="D40" s="95"/>
      <c r="E40" s="95">
        <f t="shared" si="18"/>
        <v>30038000</v>
      </c>
      <c r="F40" s="96">
        <f t="shared" ref="F40:O40" si="25">SUM(F35:F39)</f>
        <v>30038000</v>
      </c>
      <c r="G40" s="97">
        <f t="shared" si="25"/>
        <v>4500000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50000000</v>
      </c>
      <c r="C43" s="92"/>
      <c r="D43" s="92"/>
      <c r="E43" s="92">
        <f t="shared" si="26"/>
        <v>50000000</v>
      </c>
      <c r="F43" s="93">
        <v>50000000</v>
      </c>
      <c r="G43" s="94">
        <v>20000000</v>
      </c>
      <c r="H43" s="93"/>
      <c r="I43" s="94"/>
      <c r="J43" s="93">
        <v>8180000</v>
      </c>
      <c r="K43" s="94">
        <v>7883079</v>
      </c>
      <c r="L43" s="93"/>
      <c r="M43" s="94"/>
      <c r="N43" s="93"/>
      <c r="O43" s="94"/>
      <c r="P43" s="93">
        <f t="shared" si="27"/>
        <v>8180000</v>
      </c>
      <c r="Q43" s="94">
        <f t="shared" si="28"/>
        <v>7883079</v>
      </c>
      <c r="R43" s="48">
        <f t="shared" si="29"/>
        <v>0</v>
      </c>
      <c r="S43" s="49">
        <f t="shared" si="30"/>
        <v>0</v>
      </c>
      <c r="T43" s="48">
        <f t="shared" si="31"/>
        <v>16.36</v>
      </c>
      <c r="U43" s="50">
        <f t="shared" si="32"/>
        <v>15.766157999999999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14021000</v>
      </c>
      <c r="C51" s="92"/>
      <c r="D51" s="92"/>
      <c r="E51" s="92">
        <f t="shared" si="26"/>
        <v>14021000</v>
      </c>
      <c r="F51" s="93">
        <v>14021000</v>
      </c>
      <c r="G51" s="94">
        <v>10500000</v>
      </c>
      <c r="H51" s="93">
        <v>847000</v>
      </c>
      <c r="I51" s="94">
        <v>847992</v>
      </c>
      <c r="J51" s="93">
        <v>3012000</v>
      </c>
      <c r="K51" s="94">
        <v>5539603</v>
      </c>
      <c r="L51" s="93"/>
      <c r="M51" s="94"/>
      <c r="N51" s="93"/>
      <c r="O51" s="94"/>
      <c r="P51" s="93">
        <f t="shared" si="27"/>
        <v>3859000</v>
      </c>
      <c r="Q51" s="94">
        <f t="shared" si="28"/>
        <v>6387595</v>
      </c>
      <c r="R51" s="48">
        <f t="shared" si="29"/>
        <v>255.60802833530104</v>
      </c>
      <c r="S51" s="49">
        <f t="shared" si="30"/>
        <v>553.26123359654332</v>
      </c>
      <c r="T51" s="48">
        <f t="shared" si="31"/>
        <v>27.523001212467012</v>
      </c>
      <c r="U51" s="50">
        <f t="shared" si="32"/>
        <v>45.557342557592186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64021000</v>
      </c>
      <c r="C53" s="95">
        <f>SUM(C42:C52)</f>
        <v>0</v>
      </c>
      <c r="D53" s="95"/>
      <c r="E53" s="95">
        <f t="shared" si="26"/>
        <v>64021000</v>
      </c>
      <c r="F53" s="96">
        <f t="shared" ref="F53:O53" si="33">SUM(F42:F52)</f>
        <v>64021000</v>
      </c>
      <c r="G53" s="97">
        <f t="shared" si="33"/>
        <v>30500000</v>
      </c>
      <c r="H53" s="96">
        <f t="shared" si="33"/>
        <v>847000</v>
      </c>
      <c r="I53" s="97">
        <f t="shared" si="33"/>
        <v>847992</v>
      </c>
      <c r="J53" s="96">
        <f t="shared" si="33"/>
        <v>11192000</v>
      </c>
      <c r="K53" s="97">
        <f t="shared" si="33"/>
        <v>13422682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12039000</v>
      </c>
      <c r="Q53" s="97">
        <f t="shared" si="28"/>
        <v>14270674</v>
      </c>
      <c r="R53" s="52">
        <f t="shared" si="29"/>
        <v>1221.3695395513578</v>
      </c>
      <c r="S53" s="53">
        <f t="shared" si="30"/>
        <v>1482.8783762110963</v>
      </c>
      <c r="T53" s="52">
        <f>IF((+$E43+$E45+$E47+$E48+$E51) =0,0,(P53   /(+$E43+$E45+$E47+$E48+$E51) )*100)</f>
        <v>18.804767185767172</v>
      </c>
      <c r="U53" s="54">
        <f>IF((+$E43+$E45+$E47+$E48+$E51) =0,0,(Q53   /(+$E43+$E45+$E47+$E48+$E51) )*100)</f>
        <v>22.29061401727558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99313000</v>
      </c>
      <c r="C67" s="104">
        <f>SUM(C9:C14,C17:C23,C26:C29,C32,C35:C39,C42:C52,C55:C58,C61:C65)</f>
        <v>0</v>
      </c>
      <c r="D67" s="104"/>
      <c r="E67" s="104">
        <f t="shared" si="35"/>
        <v>99313000</v>
      </c>
      <c r="F67" s="105">
        <f t="shared" ref="F67:O67" si="43">SUM(F9:F14,F17:F23,F26:F29,F32,F35:F39,F42:F52,F55:F58,F61:F65)</f>
        <v>99313000</v>
      </c>
      <c r="G67" s="106">
        <f t="shared" si="43"/>
        <v>39608000</v>
      </c>
      <c r="H67" s="105">
        <f t="shared" si="43"/>
        <v>943000</v>
      </c>
      <c r="I67" s="106">
        <f t="shared" si="43"/>
        <v>2101401</v>
      </c>
      <c r="J67" s="105">
        <f t="shared" si="43"/>
        <v>11326000</v>
      </c>
      <c r="K67" s="106">
        <f t="shared" si="43"/>
        <v>14603007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12269000</v>
      </c>
      <c r="Q67" s="106">
        <f t="shared" si="37"/>
        <v>16704408</v>
      </c>
      <c r="R67" s="61">
        <f t="shared" si="38"/>
        <v>1101.0604453870626</v>
      </c>
      <c r="S67" s="62">
        <f t="shared" si="39"/>
        <v>594.91767635020642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12.358599848904559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16.826399395618232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49699000</v>
      </c>
      <c r="C69" s="92"/>
      <c r="D69" s="92"/>
      <c r="E69" s="92">
        <f>$B69      +$C69      +$D69</f>
        <v>49699000</v>
      </c>
      <c r="F69" s="93">
        <v>49699000</v>
      </c>
      <c r="G69" s="94">
        <v>16832000</v>
      </c>
      <c r="H69" s="93">
        <v>399000</v>
      </c>
      <c r="I69" s="94"/>
      <c r="J69" s="93">
        <v>8702000</v>
      </c>
      <c r="K69" s="94">
        <v>11090215</v>
      </c>
      <c r="L69" s="93"/>
      <c r="M69" s="94"/>
      <c r="N69" s="93"/>
      <c r="O69" s="94"/>
      <c r="P69" s="93">
        <f>$H69      +$J69      +$L69      +$N69</f>
        <v>9101000</v>
      </c>
      <c r="Q69" s="94">
        <f>$I69      +$K69      +$M69      +$O69</f>
        <v>11090215</v>
      </c>
      <c r="R69" s="48">
        <f>IF(($H69      =0),0,((($J69      -$H69      )/$H69      )*100))</f>
        <v>2080.9523809523812</v>
      </c>
      <c r="S69" s="49">
        <f>IF(($I69      =0),0,((($K69      -$I69      )/$I69      )*100))</f>
        <v>0</v>
      </c>
      <c r="T69" s="48">
        <f>IF(($E69      =0),0,(($P69      /$E69      )*100))</f>
        <v>18.312239682891004</v>
      </c>
      <c r="U69" s="50">
        <f>IF(($E69      =0),0,(($Q69      /$E69      )*100))</f>
        <v>22.314764884605324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49699000</v>
      </c>
      <c r="C70" s="101">
        <f>C69</f>
        <v>0</v>
      </c>
      <c r="D70" s="101"/>
      <c r="E70" s="101">
        <f>$B70      +$C70      +$D70</f>
        <v>49699000</v>
      </c>
      <c r="F70" s="102">
        <f t="shared" ref="F70:O70" si="44">F69</f>
        <v>49699000</v>
      </c>
      <c r="G70" s="103">
        <f t="shared" si="44"/>
        <v>16832000</v>
      </c>
      <c r="H70" s="102">
        <f t="shared" si="44"/>
        <v>399000</v>
      </c>
      <c r="I70" s="103">
        <f t="shared" si="44"/>
        <v>0</v>
      </c>
      <c r="J70" s="102">
        <f t="shared" si="44"/>
        <v>8702000</v>
      </c>
      <c r="K70" s="103">
        <f t="shared" si="44"/>
        <v>11090215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9101000</v>
      </c>
      <c r="Q70" s="103">
        <f>$I70      +$K70      +$M70      +$O70</f>
        <v>11090215</v>
      </c>
      <c r="R70" s="57">
        <f>IF(($H70      =0),0,((($J70      -$H70      )/$H70      )*100))</f>
        <v>2080.9523809523812</v>
      </c>
      <c r="S70" s="58">
        <f>IF(($I70      =0),0,((($K70      -$I70      )/$I70      )*100))</f>
        <v>0</v>
      </c>
      <c r="T70" s="57">
        <f>IF($E70   =0,0,($P70   /$E70   )*100)</f>
        <v>18.312239682891004</v>
      </c>
      <c r="U70" s="59">
        <f>IF($E70   =0,0,($Q70   /$E70 )*100)</f>
        <v>22.314764884605324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49699000</v>
      </c>
      <c r="C71" s="104">
        <f>C69</f>
        <v>0</v>
      </c>
      <c r="D71" s="104"/>
      <c r="E71" s="104">
        <f>$B71      +$C71      +$D71</f>
        <v>49699000</v>
      </c>
      <c r="F71" s="105">
        <f t="shared" ref="F71:O71" si="45">F69</f>
        <v>49699000</v>
      </c>
      <c r="G71" s="106">
        <f t="shared" si="45"/>
        <v>16832000</v>
      </c>
      <c r="H71" s="105">
        <f t="shared" si="45"/>
        <v>399000</v>
      </c>
      <c r="I71" s="106">
        <f t="shared" si="45"/>
        <v>0</v>
      </c>
      <c r="J71" s="105">
        <f t="shared" si="45"/>
        <v>8702000</v>
      </c>
      <c r="K71" s="106">
        <f t="shared" si="45"/>
        <v>11090215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9101000</v>
      </c>
      <c r="Q71" s="106">
        <f>$I71      +$K71      +$M71      +$O71</f>
        <v>11090215</v>
      </c>
      <c r="R71" s="61">
        <f>IF(($H71      =0),0,((($J71      -$H71      )/$H71      )*100))</f>
        <v>2080.9523809523812</v>
      </c>
      <c r="S71" s="62">
        <f>IF(($I71      =0),0,((($K71      -$I71      )/$I71      )*100))</f>
        <v>0</v>
      </c>
      <c r="T71" s="61">
        <f>IF($E71   =0,0,($P71   /$E71   )*100)</f>
        <v>18.312239682891004</v>
      </c>
      <c r="U71" s="65">
        <f>IF($E71   =0,0,($Q71   /$E71   )*100)</f>
        <v>22.314764884605324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149012000</v>
      </c>
      <c r="C72" s="104">
        <f>SUM(C9:C14,C17:C23,C26:C29,C32,C35:C39,C42:C52,C55:C58,C61:C65,C69)</f>
        <v>0</v>
      </c>
      <c r="D72" s="104"/>
      <c r="E72" s="104">
        <f>$B72      +$C72      +$D72</f>
        <v>149012000</v>
      </c>
      <c r="F72" s="105">
        <f t="shared" ref="F72:O72" si="46">SUM(F9:F14,F17:F23,F26:F29,F32,F35:F39,F42:F52,F55:F58,F61:F65,F69)</f>
        <v>149012000</v>
      </c>
      <c r="G72" s="106">
        <f t="shared" si="46"/>
        <v>56440000</v>
      </c>
      <c r="H72" s="105">
        <f t="shared" si="46"/>
        <v>1342000</v>
      </c>
      <c r="I72" s="106">
        <f t="shared" si="46"/>
        <v>2101401</v>
      </c>
      <c r="J72" s="105">
        <f t="shared" si="46"/>
        <v>20028000</v>
      </c>
      <c r="K72" s="106">
        <f t="shared" si="46"/>
        <v>25693222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21370000</v>
      </c>
      <c r="Q72" s="106">
        <f>$I72      +$K72      +$M72      +$O72</f>
        <v>27794623</v>
      </c>
      <c r="R72" s="61">
        <f>IF(($H72      =0),0,((($J72      -$H72      )/$H72      )*100))</f>
        <v>1392.3994038748137</v>
      </c>
      <c r="S72" s="62">
        <f>IF(($I72      =0),0,((($K72      -$I72      )/$I72      )*100))</f>
        <v>1122.671065636687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14.344784996039579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18.657365043564649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kbWSSQdqvXx7sbfB3vFxhs84X893hQzGGd6prP4It63IZULic2/oE5A6e1es0r+5qT0zgBRTTVsbiKO80qatw==" saltValue="CFFynQDycZwkke0lERzFI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2750000</v>
      </c>
      <c r="C10" s="92"/>
      <c r="D10" s="92"/>
      <c r="E10" s="92">
        <f t="shared" ref="E10:E15" si="0">$B10      +$C10      +$D10</f>
        <v>2750000</v>
      </c>
      <c r="F10" s="93">
        <v>2750000</v>
      </c>
      <c r="G10" s="94">
        <v>2750000</v>
      </c>
      <c r="H10" s="93">
        <v>18000</v>
      </c>
      <c r="I10" s="94"/>
      <c r="J10" s="93">
        <v>626000</v>
      </c>
      <c r="K10" s="94">
        <v>55726</v>
      </c>
      <c r="L10" s="93"/>
      <c r="M10" s="94"/>
      <c r="N10" s="93"/>
      <c r="O10" s="94"/>
      <c r="P10" s="93">
        <f t="shared" ref="P10:P15" si="1">$H10      +$J10      +$L10      +$N10</f>
        <v>644000</v>
      </c>
      <c r="Q10" s="94">
        <f t="shared" ref="Q10:Q15" si="2">$I10      +$K10      +$M10      +$O10</f>
        <v>55726</v>
      </c>
      <c r="R10" s="48">
        <f t="shared" ref="R10:R15" si="3">IF(($H10      =0),0,((($J10      -$H10      )/$H10      )*100))</f>
        <v>3377.7777777777778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23.418181818181818</v>
      </c>
      <c r="U10" s="50">
        <f t="shared" ref="U10:U14" si="6">IF(($E10      =0),0,(($Q10      /$E10      )*100))</f>
        <v>2.0264000000000002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2750000</v>
      </c>
      <c r="H15" s="96">
        <f t="shared" si="7"/>
        <v>18000</v>
      </c>
      <c r="I15" s="97">
        <f t="shared" si="7"/>
        <v>0</v>
      </c>
      <c r="J15" s="96">
        <f t="shared" si="7"/>
        <v>626000</v>
      </c>
      <c r="K15" s="97">
        <f t="shared" si="7"/>
        <v>55726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644000</v>
      </c>
      <c r="Q15" s="97">
        <f t="shared" si="2"/>
        <v>55726</v>
      </c>
      <c r="R15" s="52">
        <f t="shared" si="3"/>
        <v>3377.7777777777778</v>
      </c>
      <c r="S15" s="53">
        <f t="shared" si="4"/>
        <v>0</v>
      </c>
      <c r="T15" s="52">
        <f>IF((SUM($E9:$E13))=0,0,(P15/(SUM($E9:$E13))*100))</f>
        <v>23.418181818181818</v>
      </c>
      <c r="U15" s="54">
        <f>IF((SUM($E9:$E13))=0,0,(Q15/(SUM($E9:$E13))*100))</f>
        <v>2.0264000000000002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237000</v>
      </c>
      <c r="H32" s="93">
        <v>185000</v>
      </c>
      <c r="I32" s="94"/>
      <c r="J32" s="93">
        <v>52000</v>
      </c>
      <c r="K32" s="94">
        <v>236884</v>
      </c>
      <c r="L32" s="93"/>
      <c r="M32" s="94"/>
      <c r="N32" s="93"/>
      <c r="O32" s="94"/>
      <c r="P32" s="93">
        <f>$H32      +$J32      +$L32      +$N32</f>
        <v>237000</v>
      </c>
      <c r="Q32" s="94">
        <f>$I32      +$K32      +$M32      +$O32</f>
        <v>236884</v>
      </c>
      <c r="R32" s="48">
        <f>IF(($H32      =0),0,((($J32      -$H32      )/$H32      )*100))</f>
        <v>-71.891891891891888</v>
      </c>
      <c r="S32" s="49">
        <f>IF(($I32      =0),0,((($K32      -$I32      )/$I32      )*100))</f>
        <v>0</v>
      </c>
      <c r="T32" s="48">
        <f>IF(($E32      =0),0,(($P32      /$E32      )*100))</f>
        <v>24.947368421052634</v>
      </c>
      <c r="U32" s="50">
        <f>IF(($E32      =0),0,(($Q32      /$E32      )*100))</f>
        <v>24.935157894736843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237000</v>
      </c>
      <c r="H33" s="96">
        <f t="shared" si="17"/>
        <v>185000</v>
      </c>
      <c r="I33" s="97">
        <f t="shared" si="17"/>
        <v>0</v>
      </c>
      <c r="J33" s="96">
        <f t="shared" si="17"/>
        <v>52000</v>
      </c>
      <c r="K33" s="97">
        <f t="shared" si="17"/>
        <v>236884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237000</v>
      </c>
      <c r="Q33" s="97">
        <f>$I33      +$K33      +$M33      +$O33</f>
        <v>236884</v>
      </c>
      <c r="R33" s="52">
        <f>IF(($H33      =0),0,((($J33      -$H33      )/$H33      )*100))</f>
        <v>-71.891891891891888</v>
      </c>
      <c r="S33" s="53">
        <f>IF(($I33      =0),0,((($K33      -$I33      )/$I33      )*100))</f>
        <v>0</v>
      </c>
      <c r="T33" s="52">
        <f>IF($E33   =0,0,($P33   /$E33   )*100)</f>
        <v>24.947368421052634</v>
      </c>
      <c r="U33" s="54">
        <f>IF($E33   =0,0,($Q33   /$E33   )*100)</f>
        <v>24.935157894736843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29780000</v>
      </c>
      <c r="C35" s="92"/>
      <c r="D35" s="92"/>
      <c r="E35" s="92">
        <f t="shared" ref="E35:E40" si="18">$B35      +$C35      +$D35</f>
        <v>29780000</v>
      </c>
      <c r="F35" s="93">
        <v>29780000</v>
      </c>
      <c r="G35" s="94">
        <v>18780000</v>
      </c>
      <c r="H35" s="93"/>
      <c r="I35" s="94"/>
      <c r="J35" s="93">
        <v>9001000</v>
      </c>
      <c r="K35" s="94">
        <v>1491169</v>
      </c>
      <c r="L35" s="93"/>
      <c r="M35" s="94"/>
      <c r="N35" s="93"/>
      <c r="O35" s="94"/>
      <c r="P35" s="93">
        <f t="shared" ref="P35:P40" si="19">$H35      +$J35      +$L35      +$N35</f>
        <v>9001000</v>
      </c>
      <c r="Q35" s="94">
        <f t="shared" ref="Q35:Q40" si="20">$I35      +$K35      +$M35      +$O35</f>
        <v>1491169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30.224983210208194</v>
      </c>
      <c r="U35" s="50">
        <f t="shared" ref="U35:U39" si="24">IF(($E35      =0),0,(($Q35      /$E35      )*100))</f>
        <v>5.0072834116856955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1418000</v>
      </c>
      <c r="C36" s="92"/>
      <c r="D36" s="92"/>
      <c r="E36" s="92">
        <f t="shared" si="18"/>
        <v>1418000</v>
      </c>
      <c r="F36" s="93">
        <v>1418000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31198000</v>
      </c>
      <c r="C40" s="95">
        <f>SUM(C35:C39)</f>
        <v>0</v>
      </c>
      <c r="D40" s="95"/>
      <c r="E40" s="95">
        <f t="shared" si="18"/>
        <v>31198000</v>
      </c>
      <c r="F40" s="96">
        <f t="shared" ref="F40:O40" si="25">SUM(F35:F39)</f>
        <v>31198000</v>
      </c>
      <c r="G40" s="97">
        <f t="shared" si="25"/>
        <v>18780000</v>
      </c>
      <c r="H40" s="96">
        <f t="shared" si="25"/>
        <v>0</v>
      </c>
      <c r="I40" s="97">
        <f t="shared" si="25"/>
        <v>0</v>
      </c>
      <c r="J40" s="96">
        <f t="shared" si="25"/>
        <v>9001000</v>
      </c>
      <c r="K40" s="97">
        <f t="shared" si="25"/>
        <v>1491169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9001000</v>
      </c>
      <c r="Q40" s="97">
        <f t="shared" si="20"/>
        <v>1491169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30.224983210208194</v>
      </c>
      <c r="U40" s="54">
        <f>IF((+$E35+$E38) =0,0,(Q40   /(+$E35+$E38) )*100)</f>
        <v>5.0072834116856955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9000000</v>
      </c>
      <c r="C44" s="92"/>
      <c r="D44" s="92"/>
      <c r="E44" s="92">
        <f t="shared" si="26"/>
        <v>9000000</v>
      </c>
      <c r="F44" s="93">
        <v>9000000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20617000</v>
      </c>
      <c r="C51" s="92"/>
      <c r="D51" s="92"/>
      <c r="E51" s="92">
        <f t="shared" si="26"/>
        <v>20617000</v>
      </c>
      <c r="F51" s="93">
        <v>20617000</v>
      </c>
      <c r="G51" s="94">
        <v>5000000</v>
      </c>
      <c r="H51" s="93">
        <v>760000</v>
      </c>
      <c r="I51" s="94">
        <v>760780</v>
      </c>
      <c r="J51" s="93">
        <v>4240000</v>
      </c>
      <c r="K51" s="94"/>
      <c r="L51" s="93"/>
      <c r="M51" s="94"/>
      <c r="N51" s="93"/>
      <c r="O51" s="94"/>
      <c r="P51" s="93">
        <f t="shared" si="27"/>
        <v>5000000</v>
      </c>
      <c r="Q51" s="94">
        <f t="shared" si="28"/>
        <v>760780</v>
      </c>
      <c r="R51" s="48">
        <f t="shared" si="29"/>
        <v>457.8947368421052</v>
      </c>
      <c r="S51" s="49">
        <f t="shared" si="30"/>
        <v>-100</v>
      </c>
      <c r="T51" s="48">
        <f t="shared" si="31"/>
        <v>24.2518310132415</v>
      </c>
      <c r="U51" s="50">
        <f t="shared" si="32"/>
        <v>3.6900615996507735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29617000</v>
      </c>
      <c r="C53" s="95">
        <f>SUM(C42:C52)</f>
        <v>0</v>
      </c>
      <c r="D53" s="95"/>
      <c r="E53" s="95">
        <f t="shared" si="26"/>
        <v>29617000</v>
      </c>
      <c r="F53" s="96">
        <f t="shared" ref="F53:O53" si="33">SUM(F42:F52)</f>
        <v>29617000</v>
      </c>
      <c r="G53" s="97">
        <f t="shared" si="33"/>
        <v>5000000</v>
      </c>
      <c r="H53" s="96">
        <f t="shared" si="33"/>
        <v>760000</v>
      </c>
      <c r="I53" s="97">
        <f t="shared" si="33"/>
        <v>760780</v>
      </c>
      <c r="J53" s="96">
        <f t="shared" si="33"/>
        <v>4240000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5000000</v>
      </c>
      <c r="Q53" s="97">
        <f t="shared" si="28"/>
        <v>760780</v>
      </c>
      <c r="R53" s="52">
        <f t="shared" si="29"/>
        <v>457.8947368421052</v>
      </c>
      <c r="S53" s="53">
        <f t="shared" si="30"/>
        <v>-100</v>
      </c>
      <c r="T53" s="52">
        <f>IF((+$E43+$E45+$E47+$E48+$E51) =0,0,(P53   /(+$E43+$E45+$E47+$E48+$E51) )*100)</f>
        <v>24.2518310132415</v>
      </c>
      <c r="U53" s="54">
        <f>IF((+$E43+$E45+$E47+$E48+$E51) =0,0,(Q53   /(+$E43+$E45+$E47+$E48+$E51) )*100)</f>
        <v>3.6900615996507735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64615000</v>
      </c>
      <c r="C67" s="104">
        <f>SUM(C9:C14,C17:C23,C26:C29,C32,C35:C39,C42:C52,C55:C58,C61:C65)</f>
        <v>0</v>
      </c>
      <c r="D67" s="104"/>
      <c r="E67" s="104">
        <f t="shared" si="35"/>
        <v>64615000</v>
      </c>
      <c r="F67" s="105">
        <f t="shared" ref="F67:O67" si="43">SUM(F9:F14,F17:F23,F26:F29,F32,F35:F39,F42:F52,F55:F58,F61:F65)</f>
        <v>64615000</v>
      </c>
      <c r="G67" s="106">
        <f t="shared" si="43"/>
        <v>26767000</v>
      </c>
      <c r="H67" s="105">
        <f t="shared" si="43"/>
        <v>963000</v>
      </c>
      <c r="I67" s="106">
        <f t="shared" si="43"/>
        <v>760780</v>
      </c>
      <c r="J67" s="105">
        <f t="shared" si="43"/>
        <v>13919000</v>
      </c>
      <c r="K67" s="106">
        <f t="shared" si="43"/>
        <v>1783779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14882000</v>
      </c>
      <c r="Q67" s="106">
        <f t="shared" si="37"/>
        <v>2544559</v>
      </c>
      <c r="R67" s="61">
        <f t="shared" si="38"/>
        <v>1345.3790238836968</v>
      </c>
      <c r="S67" s="62">
        <f t="shared" si="39"/>
        <v>134.46712584452797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27.509843429395346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4.7036970626836974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52940000</v>
      </c>
      <c r="C69" s="92"/>
      <c r="D69" s="92"/>
      <c r="E69" s="92">
        <f>$B69      +$C69      +$D69</f>
        <v>52940000</v>
      </c>
      <c r="F69" s="93">
        <v>52940000</v>
      </c>
      <c r="G69" s="94">
        <v>25076000</v>
      </c>
      <c r="H69" s="93">
        <v>5284000</v>
      </c>
      <c r="I69" s="94">
        <v>6574627</v>
      </c>
      <c r="J69" s="93">
        <v>16379000</v>
      </c>
      <c r="K69" s="94">
        <v>5035986</v>
      </c>
      <c r="L69" s="93"/>
      <c r="M69" s="94"/>
      <c r="N69" s="93"/>
      <c r="O69" s="94"/>
      <c r="P69" s="93">
        <f>$H69      +$J69      +$L69      +$N69</f>
        <v>21663000</v>
      </c>
      <c r="Q69" s="94">
        <f>$I69      +$K69      +$M69      +$O69</f>
        <v>11610613</v>
      </c>
      <c r="R69" s="48">
        <f>IF(($H69      =0),0,((($J69      -$H69      )/$H69      )*100))</f>
        <v>209.97350492051476</v>
      </c>
      <c r="S69" s="49">
        <f>IF(($I69      =0),0,((($K69      -$I69      )/$I69      )*100))</f>
        <v>-23.402711667140967</v>
      </c>
      <c r="T69" s="48">
        <f>IF(($E69      =0),0,(($P69      /$E69      )*100))</f>
        <v>40.919909331318472</v>
      </c>
      <c r="U69" s="50">
        <f>IF(($E69      =0),0,(($Q69      /$E69      )*100))</f>
        <v>21.931645258783526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52940000</v>
      </c>
      <c r="C70" s="101">
        <f>C69</f>
        <v>0</v>
      </c>
      <c r="D70" s="101"/>
      <c r="E70" s="101">
        <f>$B70      +$C70      +$D70</f>
        <v>52940000</v>
      </c>
      <c r="F70" s="102">
        <f t="shared" ref="F70:O70" si="44">F69</f>
        <v>52940000</v>
      </c>
      <c r="G70" s="103">
        <f t="shared" si="44"/>
        <v>25076000</v>
      </c>
      <c r="H70" s="102">
        <f t="shared" si="44"/>
        <v>5284000</v>
      </c>
      <c r="I70" s="103">
        <f t="shared" si="44"/>
        <v>6574627</v>
      </c>
      <c r="J70" s="102">
        <f t="shared" si="44"/>
        <v>16379000</v>
      </c>
      <c r="K70" s="103">
        <f t="shared" si="44"/>
        <v>5035986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21663000</v>
      </c>
      <c r="Q70" s="103">
        <f>$I70      +$K70      +$M70      +$O70</f>
        <v>11610613</v>
      </c>
      <c r="R70" s="57">
        <f>IF(($H70      =0),0,((($J70      -$H70      )/$H70      )*100))</f>
        <v>209.97350492051476</v>
      </c>
      <c r="S70" s="58">
        <f>IF(($I70      =0),0,((($K70      -$I70      )/$I70      )*100))</f>
        <v>-23.402711667140967</v>
      </c>
      <c r="T70" s="57">
        <f>IF($E70   =0,0,($P70   /$E70   )*100)</f>
        <v>40.919909331318472</v>
      </c>
      <c r="U70" s="59">
        <f>IF($E70   =0,0,($Q70   /$E70 )*100)</f>
        <v>21.931645258783526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52940000</v>
      </c>
      <c r="C71" s="104">
        <f>C69</f>
        <v>0</v>
      </c>
      <c r="D71" s="104"/>
      <c r="E71" s="104">
        <f>$B71      +$C71      +$D71</f>
        <v>52940000</v>
      </c>
      <c r="F71" s="105">
        <f t="shared" ref="F71:O71" si="45">F69</f>
        <v>52940000</v>
      </c>
      <c r="G71" s="106">
        <f t="shared" si="45"/>
        <v>25076000</v>
      </c>
      <c r="H71" s="105">
        <f t="shared" si="45"/>
        <v>5284000</v>
      </c>
      <c r="I71" s="106">
        <f t="shared" si="45"/>
        <v>6574627</v>
      </c>
      <c r="J71" s="105">
        <f t="shared" si="45"/>
        <v>16379000</v>
      </c>
      <c r="K71" s="106">
        <f t="shared" si="45"/>
        <v>5035986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21663000</v>
      </c>
      <c r="Q71" s="106">
        <f>$I71      +$K71      +$M71      +$O71</f>
        <v>11610613</v>
      </c>
      <c r="R71" s="61">
        <f>IF(($H71      =0),0,((($J71      -$H71      )/$H71      )*100))</f>
        <v>209.97350492051476</v>
      </c>
      <c r="S71" s="62">
        <f>IF(($I71      =0),0,((($K71      -$I71      )/$I71      )*100))</f>
        <v>-23.402711667140967</v>
      </c>
      <c r="T71" s="61">
        <f>IF($E71   =0,0,($P71   /$E71   )*100)</f>
        <v>40.919909331318472</v>
      </c>
      <c r="U71" s="65">
        <f>IF($E71   =0,0,($Q71   /$E71   )*100)</f>
        <v>21.931645258783526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117555000</v>
      </c>
      <c r="C72" s="104">
        <f>SUM(C9:C14,C17:C23,C26:C29,C32,C35:C39,C42:C52,C55:C58,C61:C65,C69)</f>
        <v>0</v>
      </c>
      <c r="D72" s="104"/>
      <c r="E72" s="104">
        <f>$B72      +$C72      +$D72</f>
        <v>117555000</v>
      </c>
      <c r="F72" s="105">
        <f t="shared" ref="F72:O72" si="46">SUM(F9:F14,F17:F23,F26:F29,F32,F35:F39,F42:F52,F55:F58,F61:F65,F69)</f>
        <v>117555000</v>
      </c>
      <c r="G72" s="106">
        <f t="shared" si="46"/>
        <v>51843000</v>
      </c>
      <c r="H72" s="105">
        <f t="shared" si="46"/>
        <v>6247000</v>
      </c>
      <c r="I72" s="106">
        <f t="shared" si="46"/>
        <v>7335407</v>
      </c>
      <c r="J72" s="105">
        <f t="shared" si="46"/>
        <v>30298000</v>
      </c>
      <c r="K72" s="106">
        <f t="shared" si="46"/>
        <v>6819765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36545000</v>
      </c>
      <c r="Q72" s="106">
        <f>$I72      +$K72      +$M72      +$O72</f>
        <v>14155172</v>
      </c>
      <c r="R72" s="61">
        <f>IF(($H72      =0),0,((($J72      -$H72      )/$H72      )*100))</f>
        <v>385.0008003841844</v>
      </c>
      <c r="S72" s="62">
        <f>IF(($I72      =0),0,((($K72      -$I72      )/$I72      )*100))</f>
        <v>-7.0294940689725873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34.142399357231611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13.224559731681568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Vj9MsZTYmGYtRO7Dut562rV5C6O1S2DZ+Xv2x6i7lw9amhV0wdBdWa+0rNRaZc31L7GBZuXnao69360YoIJJA==" saltValue="K3k4jJT4EW/GWQniqFok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246000</v>
      </c>
      <c r="I10" s="94">
        <v>223060</v>
      </c>
      <c r="J10" s="93">
        <v>1627000</v>
      </c>
      <c r="K10" s="94">
        <v>1627500</v>
      </c>
      <c r="L10" s="93"/>
      <c r="M10" s="94"/>
      <c r="N10" s="93"/>
      <c r="O10" s="94"/>
      <c r="P10" s="93">
        <f t="shared" ref="P10:P15" si="1">$H10      +$J10      +$L10      +$N10</f>
        <v>1873000</v>
      </c>
      <c r="Q10" s="94">
        <f t="shared" ref="Q10:Q15" si="2">$I10      +$K10      +$M10      +$O10</f>
        <v>1850560</v>
      </c>
      <c r="R10" s="48">
        <f t="shared" ref="R10:R15" si="3">IF(($H10      =0),0,((($J10      -$H10      )/$H10      )*100))</f>
        <v>561.3821138211382</v>
      </c>
      <c r="S10" s="49">
        <f t="shared" ref="S10:S15" si="4">IF(($I10      =0),0,((($K10      -$I10      )/$I10      )*100))</f>
        <v>629.62431632744551</v>
      </c>
      <c r="T10" s="48">
        <f t="shared" ref="T10:T14" si="5">IF(($E10      =0),0,(($P10      /$E10      )*100))</f>
        <v>60.41935483870968</v>
      </c>
      <c r="U10" s="50">
        <f t="shared" ref="U10:U14" si="6">IF(($E10      =0),0,(($Q10      /$E10      )*100))</f>
        <v>59.695483870967749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246000</v>
      </c>
      <c r="I15" s="97">
        <f t="shared" si="7"/>
        <v>223060</v>
      </c>
      <c r="J15" s="96">
        <f t="shared" si="7"/>
        <v>1627000</v>
      </c>
      <c r="K15" s="97">
        <f t="shared" si="7"/>
        <v>1627500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1873000</v>
      </c>
      <c r="Q15" s="97">
        <f t="shared" si="2"/>
        <v>1850560</v>
      </c>
      <c r="R15" s="52">
        <f t="shared" si="3"/>
        <v>561.3821138211382</v>
      </c>
      <c r="S15" s="53">
        <f t="shared" si="4"/>
        <v>629.62431632744551</v>
      </c>
      <c r="T15" s="52">
        <f>IF((SUM($E9:$E13))=0,0,(P15/(SUM($E9:$E13))*100))</f>
        <v>60.41935483870968</v>
      </c>
      <c r="U15" s="54">
        <f>IF((SUM($E9:$E13))=0,0,(Q15/(SUM($E9:$E13))*100))</f>
        <v>59.695483870967749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420000</v>
      </c>
      <c r="C35" s="92"/>
      <c r="D35" s="92"/>
      <c r="E35" s="92">
        <f t="shared" ref="E35:E40" si="18">$B35      +$C35      +$D35</f>
        <v>420000</v>
      </c>
      <c r="F35" s="93">
        <v>420000</v>
      </c>
      <c r="G35" s="94">
        <v>420000</v>
      </c>
      <c r="H35" s="93"/>
      <c r="I35" s="94">
        <v>173540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173540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-100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41.319047619047616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38000</v>
      </c>
      <c r="C36" s="92"/>
      <c r="D36" s="92"/>
      <c r="E36" s="92">
        <f t="shared" si="18"/>
        <v>38000</v>
      </c>
      <c r="F36" s="93">
        <v>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458000</v>
      </c>
      <c r="C40" s="95">
        <f>SUM(C35:C39)</f>
        <v>0</v>
      </c>
      <c r="D40" s="95"/>
      <c r="E40" s="95">
        <f t="shared" si="18"/>
        <v>458000</v>
      </c>
      <c r="F40" s="96">
        <f t="shared" ref="F40:O40" si="25">SUM(F35:F39)</f>
        <v>458000</v>
      </c>
      <c r="G40" s="97">
        <f t="shared" si="25"/>
        <v>420000</v>
      </c>
      <c r="H40" s="96">
        <f t="shared" si="25"/>
        <v>0</v>
      </c>
      <c r="I40" s="97">
        <f t="shared" si="25"/>
        <v>173540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173540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0</v>
      </c>
      <c r="U40" s="54">
        <f>IF((+$E35+$E38) =0,0,(Q40   /(+$E35+$E38) )*100)</f>
        <v>41.319047619047616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45000000</v>
      </c>
      <c r="C44" s="92"/>
      <c r="D44" s="92"/>
      <c r="E44" s="92">
        <f t="shared" si="26"/>
        <v>45000000</v>
      </c>
      <c r="F44" s="93">
        <v>45000000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22000000</v>
      </c>
      <c r="C51" s="92"/>
      <c r="D51" s="92"/>
      <c r="E51" s="92">
        <f t="shared" si="26"/>
        <v>22000000</v>
      </c>
      <c r="F51" s="93">
        <v>22000000</v>
      </c>
      <c r="G51" s="94">
        <v>12000000</v>
      </c>
      <c r="H51" s="93">
        <v>1886000</v>
      </c>
      <c r="I51" s="94"/>
      <c r="J51" s="93">
        <v>3385000</v>
      </c>
      <c r="K51" s="94">
        <v>3713748</v>
      </c>
      <c r="L51" s="93"/>
      <c r="M51" s="94"/>
      <c r="N51" s="93"/>
      <c r="O51" s="94"/>
      <c r="P51" s="93">
        <f t="shared" si="27"/>
        <v>5271000</v>
      </c>
      <c r="Q51" s="94">
        <f t="shared" si="28"/>
        <v>3713748</v>
      </c>
      <c r="R51" s="48">
        <f t="shared" si="29"/>
        <v>79.480381760339341</v>
      </c>
      <c r="S51" s="49">
        <f t="shared" si="30"/>
        <v>0</v>
      </c>
      <c r="T51" s="48">
        <f t="shared" si="31"/>
        <v>23.959090909090911</v>
      </c>
      <c r="U51" s="50">
        <f t="shared" si="32"/>
        <v>16.880672727272728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67000000</v>
      </c>
      <c r="C53" s="95">
        <f>SUM(C42:C52)</f>
        <v>0</v>
      </c>
      <c r="D53" s="95"/>
      <c r="E53" s="95">
        <f t="shared" si="26"/>
        <v>67000000</v>
      </c>
      <c r="F53" s="96">
        <f t="shared" ref="F53:O53" si="33">SUM(F42:F52)</f>
        <v>67000000</v>
      </c>
      <c r="G53" s="97">
        <f t="shared" si="33"/>
        <v>12000000</v>
      </c>
      <c r="H53" s="96">
        <f t="shared" si="33"/>
        <v>1886000</v>
      </c>
      <c r="I53" s="97">
        <f t="shared" si="33"/>
        <v>0</v>
      </c>
      <c r="J53" s="96">
        <f t="shared" si="33"/>
        <v>3385000</v>
      </c>
      <c r="K53" s="97">
        <f t="shared" si="33"/>
        <v>3713748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5271000</v>
      </c>
      <c r="Q53" s="97">
        <f t="shared" si="28"/>
        <v>3713748</v>
      </c>
      <c r="R53" s="52">
        <f t="shared" si="29"/>
        <v>79.480381760339341</v>
      </c>
      <c r="S53" s="53">
        <f t="shared" si="30"/>
        <v>0</v>
      </c>
      <c r="T53" s="52">
        <f>IF((+$E43+$E45+$E47+$E48+$E51) =0,0,(P53   /(+$E43+$E45+$E47+$E48+$E51) )*100)</f>
        <v>23.959090909090911</v>
      </c>
      <c r="U53" s="54">
        <f>IF((+$E43+$E45+$E47+$E48+$E51) =0,0,(Q53   /(+$E43+$E45+$E47+$E48+$E51) )*100)</f>
        <v>16.880672727272728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71508000</v>
      </c>
      <c r="C67" s="104">
        <f>SUM(C9:C14,C17:C23,C26:C29,C32,C35:C39,C42:C52,C55:C58,C61:C65)</f>
        <v>0</v>
      </c>
      <c r="D67" s="104"/>
      <c r="E67" s="104">
        <f t="shared" si="35"/>
        <v>71508000</v>
      </c>
      <c r="F67" s="105">
        <f t="shared" ref="F67:O67" si="43">SUM(F9:F14,F17:F23,F26:F29,F32,F35:F39,F42:F52,F55:F58,F61:F65)</f>
        <v>71508000</v>
      </c>
      <c r="G67" s="106">
        <f t="shared" si="43"/>
        <v>15758000</v>
      </c>
      <c r="H67" s="105">
        <f t="shared" si="43"/>
        <v>2132000</v>
      </c>
      <c r="I67" s="106">
        <f t="shared" si="43"/>
        <v>396600</v>
      </c>
      <c r="J67" s="105">
        <f t="shared" si="43"/>
        <v>5012000</v>
      </c>
      <c r="K67" s="106">
        <f t="shared" si="43"/>
        <v>5341248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7144000</v>
      </c>
      <c r="Q67" s="106">
        <f t="shared" si="37"/>
        <v>5737848</v>
      </c>
      <c r="R67" s="61">
        <f t="shared" si="38"/>
        <v>135.08442776735458</v>
      </c>
      <c r="S67" s="62">
        <f t="shared" si="39"/>
        <v>1246.7594553706504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26.989044200982242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21.676796373252738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26091000</v>
      </c>
      <c r="C69" s="92"/>
      <c r="D69" s="92"/>
      <c r="E69" s="92">
        <f>$B69      +$C69      +$D69</f>
        <v>26091000</v>
      </c>
      <c r="F69" s="93">
        <v>30601000</v>
      </c>
      <c r="G69" s="94">
        <v>5859000</v>
      </c>
      <c r="H69" s="93">
        <v>4153000</v>
      </c>
      <c r="I69" s="94">
        <v>202439</v>
      </c>
      <c r="J69" s="93">
        <v>1636000</v>
      </c>
      <c r="K69" s="94">
        <v>2838584</v>
      </c>
      <c r="L69" s="93"/>
      <c r="M69" s="94"/>
      <c r="N69" s="93"/>
      <c r="O69" s="94"/>
      <c r="P69" s="93">
        <f>$H69      +$J69      +$L69      +$N69</f>
        <v>5789000</v>
      </c>
      <c r="Q69" s="94">
        <f>$I69      +$K69      +$M69      +$O69</f>
        <v>3041023</v>
      </c>
      <c r="R69" s="48">
        <f>IF(($H69      =0),0,((($J69      -$H69      )/$H69      )*100))</f>
        <v>-60.606790272092461</v>
      </c>
      <c r="S69" s="49">
        <f>IF(($I69      =0),0,((($K69      -$I69      )/$I69      )*100))</f>
        <v>1302.1922653243694</v>
      </c>
      <c r="T69" s="48">
        <f>IF(($E69      =0),0,(($P69      /$E69      )*100))</f>
        <v>22.187727568893489</v>
      </c>
      <c r="U69" s="50">
        <f>IF(($E69      =0),0,(($Q69      /$E69      )*100))</f>
        <v>11.655448238856311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26091000</v>
      </c>
      <c r="C70" s="101">
        <f>C69</f>
        <v>0</v>
      </c>
      <c r="D70" s="101"/>
      <c r="E70" s="101">
        <f>$B70      +$C70      +$D70</f>
        <v>26091000</v>
      </c>
      <c r="F70" s="102">
        <f t="shared" ref="F70:O70" si="44">F69</f>
        <v>30601000</v>
      </c>
      <c r="G70" s="103">
        <f t="shared" si="44"/>
        <v>5859000</v>
      </c>
      <c r="H70" s="102">
        <f t="shared" si="44"/>
        <v>4153000</v>
      </c>
      <c r="I70" s="103">
        <f t="shared" si="44"/>
        <v>202439</v>
      </c>
      <c r="J70" s="102">
        <f t="shared" si="44"/>
        <v>1636000</v>
      </c>
      <c r="K70" s="103">
        <f t="shared" si="44"/>
        <v>2838584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5789000</v>
      </c>
      <c r="Q70" s="103">
        <f>$I70      +$K70      +$M70      +$O70</f>
        <v>3041023</v>
      </c>
      <c r="R70" s="57">
        <f>IF(($H70      =0),0,((($J70      -$H70      )/$H70      )*100))</f>
        <v>-60.606790272092461</v>
      </c>
      <c r="S70" s="58">
        <f>IF(($I70      =0),0,((($K70      -$I70      )/$I70      )*100))</f>
        <v>1302.1922653243694</v>
      </c>
      <c r="T70" s="57">
        <f>IF($E70   =0,0,($P70   /$E70   )*100)</f>
        <v>22.187727568893489</v>
      </c>
      <c r="U70" s="59">
        <f>IF($E70   =0,0,($Q70   /$E70 )*100)</f>
        <v>11.655448238856311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26091000</v>
      </c>
      <c r="C71" s="104">
        <f>C69</f>
        <v>0</v>
      </c>
      <c r="D71" s="104"/>
      <c r="E71" s="104">
        <f>$B71      +$C71      +$D71</f>
        <v>26091000</v>
      </c>
      <c r="F71" s="105">
        <f t="shared" ref="F71:O71" si="45">F69</f>
        <v>30601000</v>
      </c>
      <c r="G71" s="106">
        <f t="shared" si="45"/>
        <v>5859000</v>
      </c>
      <c r="H71" s="105">
        <f t="shared" si="45"/>
        <v>4153000</v>
      </c>
      <c r="I71" s="106">
        <f t="shared" si="45"/>
        <v>202439</v>
      </c>
      <c r="J71" s="105">
        <f t="shared" si="45"/>
        <v>1636000</v>
      </c>
      <c r="K71" s="106">
        <f t="shared" si="45"/>
        <v>2838584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5789000</v>
      </c>
      <c r="Q71" s="106">
        <f>$I71      +$K71      +$M71      +$O71</f>
        <v>3041023</v>
      </c>
      <c r="R71" s="61">
        <f>IF(($H71      =0),0,((($J71      -$H71      )/$H71      )*100))</f>
        <v>-60.606790272092461</v>
      </c>
      <c r="S71" s="62">
        <f>IF(($I71      =0),0,((($K71      -$I71      )/$I71      )*100))</f>
        <v>1302.1922653243694</v>
      </c>
      <c r="T71" s="61">
        <f>IF($E71   =0,0,($P71   /$E71   )*100)</f>
        <v>22.187727568893489</v>
      </c>
      <c r="U71" s="65">
        <f>IF($E71   =0,0,($Q71   /$E71   )*100)</f>
        <v>11.655448238856311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97599000</v>
      </c>
      <c r="C72" s="104">
        <f>SUM(C9:C14,C17:C23,C26:C29,C32,C35:C39,C42:C52,C55:C58,C61:C65,C69)</f>
        <v>0</v>
      </c>
      <c r="D72" s="104"/>
      <c r="E72" s="104">
        <f>$B72      +$C72      +$D72</f>
        <v>97599000</v>
      </c>
      <c r="F72" s="105">
        <f t="shared" ref="F72:O72" si="46">SUM(F9:F14,F17:F23,F26:F29,F32,F35:F39,F42:F52,F55:F58,F61:F65,F69)</f>
        <v>102109000</v>
      </c>
      <c r="G72" s="106">
        <f t="shared" si="46"/>
        <v>21617000</v>
      </c>
      <c r="H72" s="105">
        <f t="shared" si="46"/>
        <v>6285000</v>
      </c>
      <c r="I72" s="106">
        <f t="shared" si="46"/>
        <v>599039</v>
      </c>
      <c r="J72" s="105">
        <f t="shared" si="46"/>
        <v>6648000</v>
      </c>
      <c r="K72" s="106">
        <f t="shared" si="46"/>
        <v>8179832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12933000</v>
      </c>
      <c r="Q72" s="106">
        <f>$I72      +$K72      +$M72      +$O72</f>
        <v>8778871</v>
      </c>
      <c r="R72" s="61">
        <f>IF(($H72      =0),0,((($J72      -$H72      )/$H72      )*100))</f>
        <v>5.7756563245823385</v>
      </c>
      <c r="S72" s="62">
        <f>IF(($I72      =0),0,((($K72      -$I72      )/$I72      )*100))</f>
        <v>1265.4923969891777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24.605696238656037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16.702252620764447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5MKTKjdWgPnClG/KWAlkNgH9tpAuNbPV09+kbvH1tH+xf9idnVaGxIave9nwhylMfQgP+U/n2O9tUbDdIQiIg==" saltValue="mV9Wk2cF5JUGaq2F170V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/>
      <c r="D9" s="92"/>
      <c r="E9" s="92">
        <f>$B9       +$C9       +$D9</f>
        <v>14276000</v>
      </c>
      <c r="F9" s="93">
        <v>14276000</v>
      </c>
      <c r="G9" s="94">
        <v>7138000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561000</v>
      </c>
      <c r="I10" s="94">
        <v>546267</v>
      </c>
      <c r="J10" s="93">
        <v>1619000</v>
      </c>
      <c r="K10" s="94">
        <v>98325</v>
      </c>
      <c r="L10" s="93"/>
      <c r="M10" s="94"/>
      <c r="N10" s="93"/>
      <c r="O10" s="94"/>
      <c r="P10" s="93">
        <f t="shared" ref="P10:P15" si="1">$H10      +$J10      +$L10      +$N10</f>
        <v>2180000</v>
      </c>
      <c r="Q10" s="94">
        <f t="shared" ref="Q10:Q15" si="2">$I10      +$K10      +$M10      +$O10</f>
        <v>644592</v>
      </c>
      <c r="R10" s="48">
        <f t="shared" ref="R10:R15" si="3">IF(($H10      =0),0,((($J10      -$H10      )/$H10      )*100))</f>
        <v>188.59180035650624</v>
      </c>
      <c r="S10" s="49">
        <f t="shared" ref="S10:S15" si="4">IF(($I10      =0),0,((($K10      -$I10      )/$I10      )*100))</f>
        <v>-82.000560165633289</v>
      </c>
      <c r="T10" s="48">
        <f t="shared" ref="T10:T14" si="5">IF(($E10      =0),0,(($P10      /$E10      )*100))</f>
        <v>99.090909090909093</v>
      </c>
      <c r="U10" s="50">
        <f t="shared" ref="U10:U14" si="6">IF(($E10      =0),0,(($Q10      /$E10      )*100))</f>
        <v>29.29963636363636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3500000</v>
      </c>
      <c r="C11" s="92"/>
      <c r="D11" s="92"/>
      <c r="E11" s="92">
        <f t="shared" si="0"/>
        <v>3500000</v>
      </c>
      <c r="F11" s="93">
        <v>3500000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21739000</v>
      </c>
      <c r="C13" s="92"/>
      <c r="D13" s="92"/>
      <c r="E13" s="92">
        <f t="shared" si="0"/>
        <v>21739000</v>
      </c>
      <c r="F13" s="93">
        <v>21739000</v>
      </c>
      <c r="G13" s="94">
        <v>15435000</v>
      </c>
      <c r="H13" s="93"/>
      <c r="I13" s="94">
        <v>45066</v>
      </c>
      <c r="J13" s="93">
        <v>3865000</v>
      </c>
      <c r="K13" s="94">
        <v>3810804</v>
      </c>
      <c r="L13" s="93"/>
      <c r="M13" s="94"/>
      <c r="N13" s="93"/>
      <c r="O13" s="94"/>
      <c r="P13" s="93">
        <f t="shared" si="1"/>
        <v>3865000</v>
      </c>
      <c r="Q13" s="94">
        <f t="shared" si="2"/>
        <v>3855870</v>
      </c>
      <c r="R13" s="48">
        <f t="shared" si="3"/>
        <v>0</v>
      </c>
      <c r="S13" s="49">
        <f t="shared" si="4"/>
        <v>8356.0511250166419</v>
      </c>
      <c r="T13" s="48">
        <f t="shared" si="5"/>
        <v>17.779106674640047</v>
      </c>
      <c r="U13" s="50">
        <f t="shared" si="6"/>
        <v>17.737108422650536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42215000</v>
      </c>
      <c r="C15" s="95">
        <f>SUM(C9:C14)</f>
        <v>0</v>
      </c>
      <c r="D15" s="95"/>
      <c r="E15" s="95">
        <f t="shared" si="0"/>
        <v>42215000</v>
      </c>
      <c r="F15" s="96">
        <f t="shared" ref="F15:O15" si="7">SUM(F9:F14)</f>
        <v>42215000</v>
      </c>
      <c r="G15" s="97">
        <f t="shared" si="7"/>
        <v>24773000</v>
      </c>
      <c r="H15" s="96">
        <f t="shared" si="7"/>
        <v>561000</v>
      </c>
      <c r="I15" s="97">
        <f t="shared" si="7"/>
        <v>591333</v>
      </c>
      <c r="J15" s="96">
        <f t="shared" si="7"/>
        <v>5484000</v>
      </c>
      <c r="K15" s="97">
        <f t="shared" si="7"/>
        <v>3909129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6045000</v>
      </c>
      <c r="Q15" s="97">
        <f t="shared" si="2"/>
        <v>4500462</v>
      </c>
      <c r="R15" s="52">
        <f t="shared" si="3"/>
        <v>877.54010695187162</v>
      </c>
      <c r="S15" s="53">
        <f t="shared" si="4"/>
        <v>561.07066576700447</v>
      </c>
      <c r="T15" s="52">
        <f>IF((SUM($E9:$E13))=0,0,(P15/(SUM($E9:$E13))*100))</f>
        <v>14.49119021934556</v>
      </c>
      <c r="U15" s="54">
        <f>IF((SUM($E9:$E13))=0,0,(Q15/(SUM($E9:$E13))*100))</f>
        <v>10.788594030924129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1150000</v>
      </c>
      <c r="C19" s="92"/>
      <c r="D19" s="92"/>
      <c r="E19" s="92">
        <f t="shared" si="8"/>
        <v>1150000</v>
      </c>
      <c r="F19" s="93">
        <v>1150000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1150000</v>
      </c>
      <c r="C24" s="95">
        <f>SUM(C17:C23)</f>
        <v>0</v>
      </c>
      <c r="D24" s="95"/>
      <c r="E24" s="95">
        <f t="shared" si="8"/>
        <v>1150000</v>
      </c>
      <c r="F24" s="96">
        <f t="shared" ref="F24:O24" si="15">SUM(F17:F23)</f>
        <v>1150000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270028000</v>
      </c>
      <c r="C28" s="92"/>
      <c r="D28" s="92"/>
      <c r="E28" s="92">
        <f>$B28      +$C28      +$D28</f>
        <v>270028000</v>
      </c>
      <c r="F28" s="93">
        <v>270028000</v>
      </c>
      <c r="G28" s="94">
        <v>91809000</v>
      </c>
      <c r="H28" s="93">
        <v>4019000</v>
      </c>
      <c r="I28" s="94">
        <v>5312701</v>
      </c>
      <c r="J28" s="93">
        <v>4661000</v>
      </c>
      <c r="K28" s="94">
        <v>6174769</v>
      </c>
      <c r="L28" s="93"/>
      <c r="M28" s="94"/>
      <c r="N28" s="93"/>
      <c r="O28" s="94"/>
      <c r="P28" s="93">
        <f>$H28      +$J28      +$L28      +$N28</f>
        <v>8680000</v>
      </c>
      <c r="Q28" s="94">
        <f>$I28      +$K28      +$M28      +$O28</f>
        <v>11487470</v>
      </c>
      <c r="R28" s="48">
        <f>IF(($H28      =0),0,((($J28      -$H28      )/$H28      )*100))</f>
        <v>15.974122916148294</v>
      </c>
      <c r="S28" s="49">
        <f>IF(($I28      =0),0,((($K28      -$I28      )/$I28      )*100))</f>
        <v>16.226548416709317</v>
      </c>
      <c r="T28" s="48">
        <f>IF(($E28      =0),0,(($P28      /$E28      )*100))</f>
        <v>3.2144814611818036</v>
      </c>
      <c r="U28" s="50">
        <f>IF(($E28      =0),0,(($Q28      /$E28      )*100))</f>
        <v>4.2541773445716737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270028000</v>
      </c>
      <c r="C30" s="95">
        <f>SUM(C26:C29)</f>
        <v>0</v>
      </c>
      <c r="D30" s="95"/>
      <c r="E30" s="95">
        <f>$B30      +$C30      +$D30</f>
        <v>270028000</v>
      </c>
      <c r="F30" s="96">
        <f t="shared" ref="F30:O30" si="16">SUM(F26:F29)</f>
        <v>270028000</v>
      </c>
      <c r="G30" s="97">
        <f t="shared" si="16"/>
        <v>91809000</v>
      </c>
      <c r="H30" s="96">
        <f t="shared" si="16"/>
        <v>4019000</v>
      </c>
      <c r="I30" s="97">
        <f t="shared" si="16"/>
        <v>5312701</v>
      </c>
      <c r="J30" s="96">
        <f t="shared" si="16"/>
        <v>4661000</v>
      </c>
      <c r="K30" s="97">
        <f t="shared" si="16"/>
        <v>6174769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8680000</v>
      </c>
      <c r="Q30" s="97">
        <f>$I30      +$K30      +$M30      +$O30</f>
        <v>11487470</v>
      </c>
      <c r="R30" s="52">
        <f>IF(($H30      =0),0,((($J30      -$H30      )/$H30      )*100))</f>
        <v>15.974122916148294</v>
      </c>
      <c r="S30" s="53">
        <f>IF(($I30      =0),0,((($K30      -$I30      )/$I30      )*100))</f>
        <v>16.226548416709317</v>
      </c>
      <c r="T30" s="52">
        <f>IF($E30   =0,0,($P30   /$E30   )*100)</f>
        <v>3.2144814611818036</v>
      </c>
      <c r="U30" s="54">
        <f>IF($E30   =0,0,($Q30   /$E30   )*100)</f>
        <v>4.2541773445716737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/>
      <c r="D32" s="92"/>
      <c r="E32" s="92">
        <f>$B32      +$C32      +$D32</f>
        <v>1263000</v>
      </c>
      <c r="F32" s="93">
        <v>1263000</v>
      </c>
      <c r="G32" s="94">
        <v>884000</v>
      </c>
      <c r="H32" s="93"/>
      <c r="I32" s="94">
        <v>12592</v>
      </c>
      <c r="J32" s="93">
        <v>268000</v>
      </c>
      <c r="K32" s="94">
        <v>259606</v>
      </c>
      <c r="L32" s="93"/>
      <c r="M32" s="94"/>
      <c r="N32" s="93"/>
      <c r="O32" s="94"/>
      <c r="P32" s="93">
        <f>$H32      +$J32      +$L32      +$N32</f>
        <v>268000</v>
      </c>
      <c r="Q32" s="94">
        <f>$I32      +$K32      +$M32      +$O32</f>
        <v>272198</v>
      </c>
      <c r="R32" s="48">
        <f>IF(($H32      =0),0,((($J32      -$H32      )/$H32      )*100))</f>
        <v>0</v>
      </c>
      <c r="S32" s="49">
        <f>IF(($I32      =0),0,((($K32      -$I32      )/$I32      )*100))</f>
        <v>1961.6740787801778</v>
      </c>
      <c r="T32" s="48">
        <f>IF(($E32      =0),0,(($P32      /$E32      )*100))</f>
        <v>21.219319081551859</v>
      </c>
      <c r="U32" s="50">
        <f>IF(($E32      =0),0,(($Q32      /$E32      )*100))</f>
        <v>21.551702296120347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884000</v>
      </c>
      <c r="H33" s="96">
        <f t="shared" si="17"/>
        <v>0</v>
      </c>
      <c r="I33" s="97">
        <f t="shared" si="17"/>
        <v>12592</v>
      </c>
      <c r="J33" s="96">
        <f t="shared" si="17"/>
        <v>268000</v>
      </c>
      <c r="K33" s="97">
        <f t="shared" si="17"/>
        <v>259606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268000</v>
      </c>
      <c r="Q33" s="97">
        <f>$I33      +$K33      +$M33      +$O33</f>
        <v>272198</v>
      </c>
      <c r="R33" s="52">
        <f>IF(($H33      =0),0,((($J33      -$H33      )/$H33      )*100))</f>
        <v>0</v>
      </c>
      <c r="S33" s="53">
        <f>IF(($I33      =0),0,((($K33      -$I33      )/$I33      )*100))</f>
        <v>1961.6740787801778</v>
      </c>
      <c r="T33" s="52">
        <f>IF($E33   =0,0,($P33   /$E33   )*100)</f>
        <v>21.219319081551859</v>
      </c>
      <c r="U33" s="54">
        <f>IF($E33   =0,0,($Q33   /$E33   )*100)</f>
        <v>21.551702296120347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550000</v>
      </c>
      <c r="C36" s="92"/>
      <c r="D36" s="92"/>
      <c r="E36" s="92">
        <f t="shared" si="18"/>
        <v>550000</v>
      </c>
      <c r="F36" s="93">
        <v>550000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550000</v>
      </c>
      <c r="C40" s="95">
        <f>SUM(C35:C39)</f>
        <v>0</v>
      </c>
      <c r="D40" s="95"/>
      <c r="E40" s="95">
        <f t="shared" si="18"/>
        <v>550000</v>
      </c>
      <c r="F40" s="96">
        <f t="shared" ref="F40:O40" si="25">SUM(F35:F39)</f>
        <v>550000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13500000</v>
      </c>
      <c r="C44" s="92"/>
      <c r="D44" s="92"/>
      <c r="E44" s="92">
        <f t="shared" si="26"/>
        <v>13500000</v>
      </c>
      <c r="F44" s="93">
        <v>13500000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13500000</v>
      </c>
      <c r="C53" s="95">
        <f>SUM(C42:C52)</f>
        <v>0</v>
      </c>
      <c r="D53" s="95"/>
      <c r="E53" s="95">
        <f t="shared" si="26"/>
        <v>13500000</v>
      </c>
      <c r="F53" s="96">
        <f t="shared" ref="F53:O53" si="33">SUM(F42:F52)</f>
        <v>13500000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291940000</v>
      </c>
      <c r="C65" s="92"/>
      <c r="D65" s="92"/>
      <c r="E65" s="92">
        <f t="shared" si="35"/>
        <v>291940000</v>
      </c>
      <c r="F65" s="93">
        <v>291940000</v>
      </c>
      <c r="G65" s="94">
        <v>222985000</v>
      </c>
      <c r="H65" s="93"/>
      <c r="I65" s="94">
        <v>14963033</v>
      </c>
      <c r="J65" s="93">
        <v>18759000</v>
      </c>
      <c r="K65" s="94">
        <v>13070223</v>
      </c>
      <c r="L65" s="93"/>
      <c r="M65" s="94"/>
      <c r="N65" s="93"/>
      <c r="O65" s="94"/>
      <c r="P65" s="93">
        <f t="shared" si="36"/>
        <v>18759000</v>
      </c>
      <c r="Q65" s="94">
        <f t="shared" si="37"/>
        <v>28033256</v>
      </c>
      <c r="R65" s="48">
        <f t="shared" si="38"/>
        <v>0</v>
      </c>
      <c r="S65" s="49">
        <f t="shared" si="39"/>
        <v>-12.649908611442614</v>
      </c>
      <c r="T65" s="48">
        <f t="shared" si="40"/>
        <v>6.4256354045351776</v>
      </c>
      <c r="U65" s="50">
        <f t="shared" si="41"/>
        <v>9.6024032335411391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0</v>
      </c>
      <c r="D66" s="95"/>
      <c r="E66" s="95">
        <f t="shared" si="35"/>
        <v>291940000</v>
      </c>
      <c r="F66" s="96">
        <f t="shared" ref="F66:O66" si="42">SUM(F61:F65)</f>
        <v>291940000</v>
      </c>
      <c r="G66" s="97">
        <f t="shared" si="42"/>
        <v>222985000</v>
      </c>
      <c r="H66" s="96">
        <f t="shared" si="42"/>
        <v>0</v>
      </c>
      <c r="I66" s="97">
        <f t="shared" si="42"/>
        <v>14963033</v>
      </c>
      <c r="J66" s="96">
        <f t="shared" si="42"/>
        <v>18759000</v>
      </c>
      <c r="K66" s="97">
        <f t="shared" si="42"/>
        <v>13070223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18759000</v>
      </c>
      <c r="Q66" s="97">
        <f t="shared" si="37"/>
        <v>28033256</v>
      </c>
      <c r="R66" s="52">
        <f t="shared" si="38"/>
        <v>0</v>
      </c>
      <c r="S66" s="53">
        <f t="shared" si="39"/>
        <v>-12.649908611442614</v>
      </c>
      <c r="T66" s="52">
        <f>IF((+$E61+$E63+$E64++$E65) =0,0,(P66   /(+$E61+$E63+$E64+$E65) )*100)</f>
        <v>6.4256354045351776</v>
      </c>
      <c r="U66" s="54">
        <f>IF((+$E61+$E63+$E65) =0,0,(Q66  /(+$E61+$E63+$E65) )*100)</f>
        <v>9.6024032335411391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620646000</v>
      </c>
      <c r="C67" s="104">
        <f>SUM(C9:C14,C17:C23,C26:C29,C32,C35:C39,C42:C52,C55:C58,C61:C65)</f>
        <v>0</v>
      </c>
      <c r="D67" s="104"/>
      <c r="E67" s="104">
        <f t="shared" si="35"/>
        <v>620646000</v>
      </c>
      <c r="F67" s="105">
        <f t="shared" ref="F67:O67" si="43">SUM(F9:F14,F17:F23,F26:F29,F32,F35:F39,F42:F52,F55:F58,F61:F65)</f>
        <v>620646000</v>
      </c>
      <c r="G67" s="106">
        <f t="shared" si="43"/>
        <v>340451000</v>
      </c>
      <c r="H67" s="105">
        <f t="shared" si="43"/>
        <v>4580000</v>
      </c>
      <c r="I67" s="106">
        <f t="shared" si="43"/>
        <v>20879659</v>
      </c>
      <c r="J67" s="105">
        <f t="shared" si="43"/>
        <v>29172000</v>
      </c>
      <c r="K67" s="106">
        <f t="shared" si="43"/>
        <v>23413727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33752000</v>
      </c>
      <c r="Q67" s="106">
        <f t="shared" si="37"/>
        <v>44293386</v>
      </c>
      <c r="R67" s="61">
        <f t="shared" si="38"/>
        <v>536.94323144104806</v>
      </c>
      <c r="S67" s="62">
        <f t="shared" si="39"/>
        <v>12.136539203058824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5.5793409659705162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7.3218743491154576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620646000</v>
      </c>
      <c r="C72" s="104">
        <f>SUM(C9:C14,C17:C23,C26:C29,C32,C35:C39,C42:C52,C55:C58,C61:C65,C69)</f>
        <v>0</v>
      </c>
      <c r="D72" s="104"/>
      <c r="E72" s="104">
        <f>$B72      +$C72      +$D72</f>
        <v>620646000</v>
      </c>
      <c r="F72" s="105">
        <f t="shared" ref="F72:O72" si="46">SUM(F9:F14,F17:F23,F26:F29,F32,F35:F39,F42:F52,F55:F58,F61:F65,F69)</f>
        <v>620646000</v>
      </c>
      <c r="G72" s="106">
        <f t="shared" si="46"/>
        <v>340451000</v>
      </c>
      <c r="H72" s="105">
        <f t="shared" si="46"/>
        <v>4580000</v>
      </c>
      <c r="I72" s="106">
        <f t="shared" si="46"/>
        <v>20879659</v>
      </c>
      <c r="J72" s="105">
        <f t="shared" si="46"/>
        <v>29172000</v>
      </c>
      <c r="K72" s="106">
        <f t="shared" si="46"/>
        <v>23413727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33752000</v>
      </c>
      <c r="Q72" s="106">
        <f>$I72      +$K72      +$M72      +$O72</f>
        <v>44293386</v>
      </c>
      <c r="R72" s="61">
        <f>IF(($H72      =0),0,((($J72      -$H72      )/$H72      )*100))</f>
        <v>536.94323144104806</v>
      </c>
      <c r="S72" s="62">
        <f>IF(($I72      =0),0,((($K72      -$I72      )/$I72      )*100))</f>
        <v>12.136539203058824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5.5793409659705162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7.3218743491154576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7vBJktHn0Nl9cGQu8U53yiWIa/fFrIoHDGpyJPaw8EX3SqCSoW6ofnBgCf97/KjYoWmb/JV+AuG9IXlVfyL+A==" saltValue="qQ9sNmDW6Bv0mhDHW+dc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140000</v>
      </c>
      <c r="I10" s="94">
        <v>239892</v>
      </c>
      <c r="J10" s="93"/>
      <c r="K10" s="94">
        <v>5597</v>
      </c>
      <c r="L10" s="93"/>
      <c r="M10" s="94"/>
      <c r="N10" s="93"/>
      <c r="O10" s="94"/>
      <c r="P10" s="93">
        <f t="shared" ref="P10:P15" si="1">$H10      +$J10      +$L10      +$N10</f>
        <v>140000</v>
      </c>
      <c r="Q10" s="94">
        <f t="shared" ref="Q10:Q15" si="2">$I10      +$K10      +$M10      +$O10</f>
        <v>245489</v>
      </c>
      <c r="R10" s="48">
        <f t="shared" ref="R10:R15" si="3">IF(($H10      =0),0,((($J10      -$H10      )/$H10      )*100))</f>
        <v>-100</v>
      </c>
      <c r="S10" s="49">
        <f t="shared" ref="S10:S15" si="4">IF(($I10      =0),0,((($K10      -$I10      )/$I10      )*100))</f>
        <v>-97.666866756707179</v>
      </c>
      <c r="T10" s="48">
        <f t="shared" ref="T10:T14" si="5">IF(($E10      =0),0,(($P10      /$E10      )*100))</f>
        <v>14.000000000000002</v>
      </c>
      <c r="U10" s="50">
        <f t="shared" ref="U10:U14" si="6">IF(($E10      =0),0,(($Q10      /$E10      )*100))</f>
        <v>24.5489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140000</v>
      </c>
      <c r="I15" s="97">
        <f t="shared" si="7"/>
        <v>239892</v>
      </c>
      <c r="J15" s="96">
        <f t="shared" si="7"/>
        <v>0</v>
      </c>
      <c r="K15" s="97">
        <f t="shared" si="7"/>
        <v>5597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140000</v>
      </c>
      <c r="Q15" s="97">
        <f t="shared" si="2"/>
        <v>245489</v>
      </c>
      <c r="R15" s="52">
        <f t="shared" si="3"/>
        <v>-100</v>
      </c>
      <c r="S15" s="53">
        <f t="shared" si="4"/>
        <v>-97.666866756707179</v>
      </c>
      <c r="T15" s="52">
        <f>IF((SUM($E9:$E13))=0,0,(P15/(SUM($E9:$E13))*100))</f>
        <v>14.000000000000002</v>
      </c>
      <c r="U15" s="54">
        <f>IF((SUM($E9:$E13))=0,0,(Q15/(SUM($E9:$E13))*100))</f>
        <v>24.5489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3113000</v>
      </c>
      <c r="C19" s="92"/>
      <c r="D19" s="92"/>
      <c r="E19" s="92">
        <f t="shared" si="8"/>
        <v>3113000</v>
      </c>
      <c r="F19" s="93">
        <v>3113000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3113000</v>
      </c>
      <c r="C24" s="95">
        <f>SUM(C17:C23)</f>
        <v>0</v>
      </c>
      <c r="D24" s="95"/>
      <c r="E24" s="95">
        <f t="shared" si="8"/>
        <v>3113000</v>
      </c>
      <c r="F24" s="96">
        <f t="shared" ref="F24:O24" si="15">SUM(F17:F23)</f>
        <v>3113000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2451000</v>
      </c>
      <c r="C29" s="92"/>
      <c r="D29" s="92"/>
      <c r="E29" s="92">
        <f>$B29      +$C29      +$D29</f>
        <v>2451000</v>
      </c>
      <c r="F29" s="93">
        <v>2451000</v>
      </c>
      <c r="G29" s="94">
        <v>1716000</v>
      </c>
      <c r="H29" s="93">
        <v>280000</v>
      </c>
      <c r="I29" s="94"/>
      <c r="J29" s="93">
        <v>534000</v>
      </c>
      <c r="K29" s="94">
        <v>813792</v>
      </c>
      <c r="L29" s="93"/>
      <c r="M29" s="94"/>
      <c r="N29" s="93"/>
      <c r="O29" s="94"/>
      <c r="P29" s="93">
        <f>$H29      +$J29      +$L29      +$N29</f>
        <v>814000</v>
      </c>
      <c r="Q29" s="94">
        <f>$I29      +$K29      +$M29      +$O29</f>
        <v>813792</v>
      </c>
      <c r="R29" s="48">
        <f>IF(($H29      =0),0,((($J29      -$H29      )/$H29      )*100))</f>
        <v>90.714285714285708</v>
      </c>
      <c r="S29" s="49">
        <f>IF(($I29      =0),0,((($K29      -$I29      )/$I29      )*100))</f>
        <v>0</v>
      </c>
      <c r="T29" s="48">
        <f>IF(($E29      =0),0,(($P29      /$E29      )*100))</f>
        <v>33.210934312525495</v>
      </c>
      <c r="U29" s="50">
        <f>IF(($E29      =0),0,(($Q29      /$E29      )*100))</f>
        <v>33.202447980416153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2451000</v>
      </c>
      <c r="C30" s="95">
        <f>SUM(C26:C29)</f>
        <v>0</v>
      </c>
      <c r="D30" s="95"/>
      <c r="E30" s="95">
        <f>$B30      +$C30      +$D30</f>
        <v>2451000</v>
      </c>
      <c r="F30" s="96">
        <f t="shared" ref="F30:O30" si="16">SUM(F26:F29)</f>
        <v>2451000</v>
      </c>
      <c r="G30" s="97">
        <f t="shared" si="16"/>
        <v>1716000</v>
      </c>
      <c r="H30" s="96">
        <f t="shared" si="16"/>
        <v>280000</v>
      </c>
      <c r="I30" s="97">
        <f t="shared" si="16"/>
        <v>0</v>
      </c>
      <c r="J30" s="96">
        <f t="shared" si="16"/>
        <v>534000</v>
      </c>
      <c r="K30" s="97">
        <f t="shared" si="16"/>
        <v>813792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814000</v>
      </c>
      <c r="Q30" s="97">
        <f>$I30      +$K30      +$M30      +$O30</f>
        <v>813792</v>
      </c>
      <c r="R30" s="52">
        <f>IF(($H30      =0),0,((($J30      -$H30      )/$H30      )*100))</f>
        <v>90.714285714285708</v>
      </c>
      <c r="S30" s="53">
        <f>IF(($I30      =0),0,((($K30      -$I30      )/$I30      )*100))</f>
        <v>0</v>
      </c>
      <c r="T30" s="52">
        <f>IF($E30   =0,0,($P30   /$E30   )*100)</f>
        <v>33.210934312525495</v>
      </c>
      <c r="U30" s="54">
        <f>IF($E30   =0,0,($Q30   /$E30   )*100)</f>
        <v>33.202447980416153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1178000</v>
      </c>
      <c r="C32" s="92"/>
      <c r="D32" s="92"/>
      <c r="E32" s="92">
        <f>$B32      +$C32      +$D32</f>
        <v>1178000</v>
      </c>
      <c r="F32" s="93">
        <v>1178000</v>
      </c>
      <c r="G32" s="94">
        <v>826000</v>
      </c>
      <c r="H32" s="93">
        <v>182000</v>
      </c>
      <c r="I32" s="94">
        <v>374062</v>
      </c>
      <c r="J32" s="93">
        <v>644000</v>
      </c>
      <c r="K32" s="94">
        <v>771423</v>
      </c>
      <c r="L32" s="93"/>
      <c r="M32" s="94"/>
      <c r="N32" s="93"/>
      <c r="O32" s="94"/>
      <c r="P32" s="93">
        <f>$H32      +$J32      +$L32      +$N32</f>
        <v>826000</v>
      </c>
      <c r="Q32" s="94">
        <f>$I32      +$K32      +$M32      +$O32</f>
        <v>1145485</v>
      </c>
      <c r="R32" s="48">
        <f>IF(($H32      =0),0,((($J32      -$H32      )/$H32      )*100))</f>
        <v>253.84615384615384</v>
      </c>
      <c r="S32" s="49">
        <f>IF(($I32      =0),0,((($K32      -$I32      )/$I32      )*100))</f>
        <v>106.22864658799878</v>
      </c>
      <c r="T32" s="48">
        <f>IF(($E32      =0),0,(($P32      /$E32      )*100))</f>
        <v>70.118845500848892</v>
      </c>
      <c r="U32" s="50">
        <f>IF(($E32      =0),0,(($Q32      /$E32      )*100))</f>
        <v>97.239813242784379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1178000</v>
      </c>
      <c r="C33" s="95">
        <f>C32</f>
        <v>0</v>
      </c>
      <c r="D33" s="95"/>
      <c r="E33" s="95">
        <f>$B33      +$C33      +$D33</f>
        <v>1178000</v>
      </c>
      <c r="F33" s="96">
        <f t="shared" ref="F33:O33" si="17">F32</f>
        <v>1178000</v>
      </c>
      <c r="G33" s="97">
        <f t="shared" si="17"/>
        <v>826000</v>
      </c>
      <c r="H33" s="96">
        <f t="shared" si="17"/>
        <v>182000</v>
      </c>
      <c r="I33" s="97">
        <f t="shared" si="17"/>
        <v>374062</v>
      </c>
      <c r="J33" s="96">
        <f t="shared" si="17"/>
        <v>644000</v>
      </c>
      <c r="K33" s="97">
        <f t="shared" si="17"/>
        <v>771423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826000</v>
      </c>
      <c r="Q33" s="97">
        <f>$I33      +$K33      +$M33      +$O33</f>
        <v>1145485</v>
      </c>
      <c r="R33" s="52">
        <f>IF(($H33      =0),0,((($J33      -$H33      )/$H33      )*100))</f>
        <v>253.84615384615384</v>
      </c>
      <c r="S33" s="53">
        <f>IF(($I33      =0),0,((($K33      -$I33      )/$I33      )*100))</f>
        <v>106.22864658799878</v>
      </c>
      <c r="T33" s="52">
        <f>IF($E33   =0,0,($P33   /$E33   )*100)</f>
        <v>70.118845500848892</v>
      </c>
      <c r="U33" s="54">
        <f>IF($E33   =0,0,($Q33   /$E33   )*100)</f>
        <v>97.239813242784379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7742000</v>
      </c>
      <c r="C67" s="104">
        <f>SUM(C9:C14,C17:C23,C26:C29,C32,C35:C39,C42:C52,C55:C58,C61:C65)</f>
        <v>0</v>
      </c>
      <c r="D67" s="104"/>
      <c r="E67" s="104">
        <f t="shared" si="35"/>
        <v>7742000</v>
      </c>
      <c r="F67" s="105">
        <f t="shared" ref="F67:O67" si="43">SUM(F9:F14,F17:F23,F26:F29,F32,F35:F39,F42:F52,F55:F58,F61:F65)</f>
        <v>7742000</v>
      </c>
      <c r="G67" s="106">
        <f t="shared" si="43"/>
        <v>3542000</v>
      </c>
      <c r="H67" s="105">
        <f t="shared" si="43"/>
        <v>602000</v>
      </c>
      <c r="I67" s="106">
        <f t="shared" si="43"/>
        <v>613954</v>
      </c>
      <c r="J67" s="105">
        <f t="shared" si="43"/>
        <v>1178000</v>
      </c>
      <c r="K67" s="106">
        <f t="shared" si="43"/>
        <v>1590812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1780000</v>
      </c>
      <c r="Q67" s="106">
        <f t="shared" si="37"/>
        <v>2204766</v>
      </c>
      <c r="R67" s="61">
        <f t="shared" si="38"/>
        <v>95.68106312292359</v>
      </c>
      <c r="S67" s="62">
        <f t="shared" si="39"/>
        <v>159.10931437860165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38.453229639230933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47.629423201555412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>
        <v>24511000</v>
      </c>
      <c r="D69" s="92"/>
      <c r="E69" s="92">
        <f>$B69      +$C69      +$D69</f>
        <v>24511000</v>
      </c>
      <c r="F69" s="93">
        <v>24511000</v>
      </c>
      <c r="G69" s="94">
        <v>15959000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24511000</v>
      </c>
      <c r="D70" s="101"/>
      <c r="E70" s="101">
        <f>$B70      +$C70      +$D70</f>
        <v>24511000</v>
      </c>
      <c r="F70" s="102">
        <f t="shared" ref="F70:O70" si="44">F69</f>
        <v>24511000</v>
      </c>
      <c r="G70" s="103">
        <f t="shared" si="44"/>
        <v>15959000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24511000</v>
      </c>
      <c r="D71" s="104"/>
      <c r="E71" s="104">
        <f>$B71      +$C71      +$D71</f>
        <v>24511000</v>
      </c>
      <c r="F71" s="105">
        <f t="shared" ref="F71:O71" si="45">F69</f>
        <v>24511000</v>
      </c>
      <c r="G71" s="106">
        <f t="shared" si="45"/>
        <v>15959000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7742000</v>
      </c>
      <c r="C72" s="104">
        <f>SUM(C9:C14,C17:C23,C26:C29,C32,C35:C39,C42:C52,C55:C58,C61:C65,C69)</f>
        <v>24511000</v>
      </c>
      <c r="D72" s="104"/>
      <c r="E72" s="104">
        <f>$B72      +$C72      +$D72</f>
        <v>32253000</v>
      </c>
      <c r="F72" s="105">
        <f t="shared" ref="F72:O72" si="46">SUM(F9:F14,F17:F23,F26:F29,F32,F35:F39,F42:F52,F55:F58,F61:F65,F69)</f>
        <v>32253000</v>
      </c>
      <c r="G72" s="106">
        <f t="shared" si="46"/>
        <v>19501000</v>
      </c>
      <c r="H72" s="105">
        <f t="shared" si="46"/>
        <v>602000</v>
      </c>
      <c r="I72" s="106">
        <f t="shared" si="46"/>
        <v>613954</v>
      </c>
      <c r="J72" s="105">
        <f t="shared" si="46"/>
        <v>1178000</v>
      </c>
      <c r="K72" s="106">
        <f t="shared" si="46"/>
        <v>1590812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1780000</v>
      </c>
      <c r="Q72" s="106">
        <f>$I72      +$K72      +$M72      +$O72</f>
        <v>2204766</v>
      </c>
      <c r="R72" s="61">
        <f>IF(($H72      =0),0,((($J72      -$H72      )/$H72      )*100))</f>
        <v>95.68106312292359</v>
      </c>
      <c r="S72" s="62">
        <f>IF(($I72      =0),0,((($K72      -$I72      )/$I72      )*100))</f>
        <v>159.10931437860165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6.1084420041180509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7.5661153054221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FbQ4nJ6aOuefpVhFYC1wMMw6OPNjBVJrTRJjWJUBg+MrbohS86EcZfjHx0PMfv7mRSxsSRFNb8QN3JU5D6oJA==" saltValue="VsjPdqVfJluZT1YNDmQ28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874000</v>
      </c>
      <c r="I10" s="94">
        <v>-392418</v>
      </c>
      <c r="J10" s="93">
        <v>755000</v>
      </c>
      <c r="K10" s="94">
        <v>481372</v>
      </c>
      <c r="L10" s="93"/>
      <c r="M10" s="94"/>
      <c r="N10" s="93"/>
      <c r="O10" s="94"/>
      <c r="P10" s="93">
        <f t="shared" ref="P10:P15" si="1">$H10      +$J10      +$L10      +$N10</f>
        <v>1629000</v>
      </c>
      <c r="Q10" s="94">
        <f t="shared" ref="Q10:Q15" si="2">$I10      +$K10      +$M10      +$O10</f>
        <v>88954</v>
      </c>
      <c r="R10" s="48">
        <f t="shared" ref="R10:R15" si="3">IF(($H10      =0),0,((($J10      -$H10      )/$H10      )*100))</f>
        <v>-13.615560640732266</v>
      </c>
      <c r="S10" s="49">
        <f t="shared" ref="S10:S15" si="4">IF(($I10      =0),0,((($K10      -$I10      )/$I10      )*100))</f>
        <v>-222.66817526209297</v>
      </c>
      <c r="T10" s="48">
        <f t="shared" ref="T10:T14" si="5">IF(($E10      =0),0,(($P10      /$E10      )*100))</f>
        <v>70.826086956521735</v>
      </c>
      <c r="U10" s="50">
        <f t="shared" ref="U10:U14" si="6">IF(($E10      =0),0,(($Q10      /$E10      )*100))</f>
        <v>3.867565217391304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874000</v>
      </c>
      <c r="I15" s="97">
        <f t="shared" si="7"/>
        <v>-392418</v>
      </c>
      <c r="J15" s="96">
        <f t="shared" si="7"/>
        <v>755000</v>
      </c>
      <c r="K15" s="97">
        <f t="shared" si="7"/>
        <v>481372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1629000</v>
      </c>
      <c r="Q15" s="97">
        <f t="shared" si="2"/>
        <v>88954</v>
      </c>
      <c r="R15" s="52">
        <f t="shared" si="3"/>
        <v>-13.615560640732266</v>
      </c>
      <c r="S15" s="53">
        <f t="shared" si="4"/>
        <v>-222.66817526209297</v>
      </c>
      <c r="T15" s="52">
        <f>IF((SUM($E9:$E13))=0,0,(P15/(SUM($E9:$E13))*100))</f>
        <v>70.826086956521735</v>
      </c>
      <c r="U15" s="54">
        <f>IF((SUM($E9:$E13))=0,0,(Q15/(SUM($E9:$E13))*100))</f>
        <v>3.867565217391304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4000000</v>
      </c>
      <c r="C19" s="92"/>
      <c r="D19" s="92"/>
      <c r="E19" s="92">
        <f t="shared" si="8"/>
        <v>4000000</v>
      </c>
      <c r="F19" s="93">
        <v>4000000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4000000</v>
      </c>
      <c r="C24" s="95">
        <f>SUM(C17:C23)</f>
        <v>0</v>
      </c>
      <c r="D24" s="95"/>
      <c r="E24" s="95">
        <f t="shared" si="8"/>
        <v>4000000</v>
      </c>
      <c r="F24" s="96">
        <f t="shared" ref="F24:O24" si="15">SUM(F17:F23)</f>
        <v>4000000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2583000</v>
      </c>
      <c r="C29" s="92"/>
      <c r="D29" s="92"/>
      <c r="E29" s="92">
        <f>$B29      +$C29      +$D29</f>
        <v>2583000</v>
      </c>
      <c r="F29" s="93">
        <v>2583000</v>
      </c>
      <c r="G29" s="94">
        <v>1808000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2583000</v>
      </c>
      <c r="C30" s="95">
        <f>SUM(C26:C29)</f>
        <v>0</v>
      </c>
      <c r="D30" s="95"/>
      <c r="E30" s="95">
        <f>$B30      +$C30      +$D30</f>
        <v>2583000</v>
      </c>
      <c r="F30" s="96">
        <f t="shared" ref="F30:O30" si="16">SUM(F26:F29)</f>
        <v>2583000</v>
      </c>
      <c r="G30" s="97">
        <f t="shared" si="16"/>
        <v>1808000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3584000</v>
      </c>
      <c r="C32" s="92"/>
      <c r="D32" s="92"/>
      <c r="E32" s="92">
        <f>$B32      +$C32      +$D32</f>
        <v>3584000</v>
      </c>
      <c r="F32" s="93">
        <v>3584000</v>
      </c>
      <c r="G32" s="94">
        <v>2509000</v>
      </c>
      <c r="H32" s="93">
        <v>1218000</v>
      </c>
      <c r="I32" s="94">
        <v>-807798</v>
      </c>
      <c r="J32" s="93">
        <v>405000</v>
      </c>
      <c r="K32" s="94">
        <v>394336</v>
      </c>
      <c r="L32" s="93"/>
      <c r="M32" s="94"/>
      <c r="N32" s="93"/>
      <c r="O32" s="94"/>
      <c r="P32" s="93">
        <f>$H32      +$J32      +$L32      +$N32</f>
        <v>1623000</v>
      </c>
      <c r="Q32" s="94">
        <f>$I32      +$K32      +$M32      +$O32</f>
        <v>-413462</v>
      </c>
      <c r="R32" s="48">
        <f>IF(($H32      =0),0,((($J32      -$H32      )/$H32      )*100))</f>
        <v>-66.748768472906406</v>
      </c>
      <c r="S32" s="49">
        <f>IF(($I32      =0),0,((($K32      -$I32      )/$I32      )*100))</f>
        <v>-148.8161644371489</v>
      </c>
      <c r="T32" s="48">
        <f>IF(($E32      =0),0,(($P32      /$E32      )*100))</f>
        <v>45.284598214285715</v>
      </c>
      <c r="U32" s="50">
        <f>IF(($E32      =0),0,(($Q32      /$E32      )*100))</f>
        <v>-11.536328125000001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3584000</v>
      </c>
      <c r="C33" s="95">
        <f>C32</f>
        <v>0</v>
      </c>
      <c r="D33" s="95"/>
      <c r="E33" s="95">
        <f>$B33      +$C33      +$D33</f>
        <v>3584000</v>
      </c>
      <c r="F33" s="96">
        <f t="shared" ref="F33:O33" si="17">F32</f>
        <v>3584000</v>
      </c>
      <c r="G33" s="97">
        <f t="shared" si="17"/>
        <v>2509000</v>
      </c>
      <c r="H33" s="96">
        <f t="shared" si="17"/>
        <v>1218000</v>
      </c>
      <c r="I33" s="97">
        <f t="shared" si="17"/>
        <v>-807798</v>
      </c>
      <c r="J33" s="96">
        <f t="shared" si="17"/>
        <v>405000</v>
      </c>
      <c r="K33" s="97">
        <f t="shared" si="17"/>
        <v>394336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1623000</v>
      </c>
      <c r="Q33" s="97">
        <f>$I33      +$K33      +$M33      +$O33</f>
        <v>-413462</v>
      </c>
      <c r="R33" s="52">
        <f>IF(($H33      =0),0,((($J33      -$H33      )/$H33      )*100))</f>
        <v>-66.748768472906406</v>
      </c>
      <c r="S33" s="53">
        <f>IF(($I33      =0),0,((($K33      -$I33      )/$I33      )*100))</f>
        <v>-148.8161644371489</v>
      </c>
      <c r="T33" s="52">
        <f>IF($E33   =0,0,($P33   /$E33   )*100)</f>
        <v>45.284598214285715</v>
      </c>
      <c r="U33" s="54">
        <f>IF($E33   =0,0,($Q33   /$E33   )*100)</f>
        <v>-11.536328125000001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>
        <v>2002498</v>
      </c>
      <c r="L38" s="93"/>
      <c r="M38" s="94"/>
      <c r="N38" s="93"/>
      <c r="O38" s="94"/>
      <c r="P38" s="93">
        <f t="shared" si="19"/>
        <v>0</v>
      </c>
      <c r="Q38" s="94">
        <f t="shared" si="20"/>
        <v>2002498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50.062450000000005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2002498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2002498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50.062450000000005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16467000</v>
      </c>
      <c r="C67" s="104">
        <f>SUM(C9:C14,C17:C23,C26:C29,C32,C35:C39,C42:C52,C55:C58,C61:C65)</f>
        <v>0</v>
      </c>
      <c r="D67" s="104"/>
      <c r="E67" s="104">
        <f t="shared" si="35"/>
        <v>16467000</v>
      </c>
      <c r="F67" s="105">
        <f t="shared" ref="F67:O67" si="43">SUM(F9:F14,F17:F23,F26:F29,F32,F35:F39,F42:F52,F55:F58,F61:F65)</f>
        <v>16467000</v>
      </c>
      <c r="G67" s="106">
        <f t="shared" si="43"/>
        <v>9617000</v>
      </c>
      <c r="H67" s="105">
        <f t="shared" si="43"/>
        <v>2092000</v>
      </c>
      <c r="I67" s="106">
        <f t="shared" si="43"/>
        <v>-1200216</v>
      </c>
      <c r="J67" s="105">
        <f t="shared" si="43"/>
        <v>1160000</v>
      </c>
      <c r="K67" s="106">
        <f t="shared" si="43"/>
        <v>2878206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3252000</v>
      </c>
      <c r="Q67" s="106">
        <f t="shared" si="37"/>
        <v>1677990</v>
      </c>
      <c r="R67" s="61">
        <f t="shared" si="38"/>
        <v>-44.550669216061181</v>
      </c>
      <c r="S67" s="62">
        <f t="shared" si="39"/>
        <v>-339.80733467975767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26.084864041068421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13.459452955803322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16467000</v>
      </c>
      <c r="C72" s="104">
        <f>SUM(C9:C14,C17:C23,C26:C29,C32,C35:C39,C42:C52,C55:C58,C61:C65,C69)</f>
        <v>0</v>
      </c>
      <c r="D72" s="104"/>
      <c r="E72" s="104">
        <f>$B72      +$C72      +$D72</f>
        <v>16467000</v>
      </c>
      <c r="F72" s="105">
        <f t="shared" ref="F72:O72" si="46">SUM(F9:F14,F17:F23,F26:F29,F32,F35:F39,F42:F52,F55:F58,F61:F65,F69)</f>
        <v>16467000</v>
      </c>
      <c r="G72" s="106">
        <f t="shared" si="46"/>
        <v>9617000</v>
      </c>
      <c r="H72" s="105">
        <f t="shared" si="46"/>
        <v>2092000</v>
      </c>
      <c r="I72" s="106">
        <f t="shared" si="46"/>
        <v>-1200216</v>
      </c>
      <c r="J72" s="105">
        <f t="shared" si="46"/>
        <v>1160000</v>
      </c>
      <c r="K72" s="106">
        <f t="shared" si="46"/>
        <v>2878206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3252000</v>
      </c>
      <c r="Q72" s="106">
        <f>$I72      +$K72      +$M72      +$O72</f>
        <v>1677990</v>
      </c>
      <c r="R72" s="61">
        <f>IF(($H72      =0),0,((($J72      -$H72      )/$H72      )*100))</f>
        <v>-44.550669216061181</v>
      </c>
      <c r="S72" s="62">
        <f>IF(($I72      =0),0,((($K72      -$I72      )/$I72      )*100))</f>
        <v>-339.80733467975767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26.084864041068421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13.459452955803322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X/3EsTDiHviaYJeSpM3qYzEzm1fUGauAytB0g9Mns6J4c2sCApqsUXANEPGVwsUUIAzfC3swmqSVU3yJeEvqg==" saltValue="pdIjjDlWNo5cGX0R+a5Z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1300000</v>
      </c>
      <c r="C10" s="92"/>
      <c r="D10" s="92"/>
      <c r="E10" s="92">
        <f t="shared" ref="E10:E15" si="0">$B10      +$C10      +$D10</f>
        <v>1300000</v>
      </c>
      <c r="F10" s="93">
        <v>1300000</v>
      </c>
      <c r="G10" s="94">
        <v>1300000</v>
      </c>
      <c r="H10" s="93">
        <v>616000</v>
      </c>
      <c r="I10" s="94">
        <v>521234</v>
      </c>
      <c r="J10" s="93">
        <v>150000</v>
      </c>
      <c r="K10" s="94">
        <v>155914</v>
      </c>
      <c r="L10" s="93"/>
      <c r="M10" s="94"/>
      <c r="N10" s="93"/>
      <c r="O10" s="94"/>
      <c r="P10" s="93">
        <f t="shared" ref="P10:P15" si="1">$H10      +$J10      +$L10      +$N10</f>
        <v>766000</v>
      </c>
      <c r="Q10" s="94">
        <f t="shared" ref="Q10:Q15" si="2">$I10      +$K10      +$M10      +$O10</f>
        <v>677148</v>
      </c>
      <c r="R10" s="48">
        <f t="shared" ref="R10:R15" si="3">IF(($H10      =0),0,((($J10      -$H10      )/$H10      )*100))</f>
        <v>-75.649350649350637</v>
      </c>
      <c r="S10" s="49">
        <f t="shared" ref="S10:S15" si="4">IF(($I10      =0),0,((($K10      -$I10      )/$I10      )*100))</f>
        <v>-70.087523070252516</v>
      </c>
      <c r="T10" s="48">
        <f t="shared" ref="T10:T14" si="5">IF(($E10      =0),0,(($P10      /$E10      )*100))</f>
        <v>58.92307692307692</v>
      </c>
      <c r="U10" s="50">
        <f t="shared" ref="U10:U14" si="6">IF(($E10      =0),0,(($Q10      /$E10      )*100))</f>
        <v>52.088307692307687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1300000</v>
      </c>
      <c r="C15" s="95">
        <f>SUM(C9:C14)</f>
        <v>0</v>
      </c>
      <c r="D15" s="95"/>
      <c r="E15" s="95">
        <f t="shared" si="0"/>
        <v>1300000</v>
      </c>
      <c r="F15" s="96">
        <f t="shared" ref="F15:O15" si="7">SUM(F9:F14)</f>
        <v>1300000</v>
      </c>
      <c r="G15" s="97">
        <f t="shared" si="7"/>
        <v>1300000</v>
      </c>
      <c r="H15" s="96">
        <f t="shared" si="7"/>
        <v>616000</v>
      </c>
      <c r="I15" s="97">
        <f t="shared" si="7"/>
        <v>521234</v>
      </c>
      <c r="J15" s="96">
        <f t="shared" si="7"/>
        <v>150000</v>
      </c>
      <c r="K15" s="97">
        <f t="shared" si="7"/>
        <v>155914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766000</v>
      </c>
      <c r="Q15" s="97">
        <f t="shared" si="2"/>
        <v>677148</v>
      </c>
      <c r="R15" s="52">
        <f t="shared" si="3"/>
        <v>-75.649350649350637</v>
      </c>
      <c r="S15" s="53">
        <f t="shared" si="4"/>
        <v>-70.087523070252516</v>
      </c>
      <c r="T15" s="52">
        <f>IF((SUM($E9:$E13))=0,0,(P15/(SUM($E9:$E13))*100))</f>
        <v>58.92307692307692</v>
      </c>
      <c r="U15" s="54">
        <f>IF((SUM($E9:$E13))=0,0,(Q15/(SUM($E9:$E13))*100))</f>
        <v>52.088307692307687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1900000</v>
      </c>
      <c r="C19" s="92"/>
      <c r="D19" s="92"/>
      <c r="E19" s="92">
        <f t="shared" si="8"/>
        <v>1900000</v>
      </c>
      <c r="F19" s="93">
        <v>1900000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1900000</v>
      </c>
      <c r="C24" s="95">
        <f>SUM(C17:C23)</f>
        <v>0</v>
      </c>
      <c r="D24" s="95"/>
      <c r="E24" s="95">
        <f t="shared" si="8"/>
        <v>1900000</v>
      </c>
      <c r="F24" s="96">
        <f t="shared" ref="F24:O24" si="15">SUM(F17:F23)</f>
        <v>1900000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2350000</v>
      </c>
      <c r="C29" s="92"/>
      <c r="D29" s="92"/>
      <c r="E29" s="92">
        <f>$B29      +$C29      +$D29</f>
        <v>2350000</v>
      </c>
      <c r="F29" s="93">
        <v>2350000</v>
      </c>
      <c r="G29" s="94">
        <v>1645000</v>
      </c>
      <c r="H29" s="93">
        <v>18000</v>
      </c>
      <c r="I29" s="94"/>
      <c r="J29" s="93">
        <v>27000</v>
      </c>
      <c r="K29" s="94"/>
      <c r="L29" s="93"/>
      <c r="M29" s="94"/>
      <c r="N29" s="93"/>
      <c r="O29" s="94"/>
      <c r="P29" s="93">
        <f>$H29      +$J29      +$L29      +$N29</f>
        <v>45000</v>
      </c>
      <c r="Q29" s="94">
        <f>$I29      +$K29      +$M29      +$O29</f>
        <v>0</v>
      </c>
      <c r="R29" s="48">
        <f>IF(($H29      =0),0,((($J29      -$H29      )/$H29      )*100))</f>
        <v>50</v>
      </c>
      <c r="S29" s="49">
        <f>IF(($I29      =0),0,((($K29      -$I29      )/$I29      )*100))</f>
        <v>0</v>
      </c>
      <c r="T29" s="48">
        <f>IF(($E29      =0),0,(($P29      /$E29      )*100))</f>
        <v>1.9148936170212765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2350000</v>
      </c>
      <c r="C30" s="95">
        <f>SUM(C26:C29)</f>
        <v>0</v>
      </c>
      <c r="D30" s="95"/>
      <c r="E30" s="95">
        <f>$B30      +$C30      +$D30</f>
        <v>2350000</v>
      </c>
      <c r="F30" s="96">
        <f t="shared" ref="F30:O30" si="16">SUM(F26:F29)</f>
        <v>2350000</v>
      </c>
      <c r="G30" s="97">
        <f t="shared" si="16"/>
        <v>1645000</v>
      </c>
      <c r="H30" s="96">
        <f t="shared" si="16"/>
        <v>18000</v>
      </c>
      <c r="I30" s="97">
        <f t="shared" si="16"/>
        <v>0</v>
      </c>
      <c r="J30" s="96">
        <f t="shared" si="16"/>
        <v>27000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45000</v>
      </c>
      <c r="Q30" s="97">
        <f>$I30      +$K30      +$M30      +$O30</f>
        <v>0</v>
      </c>
      <c r="R30" s="52">
        <f>IF(($H30      =0),0,((($J30      -$H30      )/$H30      )*100))</f>
        <v>50</v>
      </c>
      <c r="S30" s="53">
        <f>IF(($I30      =0),0,((($K30      -$I30      )/$I30      )*100))</f>
        <v>0</v>
      </c>
      <c r="T30" s="52">
        <f>IF($E30   =0,0,($P30   /$E30   )*100)</f>
        <v>1.9148936170212765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1097000</v>
      </c>
      <c r="C32" s="92"/>
      <c r="D32" s="92"/>
      <c r="E32" s="92">
        <f>$B32      +$C32      +$D32</f>
        <v>1097000</v>
      </c>
      <c r="F32" s="93">
        <v>1097000</v>
      </c>
      <c r="G32" s="94">
        <v>274000</v>
      </c>
      <c r="H32" s="93"/>
      <c r="I32" s="94"/>
      <c r="J32" s="93">
        <v>74000</v>
      </c>
      <c r="K32" s="94">
        <v>93588</v>
      </c>
      <c r="L32" s="93"/>
      <c r="M32" s="94"/>
      <c r="N32" s="93"/>
      <c r="O32" s="94"/>
      <c r="P32" s="93">
        <f>$H32      +$J32      +$L32      +$N32</f>
        <v>74000</v>
      </c>
      <c r="Q32" s="94">
        <f>$I32      +$K32      +$M32      +$O32</f>
        <v>93588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6.74567000911577</v>
      </c>
      <c r="U32" s="50">
        <f>IF(($E32      =0),0,(($Q32      /$E32      )*100))</f>
        <v>8.5312670920692799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1097000</v>
      </c>
      <c r="C33" s="95">
        <f>C32</f>
        <v>0</v>
      </c>
      <c r="D33" s="95"/>
      <c r="E33" s="95">
        <f>$B33      +$C33      +$D33</f>
        <v>1097000</v>
      </c>
      <c r="F33" s="96">
        <f t="shared" ref="F33:O33" si="17">F32</f>
        <v>1097000</v>
      </c>
      <c r="G33" s="97">
        <f t="shared" si="17"/>
        <v>274000</v>
      </c>
      <c r="H33" s="96">
        <f t="shared" si="17"/>
        <v>0</v>
      </c>
      <c r="I33" s="97">
        <f t="shared" si="17"/>
        <v>0</v>
      </c>
      <c r="J33" s="96">
        <f t="shared" si="17"/>
        <v>74000</v>
      </c>
      <c r="K33" s="97">
        <f t="shared" si="17"/>
        <v>93588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74000</v>
      </c>
      <c r="Q33" s="97">
        <f>$I33      +$K33      +$M33      +$O33</f>
        <v>93588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6.74567000911577</v>
      </c>
      <c r="U33" s="54">
        <f>IF($E33   =0,0,($Q33   /$E33   )*100)</f>
        <v>8.5312670920692799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6647000</v>
      </c>
      <c r="C67" s="104">
        <f>SUM(C9:C14,C17:C23,C26:C29,C32,C35:C39,C42:C52,C55:C58,C61:C65)</f>
        <v>0</v>
      </c>
      <c r="D67" s="104"/>
      <c r="E67" s="104">
        <f t="shared" si="35"/>
        <v>6647000</v>
      </c>
      <c r="F67" s="105">
        <f t="shared" ref="F67:O67" si="43">SUM(F9:F14,F17:F23,F26:F29,F32,F35:F39,F42:F52,F55:F58,F61:F65)</f>
        <v>6647000</v>
      </c>
      <c r="G67" s="106">
        <f t="shared" si="43"/>
        <v>3219000</v>
      </c>
      <c r="H67" s="105">
        <f t="shared" si="43"/>
        <v>634000</v>
      </c>
      <c r="I67" s="106">
        <f t="shared" si="43"/>
        <v>521234</v>
      </c>
      <c r="J67" s="105">
        <f t="shared" si="43"/>
        <v>251000</v>
      </c>
      <c r="K67" s="106">
        <f t="shared" si="43"/>
        <v>249502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885000</v>
      </c>
      <c r="Q67" s="106">
        <f t="shared" si="37"/>
        <v>770736</v>
      </c>
      <c r="R67" s="61">
        <f t="shared" si="38"/>
        <v>-60.410094637223978</v>
      </c>
      <c r="S67" s="62">
        <f t="shared" si="39"/>
        <v>-52.132439556897673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18.643353697071834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16.23627554244786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6647000</v>
      </c>
      <c r="C72" s="104">
        <f>SUM(C9:C14,C17:C23,C26:C29,C32,C35:C39,C42:C52,C55:C58,C61:C65,C69)</f>
        <v>0</v>
      </c>
      <c r="D72" s="104"/>
      <c r="E72" s="104">
        <f>$B72      +$C72      +$D72</f>
        <v>6647000</v>
      </c>
      <c r="F72" s="105">
        <f t="shared" ref="F72:O72" si="46">SUM(F9:F14,F17:F23,F26:F29,F32,F35:F39,F42:F52,F55:F58,F61:F65,F69)</f>
        <v>6647000</v>
      </c>
      <c r="G72" s="106">
        <f t="shared" si="46"/>
        <v>3219000</v>
      </c>
      <c r="H72" s="105">
        <f t="shared" si="46"/>
        <v>634000</v>
      </c>
      <c r="I72" s="106">
        <f t="shared" si="46"/>
        <v>521234</v>
      </c>
      <c r="J72" s="105">
        <f t="shared" si="46"/>
        <v>251000</v>
      </c>
      <c r="K72" s="106">
        <f t="shared" si="46"/>
        <v>249502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885000</v>
      </c>
      <c r="Q72" s="106">
        <f>$I72      +$K72      +$M72      +$O72</f>
        <v>770736</v>
      </c>
      <c r="R72" s="61">
        <f>IF(($H72      =0),0,((($J72      -$H72      )/$H72      )*100))</f>
        <v>-60.410094637223978</v>
      </c>
      <c r="S72" s="62">
        <f>IF(($I72      =0),0,((($K72      -$I72      )/$I72      )*100))</f>
        <v>-52.132439556897673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18.643353697071834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16.23627554244786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3EyYAMSzmwK5UGwlqWoqtdOQ44tShB3zdDY8Y7SfC1vnXSyavm5BX3QtddRG8wrPuei85ea6SCcDWRsXUlJtw==" saltValue="4PwiiEv8zYQla1zbFdbq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1592000</v>
      </c>
      <c r="I10" s="94"/>
      <c r="J10" s="93">
        <v>172000</v>
      </c>
      <c r="K10" s="94"/>
      <c r="L10" s="93"/>
      <c r="M10" s="94"/>
      <c r="N10" s="93"/>
      <c r="O10" s="94"/>
      <c r="P10" s="93">
        <f t="shared" ref="P10:P15" si="1">$H10      +$J10      +$L10      +$N10</f>
        <v>1764000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-89.195979899497488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58.8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1592000</v>
      </c>
      <c r="I15" s="97">
        <f t="shared" si="7"/>
        <v>0</v>
      </c>
      <c r="J15" s="96">
        <f t="shared" si="7"/>
        <v>172000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1764000</v>
      </c>
      <c r="Q15" s="97">
        <f t="shared" si="2"/>
        <v>0</v>
      </c>
      <c r="R15" s="52">
        <f t="shared" si="3"/>
        <v>-89.195979899497488</v>
      </c>
      <c r="S15" s="53">
        <f t="shared" si="4"/>
        <v>0</v>
      </c>
      <c r="T15" s="52">
        <f>IF((SUM($E9:$E13))=0,0,(P15/(SUM($E9:$E13))*100))</f>
        <v>58.8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665000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665000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528000</v>
      </c>
      <c r="C35" s="92"/>
      <c r="D35" s="92"/>
      <c r="E35" s="92">
        <f t="shared" ref="E35:E40" si="18">$B35      +$C35      +$D35</f>
        <v>528000</v>
      </c>
      <c r="F35" s="93">
        <v>528000</v>
      </c>
      <c r="G35" s="94">
        <v>528000</v>
      </c>
      <c r="H35" s="93"/>
      <c r="I35" s="94"/>
      <c r="J35" s="93">
        <v>199000</v>
      </c>
      <c r="K35" s="94"/>
      <c r="L35" s="93"/>
      <c r="M35" s="94"/>
      <c r="N35" s="93"/>
      <c r="O35" s="94"/>
      <c r="P35" s="93">
        <f t="shared" ref="P35:P40" si="19">$H35      +$J35      +$L35      +$N35</f>
        <v>199000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37.689393939393938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79000</v>
      </c>
      <c r="C36" s="92"/>
      <c r="D36" s="92"/>
      <c r="E36" s="92">
        <f t="shared" si="18"/>
        <v>79000</v>
      </c>
      <c r="F36" s="93">
        <v>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>
        <v>780000</v>
      </c>
      <c r="K38" s="94"/>
      <c r="L38" s="93"/>
      <c r="M38" s="94"/>
      <c r="N38" s="93"/>
      <c r="O38" s="94"/>
      <c r="P38" s="93">
        <f t="shared" si="19"/>
        <v>780000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19.5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4607000</v>
      </c>
      <c r="C40" s="95">
        <f>SUM(C35:C39)</f>
        <v>0</v>
      </c>
      <c r="D40" s="95"/>
      <c r="E40" s="95">
        <f t="shared" si="18"/>
        <v>4607000</v>
      </c>
      <c r="F40" s="96">
        <f t="shared" ref="F40:O40" si="25">SUM(F35:F39)</f>
        <v>4607000</v>
      </c>
      <c r="G40" s="97">
        <f t="shared" si="25"/>
        <v>3528000</v>
      </c>
      <c r="H40" s="96">
        <f t="shared" si="25"/>
        <v>0</v>
      </c>
      <c r="I40" s="97">
        <f t="shared" si="25"/>
        <v>0</v>
      </c>
      <c r="J40" s="96">
        <f t="shared" si="25"/>
        <v>979000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979000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21.621024734982335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31327000</v>
      </c>
      <c r="C51" s="92"/>
      <c r="D51" s="92"/>
      <c r="E51" s="92">
        <f t="shared" si="26"/>
        <v>31327000</v>
      </c>
      <c r="F51" s="93">
        <v>31327000</v>
      </c>
      <c r="G51" s="94">
        <v>20900000</v>
      </c>
      <c r="H51" s="93">
        <v>6250000</v>
      </c>
      <c r="I51" s="94"/>
      <c r="J51" s="93">
        <v>2302000</v>
      </c>
      <c r="K51" s="94"/>
      <c r="L51" s="93"/>
      <c r="M51" s="94"/>
      <c r="N51" s="93"/>
      <c r="O51" s="94"/>
      <c r="P51" s="93">
        <f t="shared" si="27"/>
        <v>8552000</v>
      </c>
      <c r="Q51" s="94">
        <f t="shared" si="28"/>
        <v>0</v>
      </c>
      <c r="R51" s="48">
        <f t="shared" si="29"/>
        <v>-63.167999999999999</v>
      </c>
      <c r="S51" s="49">
        <f t="shared" si="30"/>
        <v>0</v>
      </c>
      <c r="T51" s="48">
        <f t="shared" si="31"/>
        <v>27.299134931528712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31327000</v>
      </c>
      <c r="C53" s="95">
        <f>SUM(C42:C52)</f>
        <v>0</v>
      </c>
      <c r="D53" s="95"/>
      <c r="E53" s="95">
        <f t="shared" si="26"/>
        <v>31327000</v>
      </c>
      <c r="F53" s="96">
        <f t="shared" ref="F53:O53" si="33">SUM(F42:F52)</f>
        <v>31327000</v>
      </c>
      <c r="G53" s="97">
        <f t="shared" si="33"/>
        <v>20900000</v>
      </c>
      <c r="H53" s="96">
        <f t="shared" si="33"/>
        <v>6250000</v>
      </c>
      <c r="I53" s="97">
        <f t="shared" si="33"/>
        <v>0</v>
      </c>
      <c r="J53" s="96">
        <f t="shared" si="33"/>
        <v>2302000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8552000</v>
      </c>
      <c r="Q53" s="97">
        <f t="shared" si="28"/>
        <v>0</v>
      </c>
      <c r="R53" s="52">
        <f t="shared" si="29"/>
        <v>-63.167999999999999</v>
      </c>
      <c r="S53" s="53">
        <f t="shared" si="30"/>
        <v>0</v>
      </c>
      <c r="T53" s="52">
        <f>IF((+$E43+$E45+$E47+$E48+$E51) =0,0,(P53   /(+$E43+$E45+$E47+$E48+$E51) )*100)</f>
        <v>27.299134931528712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39884000</v>
      </c>
      <c r="C67" s="104">
        <f>SUM(C9:C14,C17:C23,C26:C29,C32,C35:C39,C42:C52,C55:C58,C61:C65)</f>
        <v>0</v>
      </c>
      <c r="D67" s="104"/>
      <c r="E67" s="104">
        <f t="shared" si="35"/>
        <v>39884000</v>
      </c>
      <c r="F67" s="105">
        <f t="shared" ref="F67:O67" si="43">SUM(F9:F14,F17:F23,F26:F29,F32,F35:F39,F42:F52,F55:F58,F61:F65)</f>
        <v>39884000</v>
      </c>
      <c r="G67" s="106">
        <f t="shared" si="43"/>
        <v>28093000</v>
      </c>
      <c r="H67" s="105">
        <f t="shared" si="43"/>
        <v>7842000</v>
      </c>
      <c r="I67" s="106">
        <f t="shared" si="43"/>
        <v>0</v>
      </c>
      <c r="J67" s="105">
        <f t="shared" si="43"/>
        <v>3453000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11295000</v>
      </c>
      <c r="Q67" s="106">
        <f t="shared" si="37"/>
        <v>0</v>
      </c>
      <c r="R67" s="61">
        <f t="shared" si="38"/>
        <v>-55.967865340474368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28.375832181886697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19688000</v>
      </c>
      <c r="C69" s="92"/>
      <c r="D69" s="92"/>
      <c r="E69" s="92">
        <f>$B69      +$C69      +$D69</f>
        <v>19688000</v>
      </c>
      <c r="F69" s="93">
        <v>19688000</v>
      </c>
      <c r="G69" s="94">
        <v>8040000</v>
      </c>
      <c r="H69" s="93">
        <v>5095000</v>
      </c>
      <c r="I69" s="94"/>
      <c r="J69" s="93">
        <v>2943000</v>
      </c>
      <c r="K69" s="94"/>
      <c r="L69" s="93"/>
      <c r="M69" s="94"/>
      <c r="N69" s="93"/>
      <c r="O69" s="94"/>
      <c r="P69" s="93">
        <f>$H69      +$J69      +$L69      +$N69</f>
        <v>8038000</v>
      </c>
      <c r="Q69" s="94">
        <f>$I69      +$K69      +$M69      +$O69</f>
        <v>0</v>
      </c>
      <c r="R69" s="48">
        <f>IF(($H69      =0),0,((($J69      -$H69      )/$H69      )*100))</f>
        <v>-42.237487733071639</v>
      </c>
      <c r="S69" s="49">
        <f>IF(($I69      =0),0,((($K69      -$I69      )/$I69      )*100))</f>
        <v>0</v>
      </c>
      <c r="T69" s="48">
        <f>IF(($E69      =0),0,(($P69      /$E69      )*100))</f>
        <v>40.826899634295003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19688000</v>
      </c>
      <c r="C70" s="101">
        <f>C69</f>
        <v>0</v>
      </c>
      <c r="D70" s="101"/>
      <c r="E70" s="101">
        <f>$B70      +$C70      +$D70</f>
        <v>19688000</v>
      </c>
      <c r="F70" s="102">
        <f t="shared" ref="F70:O70" si="44">F69</f>
        <v>19688000</v>
      </c>
      <c r="G70" s="103">
        <f t="shared" si="44"/>
        <v>8040000</v>
      </c>
      <c r="H70" s="102">
        <f t="shared" si="44"/>
        <v>5095000</v>
      </c>
      <c r="I70" s="103">
        <f t="shared" si="44"/>
        <v>0</v>
      </c>
      <c r="J70" s="102">
        <f t="shared" si="44"/>
        <v>2943000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8038000</v>
      </c>
      <c r="Q70" s="103">
        <f>$I70      +$K70      +$M70      +$O70</f>
        <v>0</v>
      </c>
      <c r="R70" s="57">
        <f>IF(($H70      =0),0,((($J70      -$H70      )/$H70      )*100))</f>
        <v>-42.237487733071639</v>
      </c>
      <c r="S70" s="58">
        <f>IF(($I70      =0),0,((($K70      -$I70      )/$I70      )*100))</f>
        <v>0</v>
      </c>
      <c r="T70" s="57">
        <f>IF($E70   =0,0,($P70   /$E70   )*100)</f>
        <v>40.826899634295003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19688000</v>
      </c>
      <c r="C71" s="104">
        <f>C69</f>
        <v>0</v>
      </c>
      <c r="D71" s="104"/>
      <c r="E71" s="104">
        <f>$B71      +$C71      +$D71</f>
        <v>19688000</v>
      </c>
      <c r="F71" s="105">
        <f t="shared" ref="F71:O71" si="45">F69</f>
        <v>19688000</v>
      </c>
      <c r="G71" s="106">
        <f t="shared" si="45"/>
        <v>8040000</v>
      </c>
      <c r="H71" s="105">
        <f t="shared" si="45"/>
        <v>5095000</v>
      </c>
      <c r="I71" s="106">
        <f t="shared" si="45"/>
        <v>0</v>
      </c>
      <c r="J71" s="105">
        <f t="shared" si="45"/>
        <v>2943000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8038000</v>
      </c>
      <c r="Q71" s="106">
        <f>$I71      +$K71      +$M71      +$O71</f>
        <v>0</v>
      </c>
      <c r="R71" s="61">
        <f>IF(($H71      =0),0,((($J71      -$H71      )/$H71      )*100))</f>
        <v>-42.237487733071639</v>
      </c>
      <c r="S71" s="62">
        <f>IF(($I71      =0),0,((($K71      -$I71      )/$I71      )*100))</f>
        <v>0</v>
      </c>
      <c r="T71" s="61">
        <f>IF($E71   =0,0,($P71   /$E71   )*100)</f>
        <v>40.826899634295003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59572000</v>
      </c>
      <c r="C72" s="104">
        <f>SUM(C9:C14,C17:C23,C26:C29,C32,C35:C39,C42:C52,C55:C58,C61:C65,C69)</f>
        <v>0</v>
      </c>
      <c r="D72" s="104"/>
      <c r="E72" s="104">
        <f>$B72      +$C72      +$D72</f>
        <v>59572000</v>
      </c>
      <c r="F72" s="105">
        <f t="shared" ref="F72:O72" si="46">SUM(F9:F14,F17:F23,F26:F29,F32,F35:F39,F42:F52,F55:F58,F61:F65,F69)</f>
        <v>59572000</v>
      </c>
      <c r="G72" s="106">
        <f t="shared" si="46"/>
        <v>36133000</v>
      </c>
      <c r="H72" s="105">
        <f t="shared" si="46"/>
        <v>12937000</v>
      </c>
      <c r="I72" s="106">
        <f t="shared" si="46"/>
        <v>0</v>
      </c>
      <c r="J72" s="105">
        <f t="shared" si="46"/>
        <v>6396000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19333000</v>
      </c>
      <c r="Q72" s="106">
        <f>$I72      +$K72      +$M72      +$O72</f>
        <v>0</v>
      </c>
      <c r="R72" s="61">
        <f>IF(($H72      =0),0,((($J72      -$H72      )/$H72      )*100))</f>
        <v>-50.560408131715242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32.496260064209238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QD6HRYFzGB/tfg5bNeUjEuqtfc9ZZhEtbcBFwrBrMxzczhtKiZOTKn+BoOxG0f90vdd3cp/datdCAUDggcR6Q==" saltValue="RFyBnvLURrPBfEjuXUto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1482000</v>
      </c>
      <c r="I10" s="94"/>
      <c r="J10" s="93">
        <v>299000</v>
      </c>
      <c r="K10" s="94"/>
      <c r="L10" s="93"/>
      <c r="M10" s="94"/>
      <c r="N10" s="93"/>
      <c r="O10" s="94"/>
      <c r="P10" s="93">
        <f t="shared" ref="P10:P15" si="1">$H10      +$J10      +$L10      +$N10</f>
        <v>1781000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-79.824561403508781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77.434782608695656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1482000</v>
      </c>
      <c r="I15" s="97">
        <f t="shared" si="7"/>
        <v>0</v>
      </c>
      <c r="J15" s="96">
        <f t="shared" si="7"/>
        <v>299000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1781000</v>
      </c>
      <c r="Q15" s="97">
        <f t="shared" si="2"/>
        <v>0</v>
      </c>
      <c r="R15" s="52">
        <f t="shared" si="3"/>
        <v>-79.824561403508781</v>
      </c>
      <c r="S15" s="53">
        <f t="shared" si="4"/>
        <v>0</v>
      </c>
      <c r="T15" s="52">
        <f>IF((SUM($E9:$E13))=0,0,(P15/(SUM($E9:$E13))*100))</f>
        <v>77.434782608695656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1089000</v>
      </c>
      <c r="C32" s="92"/>
      <c r="D32" s="92"/>
      <c r="E32" s="92">
        <f>$B32      +$C32      +$D32</f>
        <v>1089000</v>
      </c>
      <c r="F32" s="93">
        <v>1089000</v>
      </c>
      <c r="G32" s="94">
        <v>762000</v>
      </c>
      <c r="H32" s="93">
        <v>331000</v>
      </c>
      <c r="I32" s="94"/>
      <c r="J32" s="93">
        <v>146000</v>
      </c>
      <c r="K32" s="94"/>
      <c r="L32" s="93"/>
      <c r="M32" s="94"/>
      <c r="N32" s="93"/>
      <c r="O32" s="94"/>
      <c r="P32" s="93">
        <f>$H32      +$J32      +$L32      +$N32</f>
        <v>477000</v>
      </c>
      <c r="Q32" s="94">
        <f>$I32      +$K32      +$M32      +$O32</f>
        <v>0</v>
      </c>
      <c r="R32" s="48">
        <f>IF(($H32      =0),0,((($J32      -$H32      )/$H32      )*100))</f>
        <v>-55.891238670694868</v>
      </c>
      <c r="S32" s="49">
        <f>IF(($I32      =0),0,((($K32      -$I32      )/$I32      )*100))</f>
        <v>0</v>
      </c>
      <c r="T32" s="48">
        <f>IF(($E32      =0),0,(($P32      /$E32      )*100))</f>
        <v>43.801652892561982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1089000</v>
      </c>
      <c r="C33" s="95">
        <f>C32</f>
        <v>0</v>
      </c>
      <c r="D33" s="95"/>
      <c r="E33" s="95">
        <f>$B33      +$C33      +$D33</f>
        <v>1089000</v>
      </c>
      <c r="F33" s="96">
        <f t="shared" ref="F33:O33" si="17">F32</f>
        <v>1089000</v>
      </c>
      <c r="G33" s="97">
        <f t="shared" si="17"/>
        <v>762000</v>
      </c>
      <c r="H33" s="96">
        <f t="shared" si="17"/>
        <v>331000</v>
      </c>
      <c r="I33" s="97">
        <f t="shared" si="17"/>
        <v>0</v>
      </c>
      <c r="J33" s="96">
        <f t="shared" si="17"/>
        <v>146000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477000</v>
      </c>
      <c r="Q33" s="97">
        <f>$I33      +$K33      +$M33      +$O33</f>
        <v>0</v>
      </c>
      <c r="R33" s="52">
        <f>IF(($H33      =0),0,((($J33      -$H33      )/$H33      )*100))</f>
        <v>-55.891238670694868</v>
      </c>
      <c r="S33" s="53">
        <f>IF(($I33      =0),0,((($K33      -$I33      )/$I33      )*100))</f>
        <v>0</v>
      </c>
      <c r="T33" s="52">
        <f>IF($E33   =0,0,($P33   /$E33   )*100)</f>
        <v>43.801652892561982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14436000</v>
      </c>
      <c r="C35" s="92"/>
      <c r="D35" s="92"/>
      <c r="E35" s="92">
        <f t="shared" ref="E35:E40" si="18">$B35      +$C35      +$D35</f>
        <v>14436000</v>
      </c>
      <c r="F35" s="93">
        <v>14436000</v>
      </c>
      <c r="G35" s="94">
        <v>8700000</v>
      </c>
      <c r="H35" s="93"/>
      <c r="I35" s="94"/>
      <c r="J35" s="93">
        <v>3219000</v>
      </c>
      <c r="K35" s="94"/>
      <c r="L35" s="93"/>
      <c r="M35" s="94"/>
      <c r="N35" s="93"/>
      <c r="O35" s="94"/>
      <c r="P35" s="93">
        <f t="shared" ref="P35:P40" si="19">$H35      +$J35      +$L35      +$N35</f>
        <v>3219000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22.298420615128844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39000</v>
      </c>
      <c r="C36" s="92"/>
      <c r="D36" s="92"/>
      <c r="E36" s="92">
        <f t="shared" si="18"/>
        <v>39000</v>
      </c>
      <c r="F36" s="93">
        <v>39000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14475000</v>
      </c>
      <c r="C40" s="95">
        <f>SUM(C35:C39)</f>
        <v>0</v>
      </c>
      <c r="D40" s="95"/>
      <c r="E40" s="95">
        <f t="shared" si="18"/>
        <v>14475000</v>
      </c>
      <c r="F40" s="96">
        <f t="shared" ref="F40:O40" si="25">SUM(F35:F39)</f>
        <v>14475000</v>
      </c>
      <c r="G40" s="97">
        <f t="shared" si="25"/>
        <v>8700000</v>
      </c>
      <c r="H40" s="96">
        <f t="shared" si="25"/>
        <v>0</v>
      </c>
      <c r="I40" s="97">
        <f t="shared" si="25"/>
        <v>0</v>
      </c>
      <c r="J40" s="96">
        <f t="shared" si="25"/>
        <v>3219000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3219000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22.298420615128844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16820000</v>
      </c>
      <c r="C51" s="92"/>
      <c r="D51" s="92"/>
      <c r="E51" s="92">
        <f t="shared" si="26"/>
        <v>16820000</v>
      </c>
      <c r="F51" s="93">
        <v>16820000</v>
      </c>
      <c r="G51" s="94">
        <v>7615000</v>
      </c>
      <c r="H51" s="93">
        <v>642000</v>
      </c>
      <c r="I51" s="94"/>
      <c r="J51" s="93">
        <v>1561000</v>
      </c>
      <c r="K51" s="94"/>
      <c r="L51" s="93"/>
      <c r="M51" s="94"/>
      <c r="N51" s="93"/>
      <c r="O51" s="94"/>
      <c r="P51" s="93">
        <f t="shared" si="27"/>
        <v>2203000</v>
      </c>
      <c r="Q51" s="94">
        <f t="shared" si="28"/>
        <v>0</v>
      </c>
      <c r="R51" s="48">
        <f t="shared" si="29"/>
        <v>143.14641744548285</v>
      </c>
      <c r="S51" s="49">
        <f t="shared" si="30"/>
        <v>0</v>
      </c>
      <c r="T51" s="48">
        <f t="shared" si="31"/>
        <v>13.097502972651606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16820000</v>
      </c>
      <c r="C53" s="95">
        <f>SUM(C42:C52)</f>
        <v>0</v>
      </c>
      <c r="D53" s="95"/>
      <c r="E53" s="95">
        <f t="shared" si="26"/>
        <v>16820000</v>
      </c>
      <c r="F53" s="96">
        <f t="shared" ref="F53:O53" si="33">SUM(F42:F52)</f>
        <v>16820000</v>
      </c>
      <c r="G53" s="97">
        <f t="shared" si="33"/>
        <v>7615000</v>
      </c>
      <c r="H53" s="96">
        <f t="shared" si="33"/>
        <v>642000</v>
      </c>
      <c r="I53" s="97">
        <f t="shared" si="33"/>
        <v>0</v>
      </c>
      <c r="J53" s="96">
        <f t="shared" si="33"/>
        <v>1561000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2203000</v>
      </c>
      <c r="Q53" s="97">
        <f t="shared" si="28"/>
        <v>0</v>
      </c>
      <c r="R53" s="52">
        <f t="shared" si="29"/>
        <v>143.14641744548285</v>
      </c>
      <c r="S53" s="53">
        <f t="shared" si="30"/>
        <v>0</v>
      </c>
      <c r="T53" s="52">
        <f>IF((+$E43+$E45+$E47+$E48+$E51) =0,0,(P53   /(+$E43+$E45+$E47+$E48+$E51) )*100)</f>
        <v>13.097502972651606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34684000</v>
      </c>
      <c r="C67" s="104">
        <f>SUM(C9:C14,C17:C23,C26:C29,C32,C35:C39,C42:C52,C55:C58,C61:C65)</f>
        <v>0</v>
      </c>
      <c r="D67" s="104"/>
      <c r="E67" s="104">
        <f t="shared" si="35"/>
        <v>34684000</v>
      </c>
      <c r="F67" s="105">
        <f t="shared" ref="F67:O67" si="43">SUM(F9:F14,F17:F23,F26:F29,F32,F35:F39,F42:F52,F55:F58,F61:F65)</f>
        <v>34684000</v>
      </c>
      <c r="G67" s="106">
        <f t="shared" si="43"/>
        <v>19377000</v>
      </c>
      <c r="H67" s="105">
        <f t="shared" si="43"/>
        <v>2455000</v>
      </c>
      <c r="I67" s="106">
        <f t="shared" si="43"/>
        <v>0</v>
      </c>
      <c r="J67" s="105">
        <f t="shared" si="43"/>
        <v>5225000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7680000</v>
      </c>
      <c r="Q67" s="106">
        <f t="shared" si="37"/>
        <v>0</v>
      </c>
      <c r="R67" s="61">
        <f t="shared" si="38"/>
        <v>112.83095723014256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22.167700966950498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23789000</v>
      </c>
      <c r="C69" s="92">
        <v>-21245000</v>
      </c>
      <c r="D69" s="92"/>
      <c r="E69" s="92">
        <f>$B69      +$C69      +$D69</f>
        <v>2544000</v>
      </c>
      <c r="F69" s="93">
        <v>2544000</v>
      </c>
      <c r="G69" s="94">
        <v>1639000</v>
      </c>
      <c r="H69" s="93">
        <v>983000</v>
      </c>
      <c r="I69" s="94"/>
      <c r="J69" s="93">
        <v>565000</v>
      </c>
      <c r="K69" s="94"/>
      <c r="L69" s="93"/>
      <c r="M69" s="94"/>
      <c r="N69" s="93"/>
      <c r="O69" s="94"/>
      <c r="P69" s="93">
        <f>$H69      +$J69      +$L69      +$N69</f>
        <v>1548000</v>
      </c>
      <c r="Q69" s="94">
        <f>$I69      +$K69      +$M69      +$O69</f>
        <v>0</v>
      </c>
      <c r="R69" s="48">
        <f>IF(($H69      =0),0,((($J69      -$H69      )/$H69      )*100))</f>
        <v>-42.522889114954218</v>
      </c>
      <c r="S69" s="49">
        <f>IF(($I69      =0),0,((($K69      -$I69      )/$I69      )*100))</f>
        <v>0</v>
      </c>
      <c r="T69" s="48">
        <f>IF(($E69      =0),0,(($P69      /$E69      )*100))</f>
        <v>60.84905660377359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23789000</v>
      </c>
      <c r="C70" s="101">
        <f>C69</f>
        <v>-21245000</v>
      </c>
      <c r="D70" s="101"/>
      <c r="E70" s="101">
        <f>$B70      +$C70      +$D70</f>
        <v>2544000</v>
      </c>
      <c r="F70" s="102">
        <f t="shared" ref="F70:O70" si="44">F69</f>
        <v>2544000</v>
      </c>
      <c r="G70" s="103">
        <f t="shared" si="44"/>
        <v>1639000</v>
      </c>
      <c r="H70" s="102">
        <f t="shared" si="44"/>
        <v>983000</v>
      </c>
      <c r="I70" s="103">
        <f t="shared" si="44"/>
        <v>0</v>
      </c>
      <c r="J70" s="102">
        <f t="shared" si="44"/>
        <v>565000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1548000</v>
      </c>
      <c r="Q70" s="103">
        <f>$I70      +$K70      +$M70      +$O70</f>
        <v>0</v>
      </c>
      <c r="R70" s="57">
        <f>IF(($H70      =0),0,((($J70      -$H70      )/$H70      )*100))</f>
        <v>-42.522889114954218</v>
      </c>
      <c r="S70" s="58">
        <f>IF(($I70      =0),0,((($K70      -$I70      )/$I70      )*100))</f>
        <v>0</v>
      </c>
      <c r="T70" s="57">
        <f>IF($E70   =0,0,($P70   /$E70   )*100)</f>
        <v>60.84905660377359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23789000</v>
      </c>
      <c r="C71" s="104">
        <f>C69</f>
        <v>-21245000</v>
      </c>
      <c r="D71" s="104"/>
      <c r="E71" s="104">
        <f>$B71      +$C71      +$D71</f>
        <v>2544000</v>
      </c>
      <c r="F71" s="105">
        <f t="shared" ref="F71:O71" si="45">F69</f>
        <v>2544000</v>
      </c>
      <c r="G71" s="106">
        <f t="shared" si="45"/>
        <v>1639000</v>
      </c>
      <c r="H71" s="105">
        <f t="shared" si="45"/>
        <v>983000</v>
      </c>
      <c r="I71" s="106">
        <f t="shared" si="45"/>
        <v>0</v>
      </c>
      <c r="J71" s="105">
        <f t="shared" si="45"/>
        <v>565000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1548000</v>
      </c>
      <c r="Q71" s="106">
        <f>$I71      +$K71      +$M71      +$O71</f>
        <v>0</v>
      </c>
      <c r="R71" s="61">
        <f>IF(($H71      =0),0,((($J71      -$H71      )/$H71      )*100))</f>
        <v>-42.522889114954218</v>
      </c>
      <c r="S71" s="62">
        <f>IF(($I71      =0),0,((($K71      -$I71      )/$I71      )*100))</f>
        <v>0</v>
      </c>
      <c r="T71" s="61">
        <f>IF($E71   =0,0,($P71   /$E71   )*100)</f>
        <v>60.84905660377359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58473000</v>
      </c>
      <c r="C72" s="104">
        <f>SUM(C9:C14,C17:C23,C26:C29,C32,C35:C39,C42:C52,C55:C58,C61:C65,C69)</f>
        <v>-21245000</v>
      </c>
      <c r="D72" s="104"/>
      <c r="E72" s="104">
        <f>$B72      +$C72      +$D72</f>
        <v>37228000</v>
      </c>
      <c r="F72" s="105">
        <f t="shared" ref="F72:O72" si="46">SUM(F9:F14,F17:F23,F26:F29,F32,F35:F39,F42:F52,F55:F58,F61:F65,F69)</f>
        <v>37228000</v>
      </c>
      <c r="G72" s="106">
        <f t="shared" si="46"/>
        <v>21016000</v>
      </c>
      <c r="H72" s="105">
        <f t="shared" si="46"/>
        <v>3438000</v>
      </c>
      <c r="I72" s="106">
        <f t="shared" si="46"/>
        <v>0</v>
      </c>
      <c r="J72" s="105">
        <f t="shared" si="46"/>
        <v>5790000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9228000</v>
      </c>
      <c r="Q72" s="106">
        <f>$I72      +$K72      +$M72      +$O72</f>
        <v>0</v>
      </c>
      <c r="R72" s="61">
        <f>IF(($H72      =0),0,((($J72      -$H72      )/$H72      )*100))</f>
        <v>68.411867364746954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24.813789023636019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vjdYkISuNYaFwLD83IwqFFeDxaBoJQt6YfHzfTuArnmI8zIpUK+cLq3t6C07hpYl4giZKa/1DNmTBUegZB6fg==" saltValue="dudryNykdu56lxi4FX6Z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49000</v>
      </c>
      <c r="I10" s="94">
        <v>-3000000</v>
      </c>
      <c r="J10" s="93">
        <v>1117000</v>
      </c>
      <c r="K10" s="94"/>
      <c r="L10" s="93"/>
      <c r="M10" s="94"/>
      <c r="N10" s="93"/>
      <c r="O10" s="94"/>
      <c r="P10" s="93">
        <f t="shared" ref="P10:P15" si="1">$H10      +$J10      +$L10      +$N10</f>
        <v>1166000</v>
      </c>
      <c r="Q10" s="94">
        <f t="shared" ref="Q10:Q15" si="2">$I10      +$K10      +$M10      +$O10</f>
        <v>-3000000</v>
      </c>
      <c r="R10" s="48">
        <f t="shared" ref="R10:R15" si="3">IF(($H10      =0),0,((($J10      -$H10      )/$H10      )*100))</f>
        <v>2179.591836734694</v>
      </c>
      <c r="S10" s="49">
        <f t="shared" ref="S10:S15" si="4">IF(($I10      =0),0,((($K10      -$I10      )/$I10      )*100))</f>
        <v>-100</v>
      </c>
      <c r="T10" s="48">
        <f t="shared" ref="T10:T14" si="5">IF(($E10      =0),0,(($P10      /$E10      )*100))</f>
        <v>38.866666666666667</v>
      </c>
      <c r="U10" s="50">
        <f t="shared" ref="U10:U14" si="6">IF(($E10      =0),0,(($Q10      /$E10      )*100))</f>
        <v>-100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49000</v>
      </c>
      <c r="I15" s="97">
        <f t="shared" si="7"/>
        <v>-3000000</v>
      </c>
      <c r="J15" s="96">
        <f t="shared" si="7"/>
        <v>1117000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1166000</v>
      </c>
      <c r="Q15" s="97">
        <f t="shared" si="2"/>
        <v>-3000000</v>
      </c>
      <c r="R15" s="52">
        <f t="shared" si="3"/>
        <v>2179.591836734694</v>
      </c>
      <c r="S15" s="53">
        <f t="shared" si="4"/>
        <v>-100</v>
      </c>
      <c r="T15" s="52">
        <f>IF((SUM($E9:$E13))=0,0,(P15/(SUM($E9:$E13))*100))</f>
        <v>38.866666666666667</v>
      </c>
      <c r="U15" s="54">
        <f>IF((SUM($E9:$E13))=0,0,(Q15/(SUM($E9:$E13))*100))</f>
        <v>-100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59000</v>
      </c>
      <c r="C36" s="92"/>
      <c r="D36" s="92"/>
      <c r="E36" s="92">
        <f t="shared" si="18"/>
        <v>59000</v>
      </c>
      <c r="F36" s="93">
        <v>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59000</v>
      </c>
      <c r="C40" s="95">
        <f>SUM(C35:C39)</f>
        <v>0</v>
      </c>
      <c r="D40" s="95"/>
      <c r="E40" s="95">
        <f t="shared" si="18"/>
        <v>59000</v>
      </c>
      <c r="F40" s="96">
        <f t="shared" ref="F40:O40" si="25">SUM(F35:F39)</f>
        <v>59000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8896000</v>
      </c>
      <c r="C43" s="92"/>
      <c r="D43" s="92"/>
      <c r="E43" s="92">
        <f t="shared" si="26"/>
        <v>8896000</v>
      </c>
      <c r="F43" s="93">
        <v>8896000</v>
      </c>
      <c r="G43" s="94">
        <v>1966000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/>
      <c r="D51" s="92"/>
      <c r="E51" s="92">
        <f t="shared" si="26"/>
        <v>20000000</v>
      </c>
      <c r="F51" s="93">
        <v>20000000</v>
      </c>
      <c r="G51" s="94">
        <v>7000000</v>
      </c>
      <c r="H51" s="93">
        <v>2000000</v>
      </c>
      <c r="I51" s="94"/>
      <c r="J51" s="93">
        <v>505000</v>
      </c>
      <c r="K51" s="94"/>
      <c r="L51" s="93"/>
      <c r="M51" s="94"/>
      <c r="N51" s="93"/>
      <c r="O51" s="94"/>
      <c r="P51" s="93">
        <f t="shared" si="27"/>
        <v>2505000</v>
      </c>
      <c r="Q51" s="94">
        <f t="shared" si="28"/>
        <v>0</v>
      </c>
      <c r="R51" s="48">
        <f t="shared" si="29"/>
        <v>-74.75</v>
      </c>
      <c r="S51" s="49">
        <f t="shared" si="30"/>
        <v>0</v>
      </c>
      <c r="T51" s="48">
        <f t="shared" si="31"/>
        <v>12.525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28896000</v>
      </c>
      <c r="C53" s="95">
        <f>SUM(C42:C52)</f>
        <v>0</v>
      </c>
      <c r="D53" s="95"/>
      <c r="E53" s="95">
        <f t="shared" si="26"/>
        <v>28896000</v>
      </c>
      <c r="F53" s="96">
        <f t="shared" ref="F53:O53" si="33">SUM(F42:F52)</f>
        <v>28896000</v>
      </c>
      <c r="G53" s="97">
        <f t="shared" si="33"/>
        <v>8966000</v>
      </c>
      <c r="H53" s="96">
        <f t="shared" si="33"/>
        <v>2000000</v>
      </c>
      <c r="I53" s="97">
        <f t="shared" si="33"/>
        <v>0</v>
      </c>
      <c r="J53" s="96">
        <f t="shared" si="33"/>
        <v>505000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2505000</v>
      </c>
      <c r="Q53" s="97">
        <f t="shared" si="28"/>
        <v>0</v>
      </c>
      <c r="R53" s="52">
        <f t="shared" si="29"/>
        <v>-74.75</v>
      </c>
      <c r="S53" s="53">
        <f t="shared" si="30"/>
        <v>0</v>
      </c>
      <c r="T53" s="52">
        <f>IF((+$E43+$E45+$E47+$E48+$E51) =0,0,(P53   /(+$E43+$E45+$E47+$E48+$E51) )*100)</f>
        <v>8.6690199335548161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31955000</v>
      </c>
      <c r="C67" s="104">
        <f>SUM(C9:C14,C17:C23,C26:C29,C32,C35:C39,C42:C52,C55:C58,C61:C65)</f>
        <v>0</v>
      </c>
      <c r="D67" s="104"/>
      <c r="E67" s="104">
        <f t="shared" si="35"/>
        <v>31955000</v>
      </c>
      <c r="F67" s="105">
        <f t="shared" ref="F67:O67" si="43">SUM(F9:F14,F17:F23,F26:F29,F32,F35:F39,F42:F52,F55:F58,F61:F65)</f>
        <v>31955000</v>
      </c>
      <c r="G67" s="106">
        <f t="shared" si="43"/>
        <v>11966000</v>
      </c>
      <c r="H67" s="105">
        <f t="shared" si="43"/>
        <v>2049000</v>
      </c>
      <c r="I67" s="106">
        <f t="shared" si="43"/>
        <v>-3000000</v>
      </c>
      <c r="J67" s="105">
        <f t="shared" si="43"/>
        <v>1622000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3671000</v>
      </c>
      <c r="Q67" s="106">
        <f t="shared" si="37"/>
        <v>-3000000</v>
      </c>
      <c r="R67" s="61">
        <f t="shared" si="38"/>
        <v>-20.839433870180578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11.509280160521696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-9.4055680963130168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20707000</v>
      </c>
      <c r="C69" s="92">
        <v>-18288000</v>
      </c>
      <c r="D69" s="92"/>
      <c r="E69" s="92">
        <f>$B69      +$C69      +$D69</f>
        <v>2419000</v>
      </c>
      <c r="F69" s="93">
        <v>520000</v>
      </c>
      <c r="G69" s="94">
        <v>520000</v>
      </c>
      <c r="H69" s="93">
        <v>173000</v>
      </c>
      <c r="I69" s="94"/>
      <c r="J69" s="93">
        <v>6235000</v>
      </c>
      <c r="K69" s="94"/>
      <c r="L69" s="93"/>
      <c r="M69" s="94"/>
      <c r="N69" s="93"/>
      <c r="O69" s="94"/>
      <c r="P69" s="93">
        <f>$H69      +$J69      +$L69      +$N69</f>
        <v>6408000</v>
      </c>
      <c r="Q69" s="94">
        <f>$I69      +$K69      +$M69      +$O69</f>
        <v>0</v>
      </c>
      <c r="R69" s="48">
        <f>IF(($H69      =0),0,((($J69      -$H69      )/$H69      )*100))</f>
        <v>3504.0462427745665</v>
      </c>
      <c r="S69" s="49">
        <f>IF(($I69      =0),0,((($K69      -$I69      )/$I69      )*100))</f>
        <v>0</v>
      </c>
      <c r="T69" s="48">
        <f>IF(($E69      =0),0,(($P69      /$E69      )*100))</f>
        <v>264.90285241835466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20707000</v>
      </c>
      <c r="C70" s="101">
        <f>C69</f>
        <v>-18288000</v>
      </c>
      <c r="D70" s="101"/>
      <c r="E70" s="101">
        <f>$B70      +$C70      +$D70</f>
        <v>2419000</v>
      </c>
      <c r="F70" s="102">
        <f t="shared" ref="F70:O70" si="44">F69</f>
        <v>520000</v>
      </c>
      <c r="G70" s="103">
        <f t="shared" si="44"/>
        <v>520000</v>
      </c>
      <c r="H70" s="102">
        <f t="shared" si="44"/>
        <v>173000</v>
      </c>
      <c r="I70" s="103">
        <f t="shared" si="44"/>
        <v>0</v>
      </c>
      <c r="J70" s="102">
        <f t="shared" si="44"/>
        <v>6235000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6408000</v>
      </c>
      <c r="Q70" s="103">
        <f>$I70      +$K70      +$M70      +$O70</f>
        <v>0</v>
      </c>
      <c r="R70" s="57">
        <f>IF(($H70      =0),0,((($J70      -$H70      )/$H70      )*100))</f>
        <v>3504.0462427745665</v>
      </c>
      <c r="S70" s="58">
        <f>IF(($I70      =0),0,((($K70      -$I70      )/$I70      )*100))</f>
        <v>0</v>
      </c>
      <c r="T70" s="57">
        <f>IF($E70   =0,0,($P70   /$E70   )*100)</f>
        <v>264.90285241835466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20707000</v>
      </c>
      <c r="C71" s="104">
        <f>C69</f>
        <v>-18288000</v>
      </c>
      <c r="D71" s="104"/>
      <c r="E71" s="104">
        <f>$B71      +$C71      +$D71</f>
        <v>2419000</v>
      </c>
      <c r="F71" s="105">
        <f t="shared" ref="F71:O71" si="45">F69</f>
        <v>520000</v>
      </c>
      <c r="G71" s="106">
        <f t="shared" si="45"/>
        <v>520000</v>
      </c>
      <c r="H71" s="105">
        <f t="shared" si="45"/>
        <v>173000</v>
      </c>
      <c r="I71" s="106">
        <f t="shared" si="45"/>
        <v>0</v>
      </c>
      <c r="J71" s="105">
        <f t="shared" si="45"/>
        <v>6235000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6408000</v>
      </c>
      <c r="Q71" s="106">
        <f>$I71      +$K71      +$M71      +$O71</f>
        <v>0</v>
      </c>
      <c r="R71" s="61">
        <f>IF(($H71      =0),0,((($J71      -$H71      )/$H71      )*100))</f>
        <v>3504.0462427745665</v>
      </c>
      <c r="S71" s="62">
        <f>IF(($I71      =0),0,((($K71      -$I71      )/$I71      )*100))</f>
        <v>0</v>
      </c>
      <c r="T71" s="61">
        <f>IF($E71   =0,0,($P71   /$E71   )*100)</f>
        <v>264.90285241835466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52662000</v>
      </c>
      <c r="C72" s="104">
        <f>SUM(C9:C14,C17:C23,C26:C29,C32,C35:C39,C42:C52,C55:C58,C61:C65,C69)</f>
        <v>-18288000</v>
      </c>
      <c r="D72" s="104"/>
      <c r="E72" s="104">
        <f>$B72      +$C72      +$D72</f>
        <v>34374000</v>
      </c>
      <c r="F72" s="105">
        <f t="shared" ref="F72:O72" si="46">SUM(F9:F14,F17:F23,F26:F29,F32,F35:F39,F42:F52,F55:F58,F61:F65,F69)</f>
        <v>32475000</v>
      </c>
      <c r="G72" s="106">
        <f t="shared" si="46"/>
        <v>12486000</v>
      </c>
      <c r="H72" s="105">
        <f t="shared" si="46"/>
        <v>2222000</v>
      </c>
      <c r="I72" s="106">
        <f t="shared" si="46"/>
        <v>-3000000</v>
      </c>
      <c r="J72" s="105">
        <f t="shared" si="46"/>
        <v>7857000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10079000</v>
      </c>
      <c r="Q72" s="106">
        <f>$I72      +$K72      +$M72      +$O72</f>
        <v>-3000000</v>
      </c>
      <c r="R72" s="61">
        <f>IF(($H72      =0),0,((($J72      -$H72      )/$H72      )*100))</f>
        <v>253.60036003600359</v>
      </c>
      <c r="S72" s="62">
        <f>IF(($I72      =0),0,((($K72      -$I72      )/$I72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29.371994754480546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-8.742532420224391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sOucQtbAgpv9aAT/eDMj5GP7iy+E+xTZJt2KHemzDgk+ZtDWMDNx+b2W6XN7mTV2XGqL84md/z/BC5UndIbJQ==" saltValue="STYthKPft4dCh0ynGEhlf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132000</v>
      </c>
      <c r="I10" s="94"/>
      <c r="J10" s="93">
        <v>79000</v>
      </c>
      <c r="K10" s="94"/>
      <c r="L10" s="93"/>
      <c r="M10" s="94"/>
      <c r="N10" s="93"/>
      <c r="O10" s="94"/>
      <c r="P10" s="93">
        <f t="shared" ref="P10:P15" si="1">$H10      +$J10      +$L10      +$N10</f>
        <v>211000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-40.151515151515149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7.9622641509433958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132000</v>
      </c>
      <c r="I15" s="97">
        <f t="shared" si="7"/>
        <v>0</v>
      </c>
      <c r="J15" s="96">
        <f t="shared" si="7"/>
        <v>79000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211000</v>
      </c>
      <c r="Q15" s="97">
        <f t="shared" si="2"/>
        <v>0</v>
      </c>
      <c r="R15" s="52">
        <f t="shared" si="3"/>
        <v>-40.151515151515149</v>
      </c>
      <c r="S15" s="53">
        <f t="shared" si="4"/>
        <v>0</v>
      </c>
      <c r="T15" s="52">
        <f>IF((SUM($E9:$E13))=0,0,(P15/(SUM($E9:$E13))*100))</f>
        <v>7.9622641509433958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1165000</v>
      </c>
      <c r="C32" s="92"/>
      <c r="D32" s="92"/>
      <c r="E32" s="92">
        <f>$B32      +$C32      +$D32</f>
        <v>1165000</v>
      </c>
      <c r="F32" s="93">
        <v>1165000</v>
      </c>
      <c r="G32" s="94">
        <v>291000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1165000</v>
      </c>
      <c r="C33" s="95">
        <f>C32</f>
        <v>0</v>
      </c>
      <c r="D33" s="95"/>
      <c r="E33" s="95">
        <f>$B33      +$C33      +$D33</f>
        <v>1165000</v>
      </c>
      <c r="F33" s="96">
        <f t="shared" ref="F33:O33" si="17">F32</f>
        <v>1165000</v>
      </c>
      <c r="G33" s="97">
        <f t="shared" si="17"/>
        <v>291000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40000</v>
      </c>
      <c r="C36" s="92"/>
      <c r="D36" s="92"/>
      <c r="E36" s="92">
        <f t="shared" si="18"/>
        <v>40000</v>
      </c>
      <c r="F36" s="93">
        <v>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40000</v>
      </c>
      <c r="C40" s="95">
        <f>SUM(C35:C39)</f>
        <v>0</v>
      </c>
      <c r="D40" s="95"/>
      <c r="E40" s="95">
        <f t="shared" si="18"/>
        <v>40000</v>
      </c>
      <c r="F40" s="96">
        <f t="shared" ref="F40:O40" si="25">SUM(F35:F39)</f>
        <v>40000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35000000</v>
      </c>
      <c r="C44" s="92"/>
      <c r="D44" s="92"/>
      <c r="E44" s="92">
        <f t="shared" si="26"/>
        <v>35000000</v>
      </c>
      <c r="F44" s="93">
        <v>35000000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17800000</v>
      </c>
      <c r="C51" s="92"/>
      <c r="D51" s="92"/>
      <c r="E51" s="92">
        <f t="shared" si="26"/>
        <v>17800000</v>
      </c>
      <c r="F51" s="93">
        <v>17800000</v>
      </c>
      <c r="G51" s="94">
        <v>4476000</v>
      </c>
      <c r="H51" s="93"/>
      <c r="I51" s="94"/>
      <c r="J51" s="93">
        <v>280000</v>
      </c>
      <c r="K51" s="94"/>
      <c r="L51" s="93"/>
      <c r="M51" s="94"/>
      <c r="N51" s="93"/>
      <c r="O51" s="94"/>
      <c r="P51" s="93">
        <f t="shared" si="27"/>
        <v>280000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1.5730337078651686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52800000</v>
      </c>
      <c r="C53" s="95">
        <f>SUM(C42:C52)</f>
        <v>0</v>
      </c>
      <c r="D53" s="95"/>
      <c r="E53" s="95">
        <f t="shared" si="26"/>
        <v>52800000</v>
      </c>
      <c r="F53" s="96">
        <f t="shared" ref="F53:O53" si="33">SUM(F42:F52)</f>
        <v>52800000</v>
      </c>
      <c r="G53" s="97">
        <f t="shared" si="33"/>
        <v>4476000</v>
      </c>
      <c r="H53" s="96">
        <f t="shared" si="33"/>
        <v>0</v>
      </c>
      <c r="I53" s="97">
        <f t="shared" si="33"/>
        <v>0</v>
      </c>
      <c r="J53" s="96">
        <f t="shared" si="33"/>
        <v>280000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280000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1.5730337078651686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56655000</v>
      </c>
      <c r="C67" s="104">
        <f>SUM(C9:C14,C17:C23,C26:C29,C32,C35:C39,C42:C52,C55:C58,C61:C65)</f>
        <v>0</v>
      </c>
      <c r="D67" s="104"/>
      <c r="E67" s="104">
        <f t="shared" si="35"/>
        <v>56655000</v>
      </c>
      <c r="F67" s="105">
        <f t="shared" ref="F67:O67" si="43">SUM(F9:F14,F17:F23,F26:F29,F32,F35:F39,F42:F52,F55:F58,F61:F65)</f>
        <v>56655000</v>
      </c>
      <c r="G67" s="106">
        <f t="shared" si="43"/>
        <v>7417000</v>
      </c>
      <c r="H67" s="105">
        <f t="shared" si="43"/>
        <v>132000</v>
      </c>
      <c r="I67" s="106">
        <f t="shared" si="43"/>
        <v>0</v>
      </c>
      <c r="J67" s="105">
        <f t="shared" si="43"/>
        <v>359000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491000</v>
      </c>
      <c r="Q67" s="106">
        <f t="shared" si="37"/>
        <v>0</v>
      </c>
      <c r="R67" s="61">
        <f t="shared" si="38"/>
        <v>171.96969696969697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2.2715706685172332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27272000</v>
      </c>
      <c r="C69" s="92">
        <v>-24511000</v>
      </c>
      <c r="D69" s="92"/>
      <c r="E69" s="92">
        <f>$B69      +$C69      +$D69</f>
        <v>2761000</v>
      </c>
      <c r="F69" s="93">
        <v>2761000</v>
      </c>
      <c r="G69" s="94">
        <v>2582000</v>
      </c>
      <c r="H69" s="93">
        <v>1035000</v>
      </c>
      <c r="I69" s="94"/>
      <c r="J69" s="93">
        <v>1774000</v>
      </c>
      <c r="K69" s="94"/>
      <c r="L69" s="93"/>
      <c r="M69" s="94"/>
      <c r="N69" s="93"/>
      <c r="O69" s="94"/>
      <c r="P69" s="93">
        <f>$H69      +$J69      +$L69      +$N69</f>
        <v>2809000</v>
      </c>
      <c r="Q69" s="94">
        <f>$I69      +$K69      +$M69      +$O69</f>
        <v>0</v>
      </c>
      <c r="R69" s="48">
        <f>IF(($H69      =0),0,((($J69      -$H69      )/$H69      )*100))</f>
        <v>71.40096618357488</v>
      </c>
      <c r="S69" s="49">
        <f>IF(($I69      =0),0,((($K69      -$I69      )/$I69      )*100))</f>
        <v>0</v>
      </c>
      <c r="T69" s="48">
        <f>IF(($E69      =0),0,(($P69      /$E69      )*100))</f>
        <v>101.73850054328142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27272000</v>
      </c>
      <c r="C70" s="101">
        <f>C69</f>
        <v>-24511000</v>
      </c>
      <c r="D70" s="101"/>
      <c r="E70" s="101">
        <f>$B70      +$C70      +$D70</f>
        <v>2761000</v>
      </c>
      <c r="F70" s="102">
        <f t="shared" ref="F70:O70" si="44">F69</f>
        <v>2761000</v>
      </c>
      <c r="G70" s="103">
        <f t="shared" si="44"/>
        <v>2582000</v>
      </c>
      <c r="H70" s="102">
        <f t="shared" si="44"/>
        <v>1035000</v>
      </c>
      <c r="I70" s="103">
        <f t="shared" si="44"/>
        <v>0</v>
      </c>
      <c r="J70" s="102">
        <f t="shared" si="44"/>
        <v>1774000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2809000</v>
      </c>
      <c r="Q70" s="103">
        <f>$I70      +$K70      +$M70      +$O70</f>
        <v>0</v>
      </c>
      <c r="R70" s="57">
        <f>IF(($H70      =0),0,((($J70      -$H70      )/$H70      )*100))</f>
        <v>71.40096618357488</v>
      </c>
      <c r="S70" s="58">
        <f>IF(($I70      =0),0,((($K70      -$I70      )/$I70      )*100))</f>
        <v>0</v>
      </c>
      <c r="T70" s="57">
        <f>IF($E70   =0,0,($P70   /$E70   )*100)</f>
        <v>101.73850054328142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27272000</v>
      </c>
      <c r="C71" s="104">
        <f>C69</f>
        <v>-24511000</v>
      </c>
      <c r="D71" s="104"/>
      <c r="E71" s="104">
        <f>$B71      +$C71      +$D71</f>
        <v>2761000</v>
      </c>
      <c r="F71" s="105">
        <f t="shared" ref="F71:O71" si="45">F69</f>
        <v>2761000</v>
      </c>
      <c r="G71" s="106">
        <f t="shared" si="45"/>
        <v>2582000</v>
      </c>
      <c r="H71" s="105">
        <f t="shared" si="45"/>
        <v>1035000</v>
      </c>
      <c r="I71" s="106">
        <f t="shared" si="45"/>
        <v>0</v>
      </c>
      <c r="J71" s="105">
        <f t="shared" si="45"/>
        <v>1774000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2809000</v>
      </c>
      <c r="Q71" s="106">
        <f>$I71      +$K71      +$M71      +$O71</f>
        <v>0</v>
      </c>
      <c r="R71" s="61">
        <f>IF(($H71      =0),0,((($J71      -$H71      )/$H71      )*100))</f>
        <v>71.40096618357488</v>
      </c>
      <c r="S71" s="62">
        <f>IF(($I71      =0),0,((($K71      -$I71      )/$I71      )*100))</f>
        <v>0</v>
      </c>
      <c r="T71" s="61">
        <f>IF($E71   =0,0,($P71   /$E71   )*100)</f>
        <v>101.73850054328142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83927000</v>
      </c>
      <c r="C72" s="104">
        <f>SUM(C9:C14,C17:C23,C26:C29,C32,C35:C39,C42:C52,C55:C58,C61:C65,C69)</f>
        <v>-24511000</v>
      </c>
      <c r="D72" s="104"/>
      <c r="E72" s="104">
        <f>$B72      +$C72      +$D72</f>
        <v>59416000</v>
      </c>
      <c r="F72" s="105">
        <f t="shared" ref="F72:O72" si="46">SUM(F9:F14,F17:F23,F26:F29,F32,F35:F39,F42:F52,F55:F58,F61:F65,F69)</f>
        <v>59416000</v>
      </c>
      <c r="G72" s="106">
        <f t="shared" si="46"/>
        <v>9999000</v>
      </c>
      <c r="H72" s="105">
        <f t="shared" si="46"/>
        <v>1167000</v>
      </c>
      <c r="I72" s="106">
        <f t="shared" si="46"/>
        <v>0</v>
      </c>
      <c r="J72" s="105">
        <f t="shared" si="46"/>
        <v>2133000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3300000</v>
      </c>
      <c r="Q72" s="106">
        <f>$I72      +$K72      +$M72      +$O72</f>
        <v>0</v>
      </c>
      <c r="R72" s="61">
        <f>IF(($H72      =0),0,((($J72      -$H72      )/$H72      )*100))</f>
        <v>82.776349614395883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13.537906137184116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MNgG6JDgObV+iTFxSDcgTzp6SRYB1OBDDGJhEIykeHV3tSNIQvnWlcbisd+JEtpbGGPdXo66TKRoF5zXSpxUA==" saltValue="3Tyn+PefWUkI9cIoaDGm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3F656D-CD70-4820-9F4C-07FBA26A74F6}"/>
</file>

<file path=customXml/itemProps2.xml><?xml version="1.0" encoding="utf-8"?>
<ds:datastoreItem xmlns:ds="http://schemas.openxmlformats.org/officeDocument/2006/customXml" ds:itemID="{FB05A242-00B6-433A-AC4B-009851659080}"/>
</file>

<file path=customXml/itemProps3.xml><?xml version="1.0" encoding="utf-8"?>
<ds:datastoreItem xmlns:ds="http://schemas.openxmlformats.org/officeDocument/2006/customXml" ds:itemID="{5F400048-54F2-44B4-9574-1A0DC3CB96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DC16</vt:lpstr>
      <vt:lpstr>DC18</vt:lpstr>
      <vt:lpstr>DC19</vt:lpstr>
      <vt:lpstr>DC20</vt:lpstr>
      <vt:lpstr>FS161</vt:lpstr>
      <vt:lpstr>FS162</vt:lpstr>
      <vt:lpstr>FS163</vt:lpstr>
      <vt:lpstr>FS181</vt:lpstr>
      <vt:lpstr>FS182</vt:lpstr>
      <vt:lpstr>FS183</vt:lpstr>
      <vt:lpstr>FS184</vt:lpstr>
      <vt:lpstr>FS185</vt:lpstr>
      <vt:lpstr>FS191</vt:lpstr>
      <vt:lpstr>FS192</vt:lpstr>
      <vt:lpstr>FS193</vt:lpstr>
      <vt:lpstr>FS194</vt:lpstr>
      <vt:lpstr>FS195</vt:lpstr>
      <vt:lpstr>FS196</vt:lpstr>
      <vt:lpstr>FS201</vt:lpstr>
      <vt:lpstr>FS203</vt:lpstr>
      <vt:lpstr>FS204</vt:lpstr>
      <vt:lpstr>FS205</vt:lpstr>
      <vt:lpstr>MAN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2024-02-05T12:36:53Z</dcterms:created>
  <dcterms:modified xsi:type="dcterms:W3CDTF">2024-02-05T12:42:23Z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