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2\Final\"/>
    </mc:Choice>
  </mc:AlternateContent>
  <xr:revisionPtr revIDLastSave="0" documentId="8_{B5A0851A-3DB2-4B33-A897-95E00370989B}" xr6:coauthVersionLast="47" xr6:coauthVersionMax="47" xr10:uidLastSave="{00000000-0000-0000-0000-000000000000}"/>
  <workbookProtection workbookAlgorithmName="SHA-512" workbookHashValue="LVVFPNM4oD24R7RFhK/poAsjjCzPK37Ckd84swO+IgJQKOCpc4hLi2khR5MwOkvqYV4hPMmnKWuWyTgYUCqfSw==" workbookSaltValue="tZSULWL2ajeLkY7CH3ZaTQ==" workbookSpinCount="100000" lockStructure="1"/>
  <bookViews>
    <workbookView xWindow="28680" yWindow="-120" windowWidth="29040" windowHeight="15840" xr2:uid="{00000000-000D-0000-FFFF-FFFF00000000}"/>
  </bookViews>
  <sheets>
    <sheet name="Summary" sheetId="1" r:id="rId1"/>
    <sheet name="DC21" sheetId="2" r:id="rId2"/>
    <sheet name="DC22" sheetId="3" r:id="rId3"/>
    <sheet name="DC23" sheetId="4" r:id="rId4"/>
    <sheet name="DC24" sheetId="5" r:id="rId5"/>
    <sheet name="DC25" sheetId="6" r:id="rId6"/>
    <sheet name="DC26" sheetId="7" r:id="rId7"/>
    <sheet name="DC27" sheetId="8" r:id="rId8"/>
    <sheet name="DC28" sheetId="9" r:id="rId9"/>
    <sheet name="DC29" sheetId="10" r:id="rId10"/>
    <sheet name="DC43" sheetId="11" r:id="rId11"/>
    <sheet name="ETH" sheetId="12" r:id="rId12"/>
    <sheet name="KZN212" sheetId="13" r:id="rId13"/>
    <sheet name="KZN213" sheetId="14" r:id="rId14"/>
    <sheet name="KZN214" sheetId="15" r:id="rId15"/>
    <sheet name="KZN216" sheetId="16" r:id="rId16"/>
    <sheet name="KZN221" sheetId="17" r:id="rId17"/>
    <sheet name="KZN222" sheetId="18" r:id="rId18"/>
    <sheet name="KZN223" sheetId="19" r:id="rId19"/>
    <sheet name="KZN224" sheetId="20" r:id="rId20"/>
    <sheet name="KZN225" sheetId="21" r:id="rId21"/>
    <sheet name="KZN226" sheetId="22" r:id="rId22"/>
    <sheet name="KZN227" sheetId="23" r:id="rId23"/>
    <sheet name="KZN235" sheetId="24" r:id="rId24"/>
    <sheet name="KZN237" sheetId="25" r:id="rId25"/>
    <sheet name="KZN238" sheetId="26" r:id="rId26"/>
    <sheet name="KZN241" sheetId="27" r:id="rId27"/>
    <sheet name="KZN242" sheetId="28" r:id="rId28"/>
    <sheet name="KZN244" sheetId="29" r:id="rId29"/>
    <sheet name="KZN245" sheetId="30" r:id="rId30"/>
    <sheet name="KZN252" sheetId="31" r:id="rId31"/>
    <sheet name="KZN253" sheetId="32" r:id="rId32"/>
    <sheet name="KZN254" sheetId="33" r:id="rId33"/>
    <sheet name="KZN261" sheetId="34" r:id="rId34"/>
    <sheet name="KZN262" sheetId="35" r:id="rId35"/>
    <sheet name="KZN263" sheetId="36" r:id="rId36"/>
    <sheet name="KZN265" sheetId="37" r:id="rId37"/>
    <sheet name="KZN266" sheetId="38" r:id="rId38"/>
    <sheet name="KZN271" sheetId="39" r:id="rId39"/>
    <sheet name="KZN272" sheetId="40" r:id="rId40"/>
    <sheet name="KZN275" sheetId="41" r:id="rId41"/>
    <sheet name="KZN276" sheetId="42" r:id="rId42"/>
    <sheet name="KZN281" sheetId="43" r:id="rId43"/>
    <sheet name="KZN282" sheetId="44" r:id="rId44"/>
    <sheet name="KZN284" sheetId="45" r:id="rId45"/>
    <sheet name="KZN285" sheetId="46" r:id="rId46"/>
    <sheet name="KZN286" sheetId="47" r:id="rId47"/>
    <sheet name="KZN291" sheetId="48" r:id="rId48"/>
    <sheet name="KZN292" sheetId="49" r:id="rId49"/>
    <sheet name="KZN293" sheetId="50" r:id="rId50"/>
    <sheet name="KZN294" sheetId="51" r:id="rId51"/>
    <sheet name="KZN433" sheetId="52" r:id="rId52"/>
    <sheet name="KZN434" sheetId="53" r:id="rId53"/>
    <sheet name="KZN435" sheetId="54" r:id="rId54"/>
    <sheet name="KZN436" sheetId="55" r:id="rId55"/>
  </sheets>
  <definedNames>
    <definedName name="_xlnm.Print_Area" localSheetId="1">'DC21'!$A$1:$X$127</definedName>
    <definedName name="_xlnm.Print_Area" localSheetId="2">'DC22'!$A$1:$X$127</definedName>
    <definedName name="_xlnm.Print_Area" localSheetId="3">'DC23'!$A$1:$X$127</definedName>
    <definedName name="_xlnm.Print_Area" localSheetId="4">'DC24'!$A$1:$X$127</definedName>
    <definedName name="_xlnm.Print_Area" localSheetId="5">'DC25'!$A$1:$X$127</definedName>
    <definedName name="_xlnm.Print_Area" localSheetId="6">'DC26'!$A$1:$X$127</definedName>
    <definedName name="_xlnm.Print_Area" localSheetId="7">'DC27'!$A$1:$X$127</definedName>
    <definedName name="_xlnm.Print_Area" localSheetId="8">'DC28'!$A$1:$X$127</definedName>
    <definedName name="_xlnm.Print_Area" localSheetId="9">'DC29'!$A$1:$X$127</definedName>
    <definedName name="_xlnm.Print_Area" localSheetId="10">'DC43'!$A$1:$X$127</definedName>
    <definedName name="_xlnm.Print_Area" localSheetId="11">ETH!$A$1:$X$127</definedName>
    <definedName name="_xlnm.Print_Area" localSheetId="12">'KZN212'!$A$1:$X$127</definedName>
    <definedName name="_xlnm.Print_Area" localSheetId="13">'KZN213'!$A$1:$X$127</definedName>
    <definedName name="_xlnm.Print_Area" localSheetId="14">'KZN214'!$A$1:$X$127</definedName>
    <definedName name="_xlnm.Print_Area" localSheetId="15">'KZN216'!$A$1:$X$127</definedName>
    <definedName name="_xlnm.Print_Area" localSheetId="16">'KZN221'!$A$1:$X$127</definedName>
    <definedName name="_xlnm.Print_Area" localSheetId="17">'KZN222'!$A$1:$X$127</definedName>
    <definedName name="_xlnm.Print_Area" localSheetId="18">'KZN223'!$A$1:$X$127</definedName>
    <definedName name="_xlnm.Print_Area" localSheetId="19">'KZN224'!$A$1:$X$127</definedName>
    <definedName name="_xlnm.Print_Area" localSheetId="20">'KZN225'!$A$1:$X$127</definedName>
    <definedName name="_xlnm.Print_Area" localSheetId="21">'KZN226'!$A$1:$X$127</definedName>
    <definedName name="_xlnm.Print_Area" localSheetId="22">'KZN227'!$A$1:$X$127</definedName>
    <definedName name="_xlnm.Print_Area" localSheetId="23">'KZN235'!$A$1:$X$127</definedName>
    <definedName name="_xlnm.Print_Area" localSheetId="24">'KZN237'!$A$1:$X$127</definedName>
    <definedName name="_xlnm.Print_Area" localSheetId="25">'KZN238'!$A$1:$X$127</definedName>
    <definedName name="_xlnm.Print_Area" localSheetId="26">'KZN241'!$A$1:$X$127</definedName>
    <definedName name="_xlnm.Print_Area" localSheetId="27">'KZN242'!$A$1:$X$127</definedName>
    <definedName name="_xlnm.Print_Area" localSheetId="28">'KZN244'!$A$1:$X$127</definedName>
    <definedName name="_xlnm.Print_Area" localSheetId="29">'KZN245'!$A$1:$X$127</definedName>
    <definedName name="_xlnm.Print_Area" localSheetId="30">'KZN252'!$A$1:$X$127</definedName>
    <definedName name="_xlnm.Print_Area" localSheetId="31">'KZN253'!$A$1:$X$127</definedName>
    <definedName name="_xlnm.Print_Area" localSheetId="32">'KZN254'!$A$1:$X$127</definedName>
    <definedName name="_xlnm.Print_Area" localSheetId="33">'KZN261'!$A$1:$X$127</definedName>
    <definedName name="_xlnm.Print_Area" localSheetId="34">'KZN262'!$A$1:$X$127</definedName>
    <definedName name="_xlnm.Print_Area" localSheetId="35">'KZN263'!$A$1:$X$127</definedName>
    <definedName name="_xlnm.Print_Area" localSheetId="36">'KZN265'!$A$1:$X$127</definedName>
    <definedName name="_xlnm.Print_Area" localSheetId="37">'KZN266'!$A$1:$X$127</definedName>
    <definedName name="_xlnm.Print_Area" localSheetId="38">'KZN271'!$A$1:$X$127</definedName>
    <definedName name="_xlnm.Print_Area" localSheetId="39">'KZN272'!$A$1:$X$127</definedName>
    <definedName name="_xlnm.Print_Area" localSheetId="40">'KZN275'!$A$1:$X$127</definedName>
    <definedName name="_xlnm.Print_Area" localSheetId="41">'KZN276'!$A$1:$X$127</definedName>
    <definedName name="_xlnm.Print_Area" localSheetId="42">'KZN281'!$A$1:$X$127</definedName>
    <definedName name="_xlnm.Print_Area" localSheetId="43">'KZN282'!$A$1:$X$127</definedName>
    <definedName name="_xlnm.Print_Area" localSheetId="44">'KZN284'!$A$1:$X$127</definedName>
    <definedName name="_xlnm.Print_Area" localSheetId="45">'KZN285'!$A$1:$X$127</definedName>
    <definedName name="_xlnm.Print_Area" localSheetId="46">'KZN286'!$A$1:$X$127</definedName>
    <definedName name="_xlnm.Print_Area" localSheetId="47">'KZN291'!$A$1:$X$127</definedName>
    <definedName name="_xlnm.Print_Area" localSheetId="48">'KZN292'!$A$1:$X$127</definedName>
    <definedName name="_xlnm.Print_Area" localSheetId="49">'KZN293'!$A$1:$X$127</definedName>
    <definedName name="_xlnm.Print_Area" localSheetId="50">'KZN294'!$A$1:$X$127</definedName>
    <definedName name="_xlnm.Print_Area" localSheetId="51">'KZN433'!$A$1:$X$127</definedName>
    <definedName name="_xlnm.Print_Area" localSheetId="52">'KZN434'!$A$1:$X$127</definedName>
    <definedName name="_xlnm.Print_Area" localSheetId="53">'KZN435'!$A$1:$X$127</definedName>
    <definedName name="_xlnm.Print_Area" localSheetId="54">'KZN436'!$A$1:$X$127</definedName>
    <definedName name="_xlnm.Print_Area" localSheetId="0">Summary!$A$1:$X$127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13" i="2" l="1"/>
  <c r="V113" i="2"/>
  <c r="Q113" i="2"/>
  <c r="P113" i="2"/>
  <c r="O113" i="2"/>
  <c r="N113" i="2"/>
  <c r="M113" i="2"/>
  <c r="S113" i="2" s="1"/>
  <c r="L113" i="2"/>
  <c r="R113" i="2" s="1"/>
  <c r="K113" i="2"/>
  <c r="J113" i="2"/>
  <c r="I113" i="2"/>
  <c r="H113" i="2"/>
  <c r="G113" i="2"/>
  <c r="F113" i="2"/>
  <c r="E113" i="2"/>
  <c r="D113" i="2"/>
  <c r="C113" i="2"/>
  <c r="B113" i="2"/>
  <c r="Q112" i="2"/>
  <c r="P112" i="2"/>
  <c r="O112" i="2"/>
  <c r="N112" i="2"/>
  <c r="U111" i="2"/>
  <c r="T111" i="2"/>
  <c r="S111" i="2"/>
  <c r="R111" i="2"/>
  <c r="S110" i="2"/>
  <c r="R110" i="2"/>
  <c r="E110" i="2"/>
  <c r="U110" i="2" s="1"/>
  <c r="S109" i="2"/>
  <c r="R109" i="2"/>
  <c r="E109" i="2"/>
  <c r="U109" i="2" s="1"/>
  <c r="S108" i="2"/>
  <c r="R108" i="2"/>
  <c r="E108" i="2"/>
  <c r="T108" i="2" s="1"/>
  <c r="S107" i="2"/>
  <c r="R107" i="2"/>
  <c r="E107" i="2"/>
  <c r="T107" i="2" s="1"/>
  <c r="S106" i="2"/>
  <c r="R106" i="2"/>
  <c r="E106" i="2"/>
  <c r="T106" i="2" s="1"/>
  <c r="S105" i="2"/>
  <c r="R105" i="2"/>
  <c r="E105" i="2"/>
  <c r="U105" i="2" s="1"/>
  <c r="S104" i="2"/>
  <c r="R104" i="2"/>
  <c r="E104" i="2"/>
  <c r="U104" i="2" s="1"/>
  <c r="S103" i="2"/>
  <c r="R103" i="2"/>
  <c r="E103" i="2"/>
  <c r="S102" i="2"/>
  <c r="R102" i="2"/>
  <c r="E102" i="2"/>
  <c r="U102" i="2" s="1"/>
  <c r="S101" i="2"/>
  <c r="R101" i="2"/>
  <c r="E101" i="2"/>
  <c r="T101" i="2" s="1"/>
  <c r="S100" i="2"/>
  <c r="R100" i="2"/>
  <c r="E100" i="2"/>
  <c r="S99" i="2"/>
  <c r="R99" i="2"/>
  <c r="E99" i="2"/>
  <c r="T99" i="2" s="1"/>
  <c r="U98" i="2"/>
  <c r="T98" i="2"/>
  <c r="S98" i="2"/>
  <c r="R98" i="2"/>
  <c r="E98" i="2"/>
  <c r="S97" i="2"/>
  <c r="R97" i="2"/>
  <c r="E97" i="2"/>
  <c r="U97" i="2" s="1"/>
  <c r="S96" i="2"/>
  <c r="R96" i="2"/>
  <c r="E96" i="2"/>
  <c r="T96" i="2" s="1"/>
  <c r="W95" i="2"/>
  <c r="W112" i="2" s="1"/>
  <c r="V95" i="2"/>
  <c r="V112" i="2" s="1"/>
  <c r="M95" i="2"/>
  <c r="M112" i="2" s="1"/>
  <c r="S112" i="2" s="1"/>
  <c r="L95" i="2"/>
  <c r="R95" i="2" s="1"/>
  <c r="K95" i="2"/>
  <c r="K112" i="2" s="1"/>
  <c r="J95" i="2"/>
  <c r="J112" i="2" s="1"/>
  <c r="I95" i="2"/>
  <c r="I112" i="2" s="1"/>
  <c r="H95" i="2"/>
  <c r="H112" i="2" s="1"/>
  <c r="G95" i="2"/>
  <c r="G112" i="2" s="1"/>
  <c r="F95" i="2"/>
  <c r="F112" i="2" s="1"/>
  <c r="D95" i="2"/>
  <c r="D112" i="2" s="1"/>
  <c r="C95" i="2"/>
  <c r="C112" i="2" s="1"/>
  <c r="B95" i="2"/>
  <c r="B112" i="2" s="1"/>
  <c r="W113" i="3"/>
  <c r="V113" i="3"/>
  <c r="Q113" i="3"/>
  <c r="P113" i="3"/>
  <c r="O113" i="3"/>
  <c r="N113" i="3"/>
  <c r="M113" i="3"/>
  <c r="S113" i="3" s="1"/>
  <c r="L113" i="3"/>
  <c r="R113" i="3" s="1"/>
  <c r="K113" i="3"/>
  <c r="J113" i="3"/>
  <c r="I113" i="3"/>
  <c r="H113" i="3"/>
  <c r="G113" i="3"/>
  <c r="F113" i="3"/>
  <c r="E113" i="3"/>
  <c r="T113" i="3" s="1"/>
  <c r="D113" i="3"/>
  <c r="C113" i="3"/>
  <c r="B113" i="3"/>
  <c r="Q112" i="3"/>
  <c r="P112" i="3"/>
  <c r="O112" i="3"/>
  <c r="N112" i="3"/>
  <c r="U111" i="3"/>
  <c r="T111" i="3"/>
  <c r="S111" i="3"/>
  <c r="R111" i="3"/>
  <c r="S110" i="3"/>
  <c r="R110" i="3"/>
  <c r="E110" i="3"/>
  <c r="U110" i="3" s="1"/>
  <c r="S109" i="3"/>
  <c r="R109" i="3"/>
  <c r="E109" i="3"/>
  <c r="U109" i="3" s="1"/>
  <c r="S108" i="3"/>
  <c r="R108" i="3"/>
  <c r="E108" i="3"/>
  <c r="T108" i="3" s="1"/>
  <c r="S107" i="3"/>
  <c r="R107" i="3"/>
  <c r="E107" i="3"/>
  <c r="U107" i="3" s="1"/>
  <c r="S106" i="3"/>
  <c r="R106" i="3"/>
  <c r="E106" i="3"/>
  <c r="U106" i="3" s="1"/>
  <c r="S105" i="3"/>
  <c r="R105" i="3"/>
  <c r="E105" i="3"/>
  <c r="U105" i="3" s="1"/>
  <c r="S104" i="3"/>
  <c r="R104" i="3"/>
  <c r="E104" i="3"/>
  <c r="S103" i="3"/>
  <c r="R103" i="3"/>
  <c r="E103" i="3"/>
  <c r="U103" i="3" s="1"/>
  <c r="S102" i="3"/>
  <c r="R102" i="3"/>
  <c r="E102" i="3"/>
  <c r="S101" i="3"/>
  <c r="R101" i="3"/>
  <c r="E101" i="3"/>
  <c r="U101" i="3" s="1"/>
  <c r="S100" i="3"/>
  <c r="R100" i="3"/>
  <c r="E100" i="3"/>
  <c r="T100" i="3" s="1"/>
  <c r="S99" i="3"/>
  <c r="R99" i="3"/>
  <c r="E99" i="3"/>
  <c r="U99" i="3" s="1"/>
  <c r="S98" i="3"/>
  <c r="R98" i="3"/>
  <c r="E98" i="3"/>
  <c r="U98" i="3" s="1"/>
  <c r="S97" i="3"/>
  <c r="R97" i="3"/>
  <c r="E97" i="3"/>
  <c r="U97" i="3" s="1"/>
  <c r="S96" i="3"/>
  <c r="R96" i="3"/>
  <c r="E96" i="3"/>
  <c r="W95" i="3"/>
  <c r="W112" i="3" s="1"/>
  <c r="V95" i="3"/>
  <c r="V112" i="3" s="1"/>
  <c r="M95" i="3"/>
  <c r="M112" i="3" s="1"/>
  <c r="S112" i="3" s="1"/>
  <c r="L95" i="3"/>
  <c r="K95" i="3"/>
  <c r="K112" i="3" s="1"/>
  <c r="J95" i="3"/>
  <c r="J112" i="3" s="1"/>
  <c r="I95" i="3"/>
  <c r="I112" i="3" s="1"/>
  <c r="H95" i="3"/>
  <c r="H112" i="3" s="1"/>
  <c r="G95" i="3"/>
  <c r="G112" i="3" s="1"/>
  <c r="F95" i="3"/>
  <c r="F112" i="3" s="1"/>
  <c r="D95" i="3"/>
  <c r="D112" i="3" s="1"/>
  <c r="C95" i="3"/>
  <c r="C112" i="3" s="1"/>
  <c r="B95" i="3"/>
  <c r="B112" i="3" s="1"/>
  <c r="W113" i="4"/>
  <c r="V113" i="4"/>
  <c r="Q113" i="4"/>
  <c r="P113" i="4"/>
  <c r="O113" i="4"/>
  <c r="N113" i="4"/>
  <c r="M113" i="4"/>
  <c r="S113" i="4" s="1"/>
  <c r="L113" i="4"/>
  <c r="R113" i="4" s="1"/>
  <c r="K113" i="4"/>
  <c r="J113" i="4"/>
  <c r="I113" i="4"/>
  <c r="H113" i="4"/>
  <c r="G113" i="4"/>
  <c r="F113" i="4"/>
  <c r="E113" i="4"/>
  <c r="U113" i="4" s="1"/>
  <c r="D113" i="4"/>
  <c r="C113" i="4"/>
  <c r="B113" i="4"/>
  <c r="Q112" i="4"/>
  <c r="P112" i="4"/>
  <c r="O112" i="4"/>
  <c r="N112" i="4"/>
  <c r="U111" i="4"/>
  <c r="T111" i="4"/>
  <c r="S111" i="4"/>
  <c r="R111" i="4"/>
  <c r="S110" i="4"/>
  <c r="R110" i="4"/>
  <c r="E110" i="4"/>
  <c r="U110" i="4" s="1"/>
  <c r="U109" i="4"/>
  <c r="S109" i="4"/>
  <c r="R109" i="4"/>
  <c r="E109" i="4"/>
  <c r="T109" i="4" s="1"/>
  <c r="S108" i="4"/>
  <c r="R108" i="4"/>
  <c r="E108" i="4"/>
  <c r="T108" i="4" s="1"/>
  <c r="S107" i="4"/>
  <c r="R107" i="4"/>
  <c r="E107" i="4"/>
  <c r="U107" i="4" s="1"/>
  <c r="S106" i="4"/>
  <c r="R106" i="4"/>
  <c r="E106" i="4"/>
  <c r="U106" i="4" s="1"/>
  <c r="S105" i="4"/>
  <c r="R105" i="4"/>
  <c r="E105" i="4"/>
  <c r="S104" i="4"/>
  <c r="R104" i="4"/>
  <c r="E104" i="4"/>
  <c r="U104" i="4" s="1"/>
  <c r="S103" i="4"/>
  <c r="R103" i="4"/>
  <c r="E103" i="4"/>
  <c r="T103" i="4" s="1"/>
  <c r="T102" i="4"/>
  <c r="S102" i="4"/>
  <c r="R102" i="4"/>
  <c r="E102" i="4"/>
  <c r="U102" i="4" s="1"/>
  <c r="S101" i="4"/>
  <c r="R101" i="4"/>
  <c r="E101" i="4"/>
  <c r="T101" i="4" s="1"/>
  <c r="T100" i="4"/>
  <c r="S100" i="4"/>
  <c r="R100" i="4"/>
  <c r="E100" i="4"/>
  <c r="U100" i="4" s="1"/>
  <c r="S99" i="4"/>
  <c r="R99" i="4"/>
  <c r="E99" i="4"/>
  <c r="U99" i="4" s="1"/>
  <c r="T98" i="4"/>
  <c r="S98" i="4"/>
  <c r="R98" i="4"/>
  <c r="E98" i="4"/>
  <c r="U98" i="4" s="1"/>
  <c r="S97" i="4"/>
  <c r="R97" i="4"/>
  <c r="E97" i="4"/>
  <c r="S96" i="4"/>
  <c r="R96" i="4"/>
  <c r="E96" i="4"/>
  <c r="U96" i="4" s="1"/>
  <c r="W95" i="4"/>
  <c r="W112" i="4" s="1"/>
  <c r="V95" i="4"/>
  <c r="V112" i="4" s="1"/>
  <c r="M95" i="4"/>
  <c r="S95" i="4" s="1"/>
  <c r="L95" i="4"/>
  <c r="R95" i="4" s="1"/>
  <c r="K95" i="4"/>
  <c r="K112" i="4" s="1"/>
  <c r="J95" i="4"/>
  <c r="J112" i="4" s="1"/>
  <c r="I95" i="4"/>
  <c r="I112" i="4" s="1"/>
  <c r="H95" i="4"/>
  <c r="H112" i="4" s="1"/>
  <c r="G95" i="4"/>
  <c r="G112" i="4" s="1"/>
  <c r="F95" i="4"/>
  <c r="F112" i="4" s="1"/>
  <c r="D95" i="4"/>
  <c r="D112" i="4" s="1"/>
  <c r="C95" i="4"/>
  <c r="C112" i="4" s="1"/>
  <c r="B95" i="4"/>
  <c r="B112" i="4" s="1"/>
  <c r="W113" i="5"/>
  <c r="V113" i="5"/>
  <c r="T113" i="5"/>
  <c r="Q113" i="5"/>
  <c r="P113" i="5"/>
  <c r="O113" i="5"/>
  <c r="N113" i="5"/>
  <c r="M113" i="5"/>
  <c r="S113" i="5" s="1"/>
  <c r="L113" i="5"/>
  <c r="R113" i="5" s="1"/>
  <c r="K113" i="5"/>
  <c r="J113" i="5"/>
  <c r="I113" i="5"/>
  <c r="H113" i="5"/>
  <c r="G113" i="5"/>
  <c r="F113" i="5"/>
  <c r="E113" i="5"/>
  <c r="U113" i="5" s="1"/>
  <c r="D113" i="5"/>
  <c r="C113" i="5"/>
  <c r="B113" i="5"/>
  <c r="Q112" i="5"/>
  <c r="P112" i="5"/>
  <c r="O112" i="5"/>
  <c r="N112" i="5"/>
  <c r="U111" i="5"/>
  <c r="T111" i="5"/>
  <c r="S111" i="5"/>
  <c r="R111" i="5"/>
  <c r="S110" i="5"/>
  <c r="R110" i="5"/>
  <c r="E110" i="5"/>
  <c r="T110" i="5" s="1"/>
  <c r="S109" i="5"/>
  <c r="R109" i="5"/>
  <c r="E109" i="5"/>
  <c r="U109" i="5" s="1"/>
  <c r="S108" i="5"/>
  <c r="R108" i="5"/>
  <c r="E108" i="5"/>
  <c r="U108" i="5" s="1"/>
  <c r="S107" i="5"/>
  <c r="R107" i="5"/>
  <c r="E107" i="5"/>
  <c r="U107" i="5" s="1"/>
  <c r="S106" i="5"/>
  <c r="R106" i="5"/>
  <c r="E106" i="5"/>
  <c r="S105" i="5"/>
  <c r="R105" i="5"/>
  <c r="E105" i="5"/>
  <c r="U105" i="5" s="1"/>
  <c r="S104" i="5"/>
  <c r="R104" i="5"/>
  <c r="E104" i="5"/>
  <c r="T104" i="5" s="1"/>
  <c r="S103" i="5"/>
  <c r="R103" i="5"/>
  <c r="E103" i="5"/>
  <c r="T103" i="5" s="1"/>
  <c r="S102" i="5"/>
  <c r="R102" i="5"/>
  <c r="E102" i="5"/>
  <c r="S101" i="5"/>
  <c r="R101" i="5"/>
  <c r="E101" i="5"/>
  <c r="U101" i="5" s="1"/>
  <c r="S100" i="5"/>
  <c r="R100" i="5"/>
  <c r="E100" i="5"/>
  <c r="S99" i="5"/>
  <c r="R99" i="5"/>
  <c r="E99" i="5"/>
  <c r="U99" i="5" s="1"/>
  <c r="S98" i="5"/>
  <c r="R98" i="5"/>
  <c r="E98" i="5"/>
  <c r="S97" i="5"/>
  <c r="R97" i="5"/>
  <c r="E97" i="5"/>
  <c r="U97" i="5" s="1"/>
  <c r="S96" i="5"/>
  <c r="R96" i="5"/>
  <c r="E96" i="5"/>
  <c r="T96" i="5" s="1"/>
  <c r="W95" i="5"/>
  <c r="W112" i="5" s="1"/>
  <c r="V95" i="5"/>
  <c r="V112" i="5" s="1"/>
  <c r="M95" i="5"/>
  <c r="S95" i="5" s="1"/>
  <c r="L95" i="5"/>
  <c r="L112" i="5" s="1"/>
  <c r="R112" i="5" s="1"/>
  <c r="K95" i="5"/>
  <c r="K112" i="5" s="1"/>
  <c r="J95" i="5"/>
  <c r="J112" i="5" s="1"/>
  <c r="I95" i="5"/>
  <c r="I112" i="5" s="1"/>
  <c r="H95" i="5"/>
  <c r="H112" i="5" s="1"/>
  <c r="G95" i="5"/>
  <c r="G112" i="5" s="1"/>
  <c r="F95" i="5"/>
  <c r="F112" i="5" s="1"/>
  <c r="D95" i="5"/>
  <c r="D112" i="5" s="1"/>
  <c r="C95" i="5"/>
  <c r="C112" i="5" s="1"/>
  <c r="B95" i="5"/>
  <c r="B112" i="5" s="1"/>
  <c r="W113" i="6"/>
  <c r="V113" i="6"/>
  <c r="S113" i="6"/>
  <c r="Q113" i="6"/>
  <c r="P113" i="6"/>
  <c r="O113" i="6"/>
  <c r="N113" i="6"/>
  <c r="M113" i="6"/>
  <c r="L113" i="6"/>
  <c r="R113" i="6" s="1"/>
  <c r="K113" i="6"/>
  <c r="J113" i="6"/>
  <c r="I113" i="6"/>
  <c r="H113" i="6"/>
  <c r="G113" i="6"/>
  <c r="F113" i="6"/>
  <c r="E113" i="6"/>
  <c r="U113" i="6" s="1"/>
  <c r="D113" i="6"/>
  <c r="C113" i="6"/>
  <c r="B113" i="6"/>
  <c r="Q112" i="6"/>
  <c r="P112" i="6"/>
  <c r="O112" i="6"/>
  <c r="N112" i="6"/>
  <c r="U111" i="6"/>
  <c r="T111" i="6"/>
  <c r="S111" i="6"/>
  <c r="R111" i="6"/>
  <c r="S110" i="6"/>
  <c r="R110" i="6"/>
  <c r="E110" i="6"/>
  <c r="U110" i="6" s="1"/>
  <c r="S109" i="6"/>
  <c r="R109" i="6"/>
  <c r="E109" i="6"/>
  <c r="S108" i="6"/>
  <c r="R108" i="6"/>
  <c r="E108" i="6"/>
  <c r="U108" i="6" s="1"/>
  <c r="S107" i="6"/>
  <c r="R107" i="6"/>
  <c r="E107" i="6"/>
  <c r="S106" i="6"/>
  <c r="R106" i="6"/>
  <c r="E106" i="6"/>
  <c r="U106" i="6" s="1"/>
  <c r="S105" i="6"/>
  <c r="R105" i="6"/>
  <c r="E105" i="6"/>
  <c r="T105" i="6" s="1"/>
  <c r="S104" i="6"/>
  <c r="R104" i="6"/>
  <c r="E104" i="6"/>
  <c r="U104" i="6" s="1"/>
  <c r="S103" i="6"/>
  <c r="R103" i="6"/>
  <c r="E103" i="6"/>
  <c r="T103" i="6" s="1"/>
  <c r="S102" i="6"/>
  <c r="R102" i="6"/>
  <c r="E102" i="6"/>
  <c r="T102" i="6" s="1"/>
  <c r="S101" i="6"/>
  <c r="R101" i="6"/>
  <c r="E101" i="6"/>
  <c r="T100" i="6"/>
  <c r="S100" i="6"/>
  <c r="R100" i="6"/>
  <c r="E100" i="6"/>
  <c r="U100" i="6" s="1"/>
  <c r="S99" i="6"/>
  <c r="R99" i="6"/>
  <c r="E99" i="6"/>
  <c r="S98" i="6"/>
  <c r="R98" i="6"/>
  <c r="E98" i="6"/>
  <c r="U98" i="6" s="1"/>
  <c r="S97" i="6"/>
  <c r="R97" i="6"/>
  <c r="E97" i="6"/>
  <c r="T97" i="6" s="1"/>
  <c r="S96" i="6"/>
  <c r="R96" i="6"/>
  <c r="E96" i="6"/>
  <c r="W95" i="6"/>
  <c r="W112" i="6" s="1"/>
  <c r="V95" i="6"/>
  <c r="V112" i="6" s="1"/>
  <c r="M95" i="6"/>
  <c r="L95" i="6"/>
  <c r="R95" i="6" s="1"/>
  <c r="K95" i="6"/>
  <c r="K112" i="6" s="1"/>
  <c r="J95" i="6"/>
  <c r="J112" i="6" s="1"/>
  <c r="I95" i="6"/>
  <c r="I112" i="6" s="1"/>
  <c r="H95" i="6"/>
  <c r="H112" i="6" s="1"/>
  <c r="G95" i="6"/>
  <c r="G112" i="6" s="1"/>
  <c r="F95" i="6"/>
  <c r="F112" i="6" s="1"/>
  <c r="D95" i="6"/>
  <c r="D112" i="6" s="1"/>
  <c r="C95" i="6"/>
  <c r="C112" i="6" s="1"/>
  <c r="B95" i="6"/>
  <c r="B112" i="6" s="1"/>
  <c r="W113" i="7"/>
  <c r="V113" i="7"/>
  <c r="Q113" i="7"/>
  <c r="P113" i="7"/>
  <c r="O113" i="7"/>
  <c r="N113" i="7"/>
  <c r="M113" i="7"/>
  <c r="S113" i="7" s="1"/>
  <c r="L113" i="7"/>
  <c r="R113" i="7" s="1"/>
  <c r="K113" i="7"/>
  <c r="J113" i="7"/>
  <c r="I113" i="7"/>
  <c r="H113" i="7"/>
  <c r="G113" i="7"/>
  <c r="F113" i="7"/>
  <c r="E113" i="7"/>
  <c r="U113" i="7" s="1"/>
  <c r="D113" i="7"/>
  <c r="C113" i="7"/>
  <c r="B113" i="7"/>
  <c r="Q112" i="7"/>
  <c r="P112" i="7"/>
  <c r="O112" i="7"/>
  <c r="N112" i="7"/>
  <c r="I112" i="7"/>
  <c r="U111" i="7"/>
  <c r="T111" i="7"/>
  <c r="S111" i="7"/>
  <c r="R111" i="7"/>
  <c r="S110" i="7"/>
  <c r="R110" i="7"/>
  <c r="E110" i="7"/>
  <c r="S109" i="7"/>
  <c r="R109" i="7"/>
  <c r="E109" i="7"/>
  <c r="U109" i="7" s="1"/>
  <c r="S108" i="7"/>
  <c r="R108" i="7"/>
  <c r="E108" i="7"/>
  <c r="S107" i="7"/>
  <c r="R107" i="7"/>
  <c r="E107" i="7"/>
  <c r="U107" i="7" s="1"/>
  <c r="S106" i="7"/>
  <c r="R106" i="7"/>
  <c r="E106" i="7"/>
  <c r="T106" i="7" s="1"/>
  <c r="S105" i="7"/>
  <c r="R105" i="7"/>
  <c r="E105" i="7"/>
  <c r="U105" i="7" s="1"/>
  <c r="S104" i="7"/>
  <c r="R104" i="7"/>
  <c r="E104" i="7"/>
  <c r="T104" i="7" s="1"/>
  <c r="S103" i="7"/>
  <c r="R103" i="7"/>
  <c r="E103" i="7"/>
  <c r="T103" i="7" s="1"/>
  <c r="S102" i="7"/>
  <c r="R102" i="7"/>
  <c r="E102" i="7"/>
  <c r="S101" i="7"/>
  <c r="R101" i="7"/>
  <c r="E101" i="7"/>
  <c r="U101" i="7" s="1"/>
  <c r="S100" i="7"/>
  <c r="R100" i="7"/>
  <c r="E100" i="7"/>
  <c r="S99" i="7"/>
  <c r="R99" i="7"/>
  <c r="E99" i="7"/>
  <c r="U99" i="7" s="1"/>
  <c r="S98" i="7"/>
  <c r="R98" i="7"/>
  <c r="E98" i="7"/>
  <c r="T98" i="7" s="1"/>
  <c r="S97" i="7"/>
  <c r="R97" i="7"/>
  <c r="E97" i="7"/>
  <c r="U97" i="7" s="1"/>
  <c r="S96" i="7"/>
  <c r="R96" i="7"/>
  <c r="E96" i="7"/>
  <c r="T96" i="7" s="1"/>
  <c r="W95" i="7"/>
  <c r="W112" i="7" s="1"/>
  <c r="V95" i="7"/>
  <c r="V112" i="7" s="1"/>
  <c r="M95" i="7"/>
  <c r="S95" i="7" s="1"/>
  <c r="L95" i="7"/>
  <c r="R95" i="7" s="1"/>
  <c r="K95" i="7"/>
  <c r="K112" i="7" s="1"/>
  <c r="J95" i="7"/>
  <c r="J112" i="7" s="1"/>
  <c r="I95" i="7"/>
  <c r="H95" i="7"/>
  <c r="H112" i="7" s="1"/>
  <c r="G95" i="7"/>
  <c r="G112" i="7" s="1"/>
  <c r="F95" i="7"/>
  <c r="F112" i="7" s="1"/>
  <c r="D95" i="7"/>
  <c r="D112" i="7" s="1"/>
  <c r="C95" i="7"/>
  <c r="C112" i="7" s="1"/>
  <c r="B95" i="7"/>
  <c r="B112" i="7" s="1"/>
  <c r="W113" i="8"/>
  <c r="V113" i="8"/>
  <c r="Q113" i="8"/>
  <c r="P113" i="8"/>
  <c r="O113" i="8"/>
  <c r="N113" i="8"/>
  <c r="M113" i="8"/>
  <c r="S113" i="8" s="1"/>
  <c r="L113" i="8"/>
  <c r="R113" i="8" s="1"/>
  <c r="K113" i="8"/>
  <c r="J113" i="8"/>
  <c r="I113" i="8"/>
  <c r="H113" i="8"/>
  <c r="G113" i="8"/>
  <c r="F113" i="8"/>
  <c r="E113" i="8"/>
  <c r="U113" i="8" s="1"/>
  <c r="D113" i="8"/>
  <c r="C113" i="8"/>
  <c r="B113" i="8"/>
  <c r="Q112" i="8"/>
  <c r="P112" i="8"/>
  <c r="O112" i="8"/>
  <c r="N112" i="8"/>
  <c r="U111" i="8"/>
  <c r="T111" i="8"/>
  <c r="S111" i="8"/>
  <c r="R111" i="8"/>
  <c r="S110" i="8"/>
  <c r="R110" i="8"/>
  <c r="E110" i="8"/>
  <c r="U110" i="8" s="1"/>
  <c r="S109" i="8"/>
  <c r="R109" i="8"/>
  <c r="E109" i="8"/>
  <c r="S108" i="8"/>
  <c r="R108" i="8"/>
  <c r="E108" i="8"/>
  <c r="S107" i="8"/>
  <c r="R107" i="8"/>
  <c r="E107" i="8"/>
  <c r="T107" i="8" s="1"/>
  <c r="S106" i="8"/>
  <c r="R106" i="8"/>
  <c r="E106" i="8"/>
  <c r="S105" i="8"/>
  <c r="R105" i="8"/>
  <c r="E105" i="8"/>
  <c r="T105" i="8" s="1"/>
  <c r="S104" i="8"/>
  <c r="R104" i="8"/>
  <c r="E104" i="8"/>
  <c r="T104" i="8" s="1"/>
  <c r="S103" i="8"/>
  <c r="R103" i="8"/>
  <c r="E103" i="8"/>
  <c r="S102" i="8"/>
  <c r="R102" i="8"/>
  <c r="E102" i="8"/>
  <c r="S101" i="8"/>
  <c r="R101" i="8"/>
  <c r="E101" i="8"/>
  <c r="S100" i="8"/>
  <c r="R100" i="8"/>
  <c r="E100" i="8"/>
  <c r="S99" i="8"/>
  <c r="R99" i="8"/>
  <c r="E99" i="8"/>
  <c r="T99" i="8" s="1"/>
  <c r="S98" i="8"/>
  <c r="R98" i="8"/>
  <c r="E98" i="8"/>
  <c r="U98" i="8" s="1"/>
  <c r="S97" i="8"/>
  <c r="R97" i="8"/>
  <c r="E97" i="8"/>
  <c r="S96" i="8"/>
  <c r="R96" i="8"/>
  <c r="E96" i="8"/>
  <c r="U96" i="8" s="1"/>
  <c r="W95" i="8"/>
  <c r="W112" i="8" s="1"/>
  <c r="V95" i="8"/>
  <c r="V112" i="8" s="1"/>
  <c r="M95" i="8"/>
  <c r="M112" i="8" s="1"/>
  <c r="S112" i="8" s="1"/>
  <c r="L95" i="8"/>
  <c r="R95" i="8" s="1"/>
  <c r="K95" i="8"/>
  <c r="K112" i="8" s="1"/>
  <c r="J95" i="8"/>
  <c r="J112" i="8" s="1"/>
  <c r="I95" i="8"/>
  <c r="I112" i="8" s="1"/>
  <c r="H95" i="8"/>
  <c r="H112" i="8" s="1"/>
  <c r="G95" i="8"/>
  <c r="G112" i="8" s="1"/>
  <c r="F95" i="8"/>
  <c r="F112" i="8" s="1"/>
  <c r="D95" i="8"/>
  <c r="D112" i="8" s="1"/>
  <c r="C95" i="8"/>
  <c r="C112" i="8" s="1"/>
  <c r="B95" i="8"/>
  <c r="B112" i="8" s="1"/>
  <c r="W113" i="9"/>
  <c r="V113" i="9"/>
  <c r="Q113" i="9"/>
  <c r="P113" i="9"/>
  <c r="O113" i="9"/>
  <c r="N113" i="9"/>
  <c r="M113" i="9"/>
  <c r="S113" i="9" s="1"/>
  <c r="L113" i="9"/>
  <c r="R113" i="9" s="1"/>
  <c r="K113" i="9"/>
  <c r="J113" i="9"/>
  <c r="I113" i="9"/>
  <c r="H113" i="9"/>
  <c r="G113" i="9"/>
  <c r="F113" i="9"/>
  <c r="E113" i="9"/>
  <c r="D113" i="9"/>
  <c r="C113" i="9"/>
  <c r="B113" i="9"/>
  <c r="Q112" i="9"/>
  <c r="P112" i="9"/>
  <c r="O112" i="9"/>
  <c r="N112" i="9"/>
  <c r="U111" i="9"/>
  <c r="T111" i="9"/>
  <c r="S111" i="9"/>
  <c r="R111" i="9"/>
  <c r="S110" i="9"/>
  <c r="R110" i="9"/>
  <c r="E110" i="9"/>
  <c r="U110" i="9" s="1"/>
  <c r="S109" i="9"/>
  <c r="R109" i="9"/>
  <c r="E109" i="9"/>
  <c r="S108" i="9"/>
  <c r="R108" i="9"/>
  <c r="E108" i="9"/>
  <c r="S107" i="9"/>
  <c r="R107" i="9"/>
  <c r="E107" i="9"/>
  <c r="U107" i="9" s="1"/>
  <c r="S106" i="9"/>
  <c r="R106" i="9"/>
  <c r="E106" i="9"/>
  <c r="T106" i="9" s="1"/>
  <c r="S105" i="9"/>
  <c r="R105" i="9"/>
  <c r="E105" i="9"/>
  <c r="U105" i="9" s="1"/>
  <c r="S104" i="9"/>
  <c r="R104" i="9"/>
  <c r="E104" i="9"/>
  <c r="S103" i="9"/>
  <c r="R103" i="9"/>
  <c r="E103" i="9"/>
  <c r="U103" i="9" s="1"/>
  <c r="S102" i="9"/>
  <c r="R102" i="9"/>
  <c r="E102" i="9"/>
  <c r="T102" i="9" s="1"/>
  <c r="S101" i="9"/>
  <c r="R101" i="9"/>
  <c r="E101" i="9"/>
  <c r="S100" i="9"/>
  <c r="R100" i="9"/>
  <c r="E100" i="9"/>
  <c r="S99" i="9"/>
  <c r="R99" i="9"/>
  <c r="E99" i="9"/>
  <c r="U99" i="9" s="1"/>
  <c r="S98" i="9"/>
  <c r="R98" i="9"/>
  <c r="E98" i="9"/>
  <c r="T98" i="9" s="1"/>
  <c r="S97" i="9"/>
  <c r="R97" i="9"/>
  <c r="E97" i="9"/>
  <c r="U97" i="9" s="1"/>
  <c r="S96" i="9"/>
  <c r="R96" i="9"/>
  <c r="E96" i="9"/>
  <c r="W95" i="9"/>
  <c r="W112" i="9" s="1"/>
  <c r="V95" i="9"/>
  <c r="V112" i="9" s="1"/>
  <c r="M95" i="9"/>
  <c r="L95" i="9"/>
  <c r="R95" i="9" s="1"/>
  <c r="K95" i="9"/>
  <c r="K112" i="9" s="1"/>
  <c r="J95" i="9"/>
  <c r="J112" i="9" s="1"/>
  <c r="I95" i="9"/>
  <c r="I112" i="9" s="1"/>
  <c r="H95" i="9"/>
  <c r="H112" i="9" s="1"/>
  <c r="G95" i="9"/>
  <c r="G112" i="9" s="1"/>
  <c r="F95" i="9"/>
  <c r="F112" i="9" s="1"/>
  <c r="D95" i="9"/>
  <c r="D112" i="9" s="1"/>
  <c r="C95" i="9"/>
  <c r="C112" i="9" s="1"/>
  <c r="B95" i="9"/>
  <c r="B112" i="9" s="1"/>
  <c r="W113" i="10"/>
  <c r="V113" i="10"/>
  <c r="S113" i="10"/>
  <c r="Q113" i="10"/>
  <c r="P113" i="10"/>
  <c r="O113" i="10"/>
  <c r="N113" i="10"/>
  <c r="M113" i="10"/>
  <c r="L113" i="10"/>
  <c r="R113" i="10" s="1"/>
  <c r="K113" i="10"/>
  <c r="J113" i="10"/>
  <c r="I113" i="10"/>
  <c r="H113" i="10"/>
  <c r="G113" i="10"/>
  <c r="F113" i="10"/>
  <c r="E113" i="10"/>
  <c r="U113" i="10" s="1"/>
  <c r="D113" i="10"/>
  <c r="C113" i="10"/>
  <c r="B113" i="10"/>
  <c r="Q112" i="10"/>
  <c r="P112" i="10"/>
  <c r="O112" i="10"/>
  <c r="N112" i="10"/>
  <c r="U111" i="10"/>
  <c r="T111" i="10"/>
  <c r="S111" i="10"/>
  <c r="R111" i="10"/>
  <c r="S110" i="10"/>
  <c r="R110" i="10"/>
  <c r="E110" i="10"/>
  <c r="U109" i="10"/>
  <c r="S109" i="10"/>
  <c r="R109" i="10"/>
  <c r="E109" i="10"/>
  <c r="T109" i="10" s="1"/>
  <c r="S108" i="10"/>
  <c r="R108" i="10"/>
  <c r="E108" i="10"/>
  <c r="T108" i="10" s="1"/>
  <c r="S107" i="10"/>
  <c r="R107" i="10"/>
  <c r="E107" i="10"/>
  <c r="T107" i="10" s="1"/>
  <c r="U106" i="10"/>
  <c r="S106" i="10"/>
  <c r="R106" i="10"/>
  <c r="E106" i="10"/>
  <c r="T106" i="10" s="1"/>
  <c r="S105" i="10"/>
  <c r="R105" i="10"/>
  <c r="E105" i="10"/>
  <c r="S104" i="10"/>
  <c r="R104" i="10"/>
  <c r="E104" i="10"/>
  <c r="U104" i="10" s="1"/>
  <c r="S103" i="10"/>
  <c r="R103" i="10"/>
  <c r="E103" i="10"/>
  <c r="S102" i="10"/>
  <c r="R102" i="10"/>
  <c r="E102" i="10"/>
  <c r="S101" i="10"/>
  <c r="R101" i="10"/>
  <c r="E101" i="10"/>
  <c r="T101" i="10" s="1"/>
  <c r="S100" i="10"/>
  <c r="R100" i="10"/>
  <c r="E100" i="10"/>
  <c r="U100" i="10" s="1"/>
  <c r="S99" i="10"/>
  <c r="R99" i="10"/>
  <c r="E99" i="10"/>
  <c r="S98" i="10"/>
  <c r="R98" i="10"/>
  <c r="E98" i="10"/>
  <c r="U98" i="10" s="1"/>
  <c r="S97" i="10"/>
  <c r="R97" i="10"/>
  <c r="E97" i="10"/>
  <c r="S96" i="10"/>
  <c r="R96" i="10"/>
  <c r="E96" i="10"/>
  <c r="T96" i="10" s="1"/>
  <c r="W95" i="10"/>
  <c r="W112" i="10" s="1"/>
  <c r="V95" i="10"/>
  <c r="V112" i="10" s="1"/>
  <c r="M95" i="10"/>
  <c r="M112" i="10" s="1"/>
  <c r="S112" i="10" s="1"/>
  <c r="L95" i="10"/>
  <c r="L112" i="10" s="1"/>
  <c r="R112" i="10" s="1"/>
  <c r="K95" i="10"/>
  <c r="K112" i="10" s="1"/>
  <c r="J95" i="10"/>
  <c r="J112" i="10" s="1"/>
  <c r="I95" i="10"/>
  <c r="I112" i="10" s="1"/>
  <c r="H95" i="10"/>
  <c r="H112" i="10" s="1"/>
  <c r="G95" i="10"/>
  <c r="G112" i="10" s="1"/>
  <c r="F95" i="10"/>
  <c r="F112" i="10" s="1"/>
  <c r="D95" i="10"/>
  <c r="D112" i="10" s="1"/>
  <c r="C95" i="10"/>
  <c r="C112" i="10" s="1"/>
  <c r="B95" i="10"/>
  <c r="B112" i="10" s="1"/>
  <c r="W113" i="11"/>
  <c r="V113" i="11"/>
  <c r="Q113" i="11"/>
  <c r="P113" i="11"/>
  <c r="O113" i="11"/>
  <c r="N113" i="11"/>
  <c r="M113" i="11"/>
  <c r="S113" i="11" s="1"/>
  <c r="L113" i="11"/>
  <c r="R113" i="11" s="1"/>
  <c r="K113" i="11"/>
  <c r="J113" i="11"/>
  <c r="I113" i="11"/>
  <c r="H113" i="11"/>
  <c r="G113" i="11"/>
  <c r="F113" i="11"/>
  <c r="E113" i="11"/>
  <c r="T113" i="11" s="1"/>
  <c r="D113" i="11"/>
  <c r="C113" i="11"/>
  <c r="B113" i="11"/>
  <c r="Q112" i="11"/>
  <c r="P112" i="11"/>
  <c r="O112" i="11"/>
  <c r="N112" i="11"/>
  <c r="U111" i="11"/>
  <c r="T111" i="11"/>
  <c r="S111" i="11"/>
  <c r="R111" i="11"/>
  <c r="U110" i="11"/>
  <c r="S110" i="11"/>
  <c r="R110" i="11"/>
  <c r="E110" i="11"/>
  <c r="T110" i="11" s="1"/>
  <c r="S109" i="11"/>
  <c r="R109" i="11"/>
  <c r="E109" i="11"/>
  <c r="S108" i="11"/>
  <c r="R108" i="11"/>
  <c r="E108" i="11"/>
  <c r="T108" i="11" s="1"/>
  <c r="S107" i="11"/>
  <c r="R107" i="11"/>
  <c r="E107" i="11"/>
  <c r="U107" i="11" s="1"/>
  <c r="S106" i="11"/>
  <c r="R106" i="11"/>
  <c r="E106" i="11"/>
  <c r="S105" i="11"/>
  <c r="R105" i="11"/>
  <c r="E105" i="11"/>
  <c r="S104" i="11"/>
  <c r="R104" i="11"/>
  <c r="E104" i="11"/>
  <c r="U104" i="11" s="1"/>
  <c r="S103" i="11"/>
  <c r="R103" i="11"/>
  <c r="E103" i="11"/>
  <c r="S102" i="11"/>
  <c r="R102" i="11"/>
  <c r="E102" i="11"/>
  <c r="T102" i="11" s="1"/>
  <c r="S101" i="11"/>
  <c r="R101" i="11"/>
  <c r="E101" i="11"/>
  <c r="U101" i="11" s="1"/>
  <c r="U100" i="11"/>
  <c r="S100" i="11"/>
  <c r="R100" i="11"/>
  <c r="E100" i="11"/>
  <c r="T100" i="11" s="1"/>
  <c r="S99" i="11"/>
  <c r="R99" i="11"/>
  <c r="E99" i="11"/>
  <c r="U99" i="11" s="1"/>
  <c r="S98" i="11"/>
  <c r="R98" i="11"/>
  <c r="E98" i="11"/>
  <c r="S97" i="11"/>
  <c r="R97" i="11"/>
  <c r="E97" i="11"/>
  <c r="U97" i="11" s="1"/>
  <c r="S96" i="11"/>
  <c r="R96" i="11"/>
  <c r="E96" i="11"/>
  <c r="W95" i="11"/>
  <c r="W112" i="11" s="1"/>
  <c r="V95" i="11"/>
  <c r="V112" i="11" s="1"/>
  <c r="M95" i="11"/>
  <c r="M112" i="11" s="1"/>
  <c r="S112" i="11" s="1"/>
  <c r="L95" i="11"/>
  <c r="L112" i="11" s="1"/>
  <c r="R112" i="11" s="1"/>
  <c r="K95" i="11"/>
  <c r="K112" i="11" s="1"/>
  <c r="J95" i="11"/>
  <c r="J112" i="11" s="1"/>
  <c r="I95" i="11"/>
  <c r="I112" i="11" s="1"/>
  <c r="H95" i="11"/>
  <c r="H112" i="11" s="1"/>
  <c r="G95" i="11"/>
  <c r="G112" i="11" s="1"/>
  <c r="F95" i="11"/>
  <c r="F112" i="11" s="1"/>
  <c r="D95" i="11"/>
  <c r="D112" i="11" s="1"/>
  <c r="C95" i="11"/>
  <c r="C112" i="11" s="1"/>
  <c r="B95" i="11"/>
  <c r="B112" i="11" s="1"/>
  <c r="W113" i="12"/>
  <c r="V113" i="12"/>
  <c r="Q113" i="12"/>
  <c r="P113" i="12"/>
  <c r="O113" i="12"/>
  <c r="N113" i="12"/>
  <c r="M113" i="12"/>
  <c r="S113" i="12" s="1"/>
  <c r="L113" i="12"/>
  <c r="R113" i="12" s="1"/>
  <c r="K113" i="12"/>
  <c r="J113" i="12"/>
  <c r="I113" i="12"/>
  <c r="H113" i="12"/>
  <c r="G113" i="12"/>
  <c r="F113" i="12"/>
  <c r="E113" i="12"/>
  <c r="U113" i="12" s="1"/>
  <c r="D113" i="12"/>
  <c r="C113" i="12"/>
  <c r="B113" i="12"/>
  <c r="Q112" i="12"/>
  <c r="P112" i="12"/>
  <c r="O112" i="12"/>
  <c r="N112" i="12"/>
  <c r="B112" i="12"/>
  <c r="U111" i="12"/>
  <c r="T111" i="12"/>
  <c r="S111" i="12"/>
  <c r="R111" i="12"/>
  <c r="S110" i="12"/>
  <c r="R110" i="12"/>
  <c r="E110" i="12"/>
  <c r="T110" i="12" s="1"/>
  <c r="S109" i="12"/>
  <c r="R109" i="12"/>
  <c r="E109" i="12"/>
  <c r="S108" i="12"/>
  <c r="R108" i="12"/>
  <c r="E108" i="12"/>
  <c r="U108" i="12" s="1"/>
  <c r="S107" i="12"/>
  <c r="R107" i="12"/>
  <c r="E107" i="12"/>
  <c r="U107" i="12" s="1"/>
  <c r="S106" i="12"/>
  <c r="R106" i="12"/>
  <c r="E106" i="12"/>
  <c r="U106" i="12" s="1"/>
  <c r="S105" i="12"/>
  <c r="R105" i="12"/>
  <c r="E105" i="12"/>
  <c r="U105" i="12" s="1"/>
  <c r="S104" i="12"/>
  <c r="R104" i="12"/>
  <c r="E104" i="12"/>
  <c r="S103" i="12"/>
  <c r="R103" i="12"/>
  <c r="E103" i="12"/>
  <c r="T103" i="12" s="1"/>
  <c r="S102" i="12"/>
  <c r="R102" i="12"/>
  <c r="E102" i="12"/>
  <c r="U102" i="12" s="1"/>
  <c r="S101" i="12"/>
  <c r="R101" i="12"/>
  <c r="E101" i="12"/>
  <c r="U101" i="12" s="1"/>
  <c r="S100" i="12"/>
  <c r="R100" i="12"/>
  <c r="E100" i="12"/>
  <c r="U100" i="12" s="1"/>
  <c r="S99" i="12"/>
  <c r="R99" i="12"/>
  <c r="E99" i="12"/>
  <c r="S98" i="12"/>
  <c r="R98" i="12"/>
  <c r="E98" i="12"/>
  <c r="U98" i="12" s="1"/>
  <c r="S97" i="12"/>
  <c r="R97" i="12"/>
  <c r="E97" i="12"/>
  <c r="U97" i="12" s="1"/>
  <c r="S96" i="12"/>
  <c r="R96" i="12"/>
  <c r="E96" i="12"/>
  <c r="U96" i="12" s="1"/>
  <c r="W95" i="12"/>
  <c r="W112" i="12" s="1"/>
  <c r="V95" i="12"/>
  <c r="V112" i="12" s="1"/>
  <c r="M95" i="12"/>
  <c r="S95" i="12" s="1"/>
  <c r="L95" i="12"/>
  <c r="L112" i="12" s="1"/>
  <c r="R112" i="12" s="1"/>
  <c r="K95" i="12"/>
  <c r="K112" i="12" s="1"/>
  <c r="J95" i="12"/>
  <c r="J112" i="12" s="1"/>
  <c r="I95" i="12"/>
  <c r="I112" i="12" s="1"/>
  <c r="H95" i="12"/>
  <c r="H112" i="12" s="1"/>
  <c r="G95" i="12"/>
  <c r="G112" i="12" s="1"/>
  <c r="F95" i="12"/>
  <c r="F112" i="12" s="1"/>
  <c r="D95" i="12"/>
  <c r="D112" i="12" s="1"/>
  <c r="C95" i="12"/>
  <c r="C112" i="12" s="1"/>
  <c r="B95" i="12"/>
  <c r="W113" i="13"/>
  <c r="V113" i="13"/>
  <c r="Q113" i="13"/>
  <c r="P113" i="13"/>
  <c r="O113" i="13"/>
  <c r="N113" i="13"/>
  <c r="M113" i="13"/>
  <c r="S113" i="13" s="1"/>
  <c r="L113" i="13"/>
  <c r="R113" i="13" s="1"/>
  <c r="K113" i="13"/>
  <c r="J113" i="13"/>
  <c r="I113" i="13"/>
  <c r="H113" i="13"/>
  <c r="G113" i="13"/>
  <c r="F113" i="13"/>
  <c r="E113" i="13"/>
  <c r="U113" i="13" s="1"/>
  <c r="D113" i="13"/>
  <c r="C113" i="13"/>
  <c r="B113" i="13"/>
  <c r="Q112" i="13"/>
  <c r="P112" i="13"/>
  <c r="O112" i="13"/>
  <c r="N112" i="13"/>
  <c r="U111" i="13"/>
  <c r="T111" i="13"/>
  <c r="S111" i="13"/>
  <c r="R111" i="13"/>
  <c r="S110" i="13"/>
  <c r="R110" i="13"/>
  <c r="E110" i="13"/>
  <c r="U110" i="13" s="1"/>
  <c r="S109" i="13"/>
  <c r="R109" i="13"/>
  <c r="E109" i="13"/>
  <c r="S108" i="13"/>
  <c r="R108" i="13"/>
  <c r="E108" i="13"/>
  <c r="U108" i="13" s="1"/>
  <c r="S107" i="13"/>
  <c r="R107" i="13"/>
  <c r="E107" i="13"/>
  <c r="U107" i="13" s="1"/>
  <c r="U106" i="13"/>
  <c r="S106" i="13"/>
  <c r="R106" i="13"/>
  <c r="E106" i="13"/>
  <c r="T106" i="13" s="1"/>
  <c r="S105" i="13"/>
  <c r="R105" i="13"/>
  <c r="E105" i="13"/>
  <c r="U105" i="13" s="1"/>
  <c r="S104" i="13"/>
  <c r="R104" i="13"/>
  <c r="E104" i="13"/>
  <c r="T104" i="13" s="1"/>
  <c r="S103" i="13"/>
  <c r="R103" i="13"/>
  <c r="E103" i="13"/>
  <c r="U103" i="13" s="1"/>
  <c r="T102" i="13"/>
  <c r="S102" i="13"/>
  <c r="R102" i="13"/>
  <c r="E102" i="13"/>
  <c r="U102" i="13" s="1"/>
  <c r="S101" i="13"/>
  <c r="R101" i="13"/>
  <c r="E101" i="13"/>
  <c r="S100" i="13"/>
  <c r="R100" i="13"/>
  <c r="E100" i="13"/>
  <c r="U100" i="13" s="1"/>
  <c r="S99" i="13"/>
  <c r="R99" i="13"/>
  <c r="E99" i="13"/>
  <c r="S98" i="13"/>
  <c r="R98" i="13"/>
  <c r="E98" i="13"/>
  <c r="T98" i="13" s="1"/>
  <c r="S97" i="13"/>
  <c r="R97" i="13"/>
  <c r="E97" i="13"/>
  <c r="U97" i="13" s="1"/>
  <c r="S96" i="13"/>
  <c r="R96" i="13"/>
  <c r="E96" i="13"/>
  <c r="T96" i="13" s="1"/>
  <c r="W95" i="13"/>
  <c r="W112" i="13" s="1"/>
  <c r="V95" i="13"/>
  <c r="V112" i="13" s="1"/>
  <c r="M95" i="13"/>
  <c r="S95" i="13" s="1"/>
  <c r="L95" i="13"/>
  <c r="L112" i="13" s="1"/>
  <c r="R112" i="13" s="1"/>
  <c r="K95" i="13"/>
  <c r="K112" i="13" s="1"/>
  <c r="J95" i="13"/>
  <c r="J112" i="13" s="1"/>
  <c r="I95" i="13"/>
  <c r="I112" i="13" s="1"/>
  <c r="H95" i="13"/>
  <c r="H112" i="13" s="1"/>
  <c r="G95" i="13"/>
  <c r="G112" i="13" s="1"/>
  <c r="F95" i="13"/>
  <c r="F112" i="13" s="1"/>
  <c r="D95" i="13"/>
  <c r="D112" i="13" s="1"/>
  <c r="C95" i="13"/>
  <c r="C112" i="13" s="1"/>
  <c r="B95" i="13"/>
  <c r="B112" i="13" s="1"/>
  <c r="W113" i="14"/>
  <c r="V113" i="14"/>
  <c r="Q113" i="14"/>
  <c r="P113" i="14"/>
  <c r="O113" i="14"/>
  <c r="N113" i="14"/>
  <c r="M113" i="14"/>
  <c r="S113" i="14" s="1"/>
  <c r="L113" i="14"/>
  <c r="R113" i="14" s="1"/>
  <c r="K113" i="14"/>
  <c r="J113" i="14"/>
  <c r="I113" i="14"/>
  <c r="H113" i="14"/>
  <c r="G113" i="14"/>
  <c r="F113" i="14"/>
  <c r="E113" i="14"/>
  <c r="U113" i="14" s="1"/>
  <c r="D113" i="14"/>
  <c r="C113" i="14"/>
  <c r="B113" i="14"/>
  <c r="Q112" i="14"/>
  <c r="P112" i="14"/>
  <c r="O112" i="14"/>
  <c r="N112" i="14"/>
  <c r="U111" i="14"/>
  <c r="T111" i="14"/>
  <c r="S111" i="14"/>
  <c r="R111" i="14"/>
  <c r="S110" i="14"/>
  <c r="R110" i="14"/>
  <c r="E110" i="14"/>
  <c r="S109" i="14"/>
  <c r="R109" i="14"/>
  <c r="E109" i="14"/>
  <c r="U109" i="14" s="1"/>
  <c r="S108" i="14"/>
  <c r="R108" i="14"/>
  <c r="E108" i="14"/>
  <c r="U108" i="14" s="1"/>
  <c r="S107" i="14"/>
  <c r="R107" i="14"/>
  <c r="E107" i="14"/>
  <c r="S106" i="14"/>
  <c r="R106" i="14"/>
  <c r="E106" i="14"/>
  <c r="U106" i="14" s="1"/>
  <c r="S105" i="14"/>
  <c r="R105" i="14"/>
  <c r="E105" i="14"/>
  <c r="U105" i="14" s="1"/>
  <c r="S104" i="14"/>
  <c r="R104" i="14"/>
  <c r="E104" i="14"/>
  <c r="U104" i="14" s="1"/>
  <c r="U103" i="14"/>
  <c r="S103" i="14"/>
  <c r="R103" i="14"/>
  <c r="E103" i="14"/>
  <c r="T103" i="14" s="1"/>
  <c r="S102" i="14"/>
  <c r="R102" i="14"/>
  <c r="E102" i="14"/>
  <c r="S101" i="14"/>
  <c r="R101" i="14"/>
  <c r="E101" i="14"/>
  <c r="U101" i="14" s="1"/>
  <c r="S100" i="14"/>
  <c r="R100" i="14"/>
  <c r="E100" i="14"/>
  <c r="U100" i="14" s="1"/>
  <c r="S99" i="14"/>
  <c r="R99" i="14"/>
  <c r="E99" i="14"/>
  <c r="S98" i="14"/>
  <c r="R98" i="14"/>
  <c r="E98" i="14"/>
  <c r="U98" i="14" s="1"/>
  <c r="S97" i="14"/>
  <c r="R97" i="14"/>
  <c r="E97" i="14"/>
  <c r="U97" i="14" s="1"/>
  <c r="S96" i="14"/>
  <c r="R96" i="14"/>
  <c r="E96" i="14"/>
  <c r="T96" i="14" s="1"/>
  <c r="W95" i="14"/>
  <c r="W112" i="14" s="1"/>
  <c r="V95" i="14"/>
  <c r="V112" i="14" s="1"/>
  <c r="M95" i="14"/>
  <c r="S95" i="14" s="1"/>
  <c r="L95" i="14"/>
  <c r="L112" i="14" s="1"/>
  <c r="R112" i="14" s="1"/>
  <c r="K95" i="14"/>
  <c r="K112" i="14" s="1"/>
  <c r="J95" i="14"/>
  <c r="J112" i="14" s="1"/>
  <c r="I95" i="14"/>
  <c r="I112" i="14" s="1"/>
  <c r="H95" i="14"/>
  <c r="H112" i="14" s="1"/>
  <c r="G95" i="14"/>
  <c r="G112" i="14" s="1"/>
  <c r="F95" i="14"/>
  <c r="F112" i="14" s="1"/>
  <c r="D95" i="14"/>
  <c r="D112" i="14" s="1"/>
  <c r="C95" i="14"/>
  <c r="C112" i="14" s="1"/>
  <c r="B95" i="14"/>
  <c r="B112" i="14" s="1"/>
  <c r="W113" i="15"/>
  <c r="V113" i="15"/>
  <c r="Q113" i="15"/>
  <c r="P113" i="15"/>
  <c r="O113" i="15"/>
  <c r="N113" i="15"/>
  <c r="M113" i="15"/>
  <c r="S113" i="15" s="1"/>
  <c r="L113" i="15"/>
  <c r="R113" i="15" s="1"/>
  <c r="K113" i="15"/>
  <c r="J113" i="15"/>
  <c r="I113" i="15"/>
  <c r="H113" i="15"/>
  <c r="G113" i="15"/>
  <c r="F113" i="15"/>
  <c r="E113" i="15"/>
  <c r="U113" i="15" s="1"/>
  <c r="D113" i="15"/>
  <c r="C113" i="15"/>
  <c r="B113" i="15"/>
  <c r="Q112" i="15"/>
  <c r="P112" i="15"/>
  <c r="O112" i="15"/>
  <c r="N112" i="15"/>
  <c r="U111" i="15"/>
  <c r="T111" i="15"/>
  <c r="S111" i="15"/>
  <c r="R111" i="15"/>
  <c r="U110" i="15"/>
  <c r="S110" i="15"/>
  <c r="R110" i="15"/>
  <c r="E110" i="15"/>
  <c r="T110" i="15" s="1"/>
  <c r="S109" i="15"/>
  <c r="R109" i="15"/>
  <c r="E109" i="15"/>
  <c r="S108" i="15"/>
  <c r="R108" i="15"/>
  <c r="E108" i="15"/>
  <c r="S107" i="15"/>
  <c r="R107" i="15"/>
  <c r="E107" i="15"/>
  <c r="U107" i="15" s="1"/>
  <c r="S106" i="15"/>
  <c r="R106" i="15"/>
  <c r="E106" i="15"/>
  <c r="U106" i="15" s="1"/>
  <c r="S105" i="15"/>
  <c r="R105" i="15"/>
  <c r="E105" i="15"/>
  <c r="U105" i="15" s="1"/>
  <c r="S104" i="15"/>
  <c r="R104" i="15"/>
  <c r="E104" i="15"/>
  <c r="T104" i="15" s="1"/>
  <c r="S103" i="15"/>
  <c r="R103" i="15"/>
  <c r="E103" i="15"/>
  <c r="U103" i="15" s="1"/>
  <c r="S102" i="15"/>
  <c r="R102" i="15"/>
  <c r="E102" i="15"/>
  <c r="T102" i="15" s="1"/>
  <c r="S101" i="15"/>
  <c r="R101" i="15"/>
  <c r="E101" i="15"/>
  <c r="S100" i="15"/>
  <c r="R100" i="15"/>
  <c r="E100" i="15"/>
  <c r="S99" i="15"/>
  <c r="R99" i="15"/>
  <c r="E99" i="15"/>
  <c r="U99" i="15" s="1"/>
  <c r="S98" i="15"/>
  <c r="R98" i="15"/>
  <c r="E98" i="15"/>
  <c r="U98" i="15" s="1"/>
  <c r="S97" i="15"/>
  <c r="R97" i="15"/>
  <c r="E97" i="15"/>
  <c r="U97" i="15" s="1"/>
  <c r="S96" i="15"/>
  <c r="R96" i="15"/>
  <c r="E96" i="15"/>
  <c r="T96" i="15" s="1"/>
  <c r="W95" i="15"/>
  <c r="W112" i="15" s="1"/>
  <c r="V95" i="15"/>
  <c r="V112" i="15" s="1"/>
  <c r="M95" i="15"/>
  <c r="S95" i="15" s="1"/>
  <c r="L95" i="15"/>
  <c r="R95" i="15" s="1"/>
  <c r="K95" i="15"/>
  <c r="K112" i="15" s="1"/>
  <c r="J95" i="15"/>
  <c r="J112" i="15" s="1"/>
  <c r="I95" i="15"/>
  <c r="I112" i="15" s="1"/>
  <c r="H95" i="15"/>
  <c r="H112" i="15" s="1"/>
  <c r="G95" i="15"/>
  <c r="G112" i="15" s="1"/>
  <c r="F95" i="15"/>
  <c r="F112" i="15" s="1"/>
  <c r="D95" i="15"/>
  <c r="D112" i="15" s="1"/>
  <c r="C95" i="15"/>
  <c r="C112" i="15" s="1"/>
  <c r="B95" i="15"/>
  <c r="B112" i="15" s="1"/>
  <c r="W113" i="16"/>
  <c r="V113" i="16"/>
  <c r="Q113" i="16"/>
  <c r="P113" i="16"/>
  <c r="O113" i="16"/>
  <c r="N113" i="16"/>
  <c r="M113" i="16"/>
  <c r="S113" i="16" s="1"/>
  <c r="L113" i="16"/>
  <c r="R113" i="16" s="1"/>
  <c r="K113" i="16"/>
  <c r="J113" i="16"/>
  <c r="I113" i="16"/>
  <c r="H113" i="16"/>
  <c r="G113" i="16"/>
  <c r="F113" i="16"/>
  <c r="E113" i="16"/>
  <c r="U113" i="16" s="1"/>
  <c r="D113" i="16"/>
  <c r="C113" i="16"/>
  <c r="B113" i="16"/>
  <c r="Q112" i="16"/>
  <c r="P112" i="16"/>
  <c r="O112" i="16"/>
  <c r="N112" i="16"/>
  <c r="U111" i="16"/>
  <c r="T111" i="16"/>
  <c r="S111" i="16"/>
  <c r="R111" i="16"/>
  <c r="S110" i="16"/>
  <c r="R110" i="16"/>
  <c r="E110" i="16"/>
  <c r="U110" i="16" s="1"/>
  <c r="S109" i="16"/>
  <c r="R109" i="16"/>
  <c r="E109" i="16"/>
  <c r="S108" i="16"/>
  <c r="R108" i="16"/>
  <c r="E108" i="16"/>
  <c r="U108" i="16" s="1"/>
  <c r="S107" i="16"/>
  <c r="R107" i="16"/>
  <c r="E107" i="16"/>
  <c r="U107" i="16" s="1"/>
  <c r="S106" i="16"/>
  <c r="R106" i="16"/>
  <c r="E106" i="16"/>
  <c r="U106" i="16" s="1"/>
  <c r="S105" i="16"/>
  <c r="R105" i="16"/>
  <c r="E105" i="16"/>
  <c r="T105" i="16" s="1"/>
  <c r="S104" i="16"/>
  <c r="R104" i="16"/>
  <c r="E104" i="16"/>
  <c r="T104" i="16" s="1"/>
  <c r="S103" i="16"/>
  <c r="R103" i="16"/>
  <c r="E103" i="16"/>
  <c r="U103" i="16" s="1"/>
  <c r="S102" i="16"/>
  <c r="R102" i="16"/>
  <c r="E102" i="16"/>
  <c r="U102" i="16" s="1"/>
  <c r="S101" i="16"/>
  <c r="R101" i="16"/>
  <c r="E101" i="16"/>
  <c r="S100" i="16"/>
  <c r="R100" i="16"/>
  <c r="E100" i="16"/>
  <c r="U100" i="16" s="1"/>
  <c r="S99" i="16"/>
  <c r="R99" i="16"/>
  <c r="E99" i="16"/>
  <c r="U99" i="16" s="1"/>
  <c r="S98" i="16"/>
  <c r="R98" i="16"/>
  <c r="E98" i="16"/>
  <c r="U98" i="16" s="1"/>
  <c r="S97" i="16"/>
  <c r="R97" i="16"/>
  <c r="E97" i="16"/>
  <c r="T97" i="16" s="1"/>
  <c r="S96" i="16"/>
  <c r="R96" i="16"/>
  <c r="E96" i="16"/>
  <c r="T96" i="16" s="1"/>
  <c r="W95" i="16"/>
  <c r="W112" i="16" s="1"/>
  <c r="V95" i="16"/>
  <c r="V112" i="16" s="1"/>
  <c r="M95" i="16"/>
  <c r="L95" i="16"/>
  <c r="L112" i="16" s="1"/>
  <c r="R112" i="16" s="1"/>
  <c r="K95" i="16"/>
  <c r="K112" i="16" s="1"/>
  <c r="J95" i="16"/>
  <c r="J112" i="16" s="1"/>
  <c r="I95" i="16"/>
  <c r="I112" i="16" s="1"/>
  <c r="H95" i="16"/>
  <c r="H112" i="16" s="1"/>
  <c r="G95" i="16"/>
  <c r="G112" i="16" s="1"/>
  <c r="F95" i="16"/>
  <c r="F112" i="16" s="1"/>
  <c r="E95" i="16"/>
  <c r="D95" i="16"/>
  <c r="D112" i="16" s="1"/>
  <c r="C95" i="16"/>
  <c r="C112" i="16" s="1"/>
  <c r="B95" i="16"/>
  <c r="B112" i="16" s="1"/>
  <c r="W113" i="17"/>
  <c r="V113" i="17"/>
  <c r="Q113" i="17"/>
  <c r="P113" i="17"/>
  <c r="O113" i="17"/>
  <c r="N113" i="17"/>
  <c r="M113" i="17"/>
  <c r="S113" i="17" s="1"/>
  <c r="L113" i="17"/>
  <c r="R113" i="17" s="1"/>
  <c r="K113" i="17"/>
  <c r="J113" i="17"/>
  <c r="I113" i="17"/>
  <c r="H113" i="17"/>
  <c r="G113" i="17"/>
  <c r="F113" i="17"/>
  <c r="E113" i="17"/>
  <c r="U113" i="17" s="1"/>
  <c r="D113" i="17"/>
  <c r="C113" i="17"/>
  <c r="B113" i="17"/>
  <c r="Q112" i="17"/>
  <c r="P112" i="17"/>
  <c r="O112" i="17"/>
  <c r="N112" i="17"/>
  <c r="U111" i="17"/>
  <c r="T111" i="17"/>
  <c r="S111" i="17"/>
  <c r="R111" i="17"/>
  <c r="S110" i="17"/>
  <c r="R110" i="17"/>
  <c r="E110" i="17"/>
  <c r="S109" i="17"/>
  <c r="R109" i="17"/>
  <c r="E109" i="17"/>
  <c r="U109" i="17" s="1"/>
  <c r="S108" i="17"/>
  <c r="R108" i="17"/>
  <c r="E108" i="17"/>
  <c r="U108" i="17" s="1"/>
  <c r="S107" i="17"/>
  <c r="R107" i="17"/>
  <c r="E107" i="17"/>
  <c r="U107" i="17" s="1"/>
  <c r="S106" i="17"/>
  <c r="R106" i="17"/>
  <c r="E106" i="17"/>
  <c r="T106" i="17" s="1"/>
  <c r="S105" i="17"/>
  <c r="R105" i="17"/>
  <c r="E105" i="17"/>
  <c r="U105" i="17" s="1"/>
  <c r="S104" i="17"/>
  <c r="R104" i="17"/>
  <c r="E104" i="17"/>
  <c r="U104" i="17" s="1"/>
  <c r="T103" i="17"/>
  <c r="S103" i="17"/>
  <c r="R103" i="17"/>
  <c r="E103" i="17"/>
  <c r="U103" i="17" s="1"/>
  <c r="S102" i="17"/>
  <c r="R102" i="17"/>
  <c r="E102" i="17"/>
  <c r="S101" i="17"/>
  <c r="R101" i="17"/>
  <c r="E101" i="17"/>
  <c r="U101" i="17" s="1"/>
  <c r="S100" i="17"/>
  <c r="R100" i="17"/>
  <c r="E100" i="17"/>
  <c r="U100" i="17" s="1"/>
  <c r="S99" i="17"/>
  <c r="R99" i="17"/>
  <c r="E99" i="17"/>
  <c r="U99" i="17" s="1"/>
  <c r="U98" i="17"/>
  <c r="S98" i="17"/>
  <c r="R98" i="17"/>
  <c r="E98" i="17"/>
  <c r="T98" i="17" s="1"/>
  <c r="S97" i="17"/>
  <c r="R97" i="17"/>
  <c r="E97" i="17"/>
  <c r="U97" i="17" s="1"/>
  <c r="S96" i="17"/>
  <c r="R96" i="17"/>
  <c r="E96" i="17"/>
  <c r="U96" i="17" s="1"/>
  <c r="W95" i="17"/>
  <c r="W112" i="17" s="1"/>
  <c r="V95" i="17"/>
  <c r="V112" i="17" s="1"/>
  <c r="M95" i="17"/>
  <c r="M112" i="17" s="1"/>
  <c r="S112" i="17" s="1"/>
  <c r="L95" i="17"/>
  <c r="R95" i="17" s="1"/>
  <c r="K95" i="17"/>
  <c r="K112" i="17" s="1"/>
  <c r="J95" i="17"/>
  <c r="J112" i="17" s="1"/>
  <c r="I95" i="17"/>
  <c r="I112" i="17" s="1"/>
  <c r="H95" i="17"/>
  <c r="H112" i="17" s="1"/>
  <c r="G95" i="17"/>
  <c r="G112" i="17" s="1"/>
  <c r="F95" i="17"/>
  <c r="F112" i="17" s="1"/>
  <c r="D95" i="17"/>
  <c r="D112" i="17" s="1"/>
  <c r="C95" i="17"/>
  <c r="C112" i="17" s="1"/>
  <c r="B95" i="17"/>
  <c r="B112" i="17" s="1"/>
  <c r="W113" i="18"/>
  <c r="V113" i="18"/>
  <c r="Q113" i="18"/>
  <c r="P113" i="18"/>
  <c r="O113" i="18"/>
  <c r="N113" i="18"/>
  <c r="M113" i="18"/>
  <c r="S113" i="18" s="1"/>
  <c r="L113" i="18"/>
  <c r="R113" i="18" s="1"/>
  <c r="K113" i="18"/>
  <c r="J113" i="18"/>
  <c r="I113" i="18"/>
  <c r="H113" i="18"/>
  <c r="G113" i="18"/>
  <c r="F113" i="18"/>
  <c r="E113" i="18"/>
  <c r="U113" i="18" s="1"/>
  <c r="D113" i="18"/>
  <c r="C113" i="18"/>
  <c r="B113" i="18"/>
  <c r="Q112" i="18"/>
  <c r="P112" i="18"/>
  <c r="O112" i="18"/>
  <c r="N112" i="18"/>
  <c r="F112" i="18"/>
  <c r="U111" i="18"/>
  <c r="T111" i="18"/>
  <c r="S111" i="18"/>
  <c r="R111" i="18"/>
  <c r="S110" i="18"/>
  <c r="R110" i="18"/>
  <c r="E110" i="18"/>
  <c r="U110" i="18" s="1"/>
  <c r="S109" i="18"/>
  <c r="R109" i="18"/>
  <c r="E109" i="18"/>
  <c r="S108" i="18"/>
  <c r="R108" i="18"/>
  <c r="E108" i="18"/>
  <c r="U108" i="18" s="1"/>
  <c r="S107" i="18"/>
  <c r="R107" i="18"/>
  <c r="E107" i="18"/>
  <c r="T107" i="18" s="1"/>
  <c r="S106" i="18"/>
  <c r="R106" i="18"/>
  <c r="E106" i="18"/>
  <c r="U106" i="18" s="1"/>
  <c r="S105" i="18"/>
  <c r="R105" i="18"/>
  <c r="E105" i="18"/>
  <c r="U105" i="18" s="1"/>
  <c r="S104" i="18"/>
  <c r="R104" i="18"/>
  <c r="E104" i="18"/>
  <c r="U104" i="18" s="1"/>
  <c r="S103" i="18"/>
  <c r="R103" i="18"/>
  <c r="E103" i="18"/>
  <c r="S102" i="18"/>
  <c r="R102" i="18"/>
  <c r="E102" i="18"/>
  <c r="U102" i="18" s="1"/>
  <c r="S101" i="18"/>
  <c r="R101" i="18"/>
  <c r="E101" i="18"/>
  <c r="S100" i="18"/>
  <c r="R100" i="18"/>
  <c r="E100" i="18"/>
  <c r="U100" i="18" s="1"/>
  <c r="U99" i="18"/>
  <c r="S99" i="18"/>
  <c r="R99" i="18"/>
  <c r="E99" i="18"/>
  <c r="T99" i="18" s="1"/>
  <c r="S98" i="18"/>
  <c r="R98" i="18"/>
  <c r="E98" i="18"/>
  <c r="U98" i="18" s="1"/>
  <c r="S97" i="18"/>
  <c r="R97" i="18"/>
  <c r="E97" i="18"/>
  <c r="U97" i="18" s="1"/>
  <c r="S96" i="18"/>
  <c r="R96" i="18"/>
  <c r="E96" i="18"/>
  <c r="T96" i="18" s="1"/>
  <c r="W95" i="18"/>
  <c r="W112" i="18" s="1"/>
  <c r="V95" i="18"/>
  <c r="V112" i="18" s="1"/>
  <c r="M95" i="18"/>
  <c r="M112" i="18" s="1"/>
  <c r="S112" i="18" s="1"/>
  <c r="L95" i="18"/>
  <c r="K95" i="18"/>
  <c r="K112" i="18" s="1"/>
  <c r="J95" i="18"/>
  <c r="J112" i="18" s="1"/>
  <c r="I95" i="18"/>
  <c r="I112" i="18" s="1"/>
  <c r="H95" i="18"/>
  <c r="H112" i="18" s="1"/>
  <c r="G95" i="18"/>
  <c r="G112" i="18" s="1"/>
  <c r="F95" i="18"/>
  <c r="D95" i="18"/>
  <c r="D112" i="18" s="1"/>
  <c r="C95" i="18"/>
  <c r="C112" i="18" s="1"/>
  <c r="B95" i="18"/>
  <c r="B112" i="18" s="1"/>
  <c r="W113" i="19"/>
  <c r="V113" i="19"/>
  <c r="R113" i="19"/>
  <c r="Q113" i="19"/>
  <c r="P113" i="19"/>
  <c r="O113" i="19"/>
  <c r="N113" i="19"/>
  <c r="M113" i="19"/>
  <c r="S113" i="19" s="1"/>
  <c r="L113" i="19"/>
  <c r="K113" i="19"/>
  <c r="J113" i="19"/>
  <c r="I113" i="19"/>
  <c r="H113" i="19"/>
  <c r="G113" i="19"/>
  <c r="F113" i="19"/>
  <c r="E113" i="19"/>
  <c r="T113" i="19" s="1"/>
  <c r="D113" i="19"/>
  <c r="C113" i="19"/>
  <c r="B113" i="19"/>
  <c r="Q112" i="19"/>
  <c r="P112" i="19"/>
  <c r="O112" i="19"/>
  <c r="N112" i="19"/>
  <c r="U111" i="19"/>
  <c r="T111" i="19"/>
  <c r="S111" i="19"/>
  <c r="R111" i="19"/>
  <c r="S110" i="19"/>
  <c r="R110" i="19"/>
  <c r="E110" i="19"/>
  <c r="U110" i="19" s="1"/>
  <c r="S109" i="19"/>
  <c r="R109" i="19"/>
  <c r="E109" i="19"/>
  <c r="U109" i="19" s="1"/>
  <c r="S108" i="19"/>
  <c r="R108" i="19"/>
  <c r="E108" i="19"/>
  <c r="T108" i="19" s="1"/>
  <c r="S107" i="19"/>
  <c r="R107" i="19"/>
  <c r="E107" i="19"/>
  <c r="T107" i="19" s="1"/>
  <c r="S106" i="19"/>
  <c r="R106" i="19"/>
  <c r="E106" i="19"/>
  <c r="U106" i="19" s="1"/>
  <c r="S105" i="19"/>
  <c r="R105" i="19"/>
  <c r="E105" i="19"/>
  <c r="U105" i="19" s="1"/>
  <c r="S104" i="19"/>
  <c r="R104" i="19"/>
  <c r="E104" i="19"/>
  <c r="S103" i="19"/>
  <c r="R103" i="19"/>
  <c r="E103" i="19"/>
  <c r="U103" i="19" s="1"/>
  <c r="S102" i="19"/>
  <c r="R102" i="19"/>
  <c r="E102" i="19"/>
  <c r="U102" i="19" s="1"/>
  <c r="S101" i="19"/>
  <c r="R101" i="19"/>
  <c r="E101" i="19"/>
  <c r="T101" i="19" s="1"/>
  <c r="S100" i="19"/>
  <c r="R100" i="19"/>
  <c r="E100" i="19"/>
  <c r="S99" i="19"/>
  <c r="R99" i="19"/>
  <c r="E99" i="19"/>
  <c r="S98" i="19"/>
  <c r="R98" i="19"/>
  <c r="E98" i="19"/>
  <c r="S97" i="19"/>
  <c r="R97" i="19"/>
  <c r="E97" i="19"/>
  <c r="S96" i="19"/>
  <c r="R96" i="19"/>
  <c r="E96" i="19"/>
  <c r="W95" i="19"/>
  <c r="W112" i="19" s="1"/>
  <c r="V95" i="19"/>
  <c r="V112" i="19" s="1"/>
  <c r="M95" i="19"/>
  <c r="M112" i="19" s="1"/>
  <c r="S112" i="19" s="1"/>
  <c r="L95" i="19"/>
  <c r="K95" i="19"/>
  <c r="K112" i="19" s="1"/>
  <c r="J95" i="19"/>
  <c r="J112" i="19" s="1"/>
  <c r="I95" i="19"/>
  <c r="I112" i="19" s="1"/>
  <c r="H95" i="19"/>
  <c r="H112" i="19" s="1"/>
  <c r="G95" i="19"/>
  <c r="G112" i="19" s="1"/>
  <c r="F95" i="19"/>
  <c r="F112" i="19" s="1"/>
  <c r="D95" i="19"/>
  <c r="D112" i="19" s="1"/>
  <c r="C95" i="19"/>
  <c r="C112" i="19" s="1"/>
  <c r="B95" i="19"/>
  <c r="B112" i="19" s="1"/>
  <c r="W113" i="20"/>
  <c r="V113" i="20"/>
  <c r="R113" i="20"/>
  <c r="Q113" i="20"/>
  <c r="P113" i="20"/>
  <c r="O113" i="20"/>
  <c r="N113" i="20"/>
  <c r="M113" i="20"/>
  <c r="S113" i="20" s="1"/>
  <c r="L113" i="20"/>
  <c r="K113" i="20"/>
  <c r="J113" i="20"/>
  <c r="I113" i="20"/>
  <c r="H113" i="20"/>
  <c r="G113" i="20"/>
  <c r="F113" i="20"/>
  <c r="E113" i="20"/>
  <c r="U113" i="20" s="1"/>
  <c r="D113" i="20"/>
  <c r="C113" i="20"/>
  <c r="B113" i="20"/>
  <c r="Q112" i="20"/>
  <c r="P112" i="20"/>
  <c r="O112" i="20"/>
  <c r="N112" i="20"/>
  <c r="U111" i="20"/>
  <c r="T111" i="20"/>
  <c r="S111" i="20"/>
  <c r="R111" i="20"/>
  <c r="S110" i="20"/>
  <c r="R110" i="20"/>
  <c r="E110" i="20"/>
  <c r="T110" i="20" s="1"/>
  <c r="S109" i="20"/>
  <c r="R109" i="20"/>
  <c r="E109" i="20"/>
  <c r="T109" i="20" s="1"/>
  <c r="S108" i="20"/>
  <c r="R108" i="20"/>
  <c r="E108" i="20"/>
  <c r="T108" i="20" s="1"/>
  <c r="S107" i="20"/>
  <c r="R107" i="20"/>
  <c r="E107" i="20"/>
  <c r="U107" i="20" s="1"/>
  <c r="S106" i="20"/>
  <c r="R106" i="20"/>
  <c r="E106" i="20"/>
  <c r="U106" i="20" s="1"/>
  <c r="S105" i="20"/>
  <c r="R105" i="20"/>
  <c r="E105" i="20"/>
  <c r="S104" i="20"/>
  <c r="R104" i="20"/>
  <c r="E104" i="20"/>
  <c r="U104" i="20" s="1"/>
  <c r="S103" i="20"/>
  <c r="R103" i="20"/>
  <c r="E103" i="20"/>
  <c r="U103" i="20" s="1"/>
  <c r="S102" i="20"/>
  <c r="R102" i="20"/>
  <c r="E102" i="20"/>
  <c r="T102" i="20" s="1"/>
  <c r="S101" i="20"/>
  <c r="R101" i="20"/>
  <c r="E101" i="20"/>
  <c r="S100" i="20"/>
  <c r="R100" i="20"/>
  <c r="E100" i="20"/>
  <c r="S99" i="20"/>
  <c r="R99" i="20"/>
  <c r="E99" i="20"/>
  <c r="U99" i="20" s="1"/>
  <c r="S98" i="20"/>
  <c r="R98" i="20"/>
  <c r="E98" i="20"/>
  <c r="U98" i="20" s="1"/>
  <c r="S97" i="20"/>
  <c r="R97" i="20"/>
  <c r="E97" i="20"/>
  <c r="S96" i="20"/>
  <c r="R96" i="20"/>
  <c r="E96" i="20"/>
  <c r="U96" i="20" s="1"/>
  <c r="W95" i="20"/>
  <c r="W112" i="20" s="1"/>
  <c r="V95" i="20"/>
  <c r="V112" i="20" s="1"/>
  <c r="M95" i="20"/>
  <c r="S95" i="20" s="1"/>
  <c r="L95" i="20"/>
  <c r="K95" i="20"/>
  <c r="K112" i="20" s="1"/>
  <c r="J95" i="20"/>
  <c r="J112" i="20" s="1"/>
  <c r="I95" i="20"/>
  <c r="I112" i="20" s="1"/>
  <c r="H95" i="20"/>
  <c r="H112" i="20" s="1"/>
  <c r="G95" i="20"/>
  <c r="G112" i="20" s="1"/>
  <c r="F95" i="20"/>
  <c r="F112" i="20" s="1"/>
  <c r="D95" i="20"/>
  <c r="D112" i="20" s="1"/>
  <c r="C95" i="20"/>
  <c r="C112" i="20" s="1"/>
  <c r="B95" i="20"/>
  <c r="B112" i="20" s="1"/>
  <c r="W113" i="21"/>
  <c r="V113" i="21"/>
  <c r="Q113" i="21"/>
  <c r="P113" i="21"/>
  <c r="O113" i="21"/>
  <c r="N113" i="21"/>
  <c r="M113" i="21"/>
  <c r="S113" i="21" s="1"/>
  <c r="L113" i="21"/>
  <c r="R113" i="21" s="1"/>
  <c r="K113" i="21"/>
  <c r="J113" i="21"/>
  <c r="I113" i="21"/>
  <c r="H113" i="21"/>
  <c r="G113" i="21"/>
  <c r="F113" i="21"/>
  <c r="E113" i="21"/>
  <c r="U113" i="21" s="1"/>
  <c r="D113" i="21"/>
  <c r="C113" i="21"/>
  <c r="B113" i="21"/>
  <c r="Q112" i="21"/>
  <c r="P112" i="21"/>
  <c r="O112" i="21"/>
  <c r="N112" i="21"/>
  <c r="U111" i="21"/>
  <c r="T111" i="21"/>
  <c r="S111" i="21"/>
  <c r="R111" i="21"/>
  <c r="S110" i="21"/>
  <c r="R110" i="21"/>
  <c r="E110" i="21"/>
  <c r="T110" i="21" s="1"/>
  <c r="S109" i="21"/>
  <c r="R109" i="21"/>
  <c r="E109" i="21"/>
  <c r="U109" i="21" s="1"/>
  <c r="S108" i="21"/>
  <c r="R108" i="21"/>
  <c r="E108" i="21"/>
  <c r="U108" i="21" s="1"/>
  <c r="S107" i="21"/>
  <c r="R107" i="21"/>
  <c r="E107" i="21"/>
  <c r="U107" i="21" s="1"/>
  <c r="S106" i="21"/>
  <c r="R106" i="21"/>
  <c r="E106" i="21"/>
  <c r="S105" i="21"/>
  <c r="R105" i="21"/>
  <c r="E105" i="21"/>
  <c r="U105" i="21" s="1"/>
  <c r="S104" i="21"/>
  <c r="R104" i="21"/>
  <c r="E104" i="21"/>
  <c r="T104" i="21" s="1"/>
  <c r="S103" i="21"/>
  <c r="R103" i="21"/>
  <c r="E103" i="21"/>
  <c r="U103" i="21" s="1"/>
  <c r="S102" i="21"/>
  <c r="R102" i="21"/>
  <c r="E102" i="21"/>
  <c r="T102" i="21" s="1"/>
  <c r="T101" i="21"/>
  <c r="S101" i="21"/>
  <c r="R101" i="21"/>
  <c r="E101" i="21"/>
  <c r="U101" i="21" s="1"/>
  <c r="S100" i="21"/>
  <c r="R100" i="21"/>
  <c r="E100" i="21"/>
  <c r="U100" i="21" s="1"/>
  <c r="S99" i="21"/>
  <c r="R99" i="21"/>
  <c r="E99" i="21"/>
  <c r="U99" i="21" s="1"/>
  <c r="S98" i="21"/>
  <c r="R98" i="21"/>
  <c r="E98" i="21"/>
  <c r="S97" i="21"/>
  <c r="R97" i="21"/>
  <c r="E97" i="21"/>
  <c r="U97" i="21" s="1"/>
  <c r="S96" i="21"/>
  <c r="R96" i="21"/>
  <c r="E96" i="21"/>
  <c r="U96" i="21" s="1"/>
  <c r="W95" i="21"/>
  <c r="W112" i="21" s="1"/>
  <c r="V95" i="21"/>
  <c r="V112" i="21" s="1"/>
  <c r="M95" i="21"/>
  <c r="S95" i="21" s="1"/>
  <c r="L95" i="21"/>
  <c r="K95" i="21"/>
  <c r="K112" i="21" s="1"/>
  <c r="J95" i="21"/>
  <c r="J112" i="21" s="1"/>
  <c r="I95" i="21"/>
  <c r="I112" i="21" s="1"/>
  <c r="H95" i="21"/>
  <c r="H112" i="21" s="1"/>
  <c r="G95" i="21"/>
  <c r="G112" i="21" s="1"/>
  <c r="F95" i="21"/>
  <c r="F112" i="21" s="1"/>
  <c r="D95" i="21"/>
  <c r="D112" i="21" s="1"/>
  <c r="C95" i="21"/>
  <c r="C112" i="21" s="1"/>
  <c r="B95" i="21"/>
  <c r="B112" i="21" s="1"/>
  <c r="W113" i="22"/>
  <c r="V113" i="22"/>
  <c r="Q113" i="22"/>
  <c r="P113" i="22"/>
  <c r="O113" i="22"/>
  <c r="N113" i="22"/>
  <c r="M113" i="22"/>
  <c r="S113" i="22" s="1"/>
  <c r="L113" i="22"/>
  <c r="R113" i="22" s="1"/>
  <c r="K113" i="22"/>
  <c r="J113" i="22"/>
  <c r="I113" i="22"/>
  <c r="H113" i="22"/>
  <c r="G113" i="22"/>
  <c r="F113" i="22"/>
  <c r="E113" i="22"/>
  <c r="U113" i="22" s="1"/>
  <c r="D113" i="22"/>
  <c r="C113" i="22"/>
  <c r="B113" i="22"/>
  <c r="Q112" i="22"/>
  <c r="P112" i="22"/>
  <c r="O112" i="22"/>
  <c r="N112" i="22"/>
  <c r="U111" i="22"/>
  <c r="T111" i="22"/>
  <c r="S111" i="22"/>
  <c r="R111" i="22"/>
  <c r="S110" i="22"/>
  <c r="R110" i="22"/>
  <c r="E110" i="22"/>
  <c r="T110" i="22" s="1"/>
  <c r="S109" i="22"/>
  <c r="R109" i="22"/>
  <c r="E109" i="22"/>
  <c r="U109" i="22" s="1"/>
  <c r="S108" i="22"/>
  <c r="R108" i="22"/>
  <c r="E108" i="22"/>
  <c r="U108" i="22" s="1"/>
  <c r="S107" i="22"/>
  <c r="R107" i="22"/>
  <c r="E107" i="22"/>
  <c r="S106" i="22"/>
  <c r="R106" i="22"/>
  <c r="E106" i="22"/>
  <c r="S105" i="22"/>
  <c r="R105" i="22"/>
  <c r="E105" i="22"/>
  <c r="U105" i="22" s="1"/>
  <c r="S104" i="22"/>
  <c r="R104" i="22"/>
  <c r="E104" i="22"/>
  <c r="U104" i="22" s="1"/>
  <c r="S103" i="22"/>
  <c r="R103" i="22"/>
  <c r="E103" i="22"/>
  <c r="S102" i="22"/>
  <c r="R102" i="22"/>
  <c r="E102" i="22"/>
  <c r="T102" i="22" s="1"/>
  <c r="S101" i="22"/>
  <c r="R101" i="22"/>
  <c r="E101" i="22"/>
  <c r="U101" i="22" s="1"/>
  <c r="S100" i="22"/>
  <c r="R100" i="22"/>
  <c r="E100" i="22"/>
  <c r="U100" i="22" s="1"/>
  <c r="S99" i="22"/>
  <c r="R99" i="22"/>
  <c r="E99" i="22"/>
  <c r="U99" i="22" s="1"/>
  <c r="S98" i="22"/>
  <c r="R98" i="22"/>
  <c r="E98" i="22"/>
  <c r="S97" i="22"/>
  <c r="R97" i="22"/>
  <c r="E97" i="22"/>
  <c r="U97" i="22" s="1"/>
  <c r="S96" i="22"/>
  <c r="R96" i="22"/>
  <c r="E96" i="22"/>
  <c r="U96" i="22" s="1"/>
  <c r="W95" i="22"/>
  <c r="W112" i="22" s="1"/>
  <c r="V95" i="22"/>
  <c r="V112" i="22" s="1"/>
  <c r="M95" i="22"/>
  <c r="M112" i="22" s="1"/>
  <c r="S112" i="22" s="1"/>
  <c r="L95" i="22"/>
  <c r="K95" i="22"/>
  <c r="K112" i="22" s="1"/>
  <c r="J95" i="22"/>
  <c r="J112" i="22" s="1"/>
  <c r="I95" i="22"/>
  <c r="I112" i="22" s="1"/>
  <c r="H95" i="22"/>
  <c r="H112" i="22" s="1"/>
  <c r="G95" i="22"/>
  <c r="G112" i="22" s="1"/>
  <c r="F95" i="22"/>
  <c r="F112" i="22" s="1"/>
  <c r="D95" i="22"/>
  <c r="D112" i="22" s="1"/>
  <c r="C95" i="22"/>
  <c r="C112" i="22" s="1"/>
  <c r="B95" i="22"/>
  <c r="B112" i="22" s="1"/>
  <c r="W113" i="23"/>
  <c r="V113" i="23"/>
  <c r="Q113" i="23"/>
  <c r="P113" i="23"/>
  <c r="O113" i="23"/>
  <c r="N113" i="23"/>
  <c r="M113" i="23"/>
  <c r="S113" i="23" s="1"/>
  <c r="L113" i="23"/>
  <c r="R113" i="23" s="1"/>
  <c r="K113" i="23"/>
  <c r="J113" i="23"/>
  <c r="I113" i="23"/>
  <c r="H113" i="23"/>
  <c r="G113" i="23"/>
  <c r="F113" i="23"/>
  <c r="E113" i="23"/>
  <c r="T113" i="23" s="1"/>
  <c r="D113" i="23"/>
  <c r="C113" i="23"/>
  <c r="B113" i="23"/>
  <c r="Q112" i="23"/>
  <c r="P112" i="23"/>
  <c r="O112" i="23"/>
  <c r="N112" i="23"/>
  <c r="U111" i="23"/>
  <c r="T111" i="23"/>
  <c r="S111" i="23"/>
  <c r="R111" i="23"/>
  <c r="S110" i="23"/>
  <c r="R110" i="23"/>
  <c r="E110" i="23"/>
  <c r="S109" i="23"/>
  <c r="R109" i="23"/>
  <c r="E109" i="23"/>
  <c r="U109" i="23" s="1"/>
  <c r="S108" i="23"/>
  <c r="R108" i="23"/>
  <c r="E108" i="23"/>
  <c r="U108" i="23" s="1"/>
  <c r="S107" i="23"/>
  <c r="R107" i="23"/>
  <c r="E107" i="23"/>
  <c r="S106" i="23"/>
  <c r="R106" i="23"/>
  <c r="E106" i="23"/>
  <c r="T106" i="23" s="1"/>
  <c r="S105" i="23"/>
  <c r="R105" i="23"/>
  <c r="E105" i="23"/>
  <c r="U105" i="23" s="1"/>
  <c r="S104" i="23"/>
  <c r="R104" i="23"/>
  <c r="E104" i="23"/>
  <c r="T104" i="23" s="1"/>
  <c r="S103" i="23"/>
  <c r="R103" i="23"/>
  <c r="E103" i="23"/>
  <c r="S102" i="23"/>
  <c r="R102" i="23"/>
  <c r="E102" i="23"/>
  <c r="S101" i="23"/>
  <c r="R101" i="23"/>
  <c r="E101" i="23"/>
  <c r="U101" i="23" s="1"/>
  <c r="T100" i="23"/>
  <c r="S100" i="23"/>
  <c r="R100" i="23"/>
  <c r="E100" i="23"/>
  <c r="U100" i="23" s="1"/>
  <c r="S99" i="23"/>
  <c r="R99" i="23"/>
  <c r="E99" i="23"/>
  <c r="S98" i="23"/>
  <c r="R98" i="23"/>
  <c r="E98" i="23"/>
  <c r="T98" i="23" s="1"/>
  <c r="U97" i="23"/>
  <c r="S97" i="23"/>
  <c r="R97" i="23"/>
  <c r="E97" i="23"/>
  <c r="T97" i="23" s="1"/>
  <c r="S96" i="23"/>
  <c r="R96" i="23"/>
  <c r="E96" i="23"/>
  <c r="T96" i="23" s="1"/>
  <c r="W95" i="23"/>
  <c r="W112" i="23" s="1"/>
  <c r="V95" i="23"/>
  <c r="V112" i="23" s="1"/>
  <c r="M95" i="23"/>
  <c r="M112" i="23" s="1"/>
  <c r="S112" i="23" s="1"/>
  <c r="L95" i="23"/>
  <c r="L112" i="23" s="1"/>
  <c r="R112" i="23" s="1"/>
  <c r="K95" i="23"/>
  <c r="K112" i="23" s="1"/>
  <c r="J95" i="23"/>
  <c r="J112" i="23" s="1"/>
  <c r="I95" i="23"/>
  <c r="I112" i="23" s="1"/>
  <c r="H95" i="23"/>
  <c r="H112" i="23" s="1"/>
  <c r="G95" i="23"/>
  <c r="G112" i="23" s="1"/>
  <c r="F95" i="23"/>
  <c r="F112" i="23" s="1"/>
  <c r="D95" i="23"/>
  <c r="D112" i="23" s="1"/>
  <c r="C95" i="23"/>
  <c r="C112" i="23" s="1"/>
  <c r="B95" i="23"/>
  <c r="B112" i="23" s="1"/>
  <c r="W113" i="24"/>
  <c r="V113" i="24"/>
  <c r="Q113" i="24"/>
  <c r="P113" i="24"/>
  <c r="O113" i="24"/>
  <c r="N113" i="24"/>
  <c r="M113" i="24"/>
  <c r="S113" i="24" s="1"/>
  <c r="L113" i="24"/>
  <c r="R113" i="24" s="1"/>
  <c r="K113" i="24"/>
  <c r="J113" i="24"/>
  <c r="I113" i="24"/>
  <c r="H113" i="24"/>
  <c r="G113" i="24"/>
  <c r="F113" i="24"/>
  <c r="E113" i="24"/>
  <c r="U113" i="24" s="1"/>
  <c r="D113" i="24"/>
  <c r="C113" i="24"/>
  <c r="B113" i="24"/>
  <c r="Q112" i="24"/>
  <c r="P112" i="24"/>
  <c r="O112" i="24"/>
  <c r="N112" i="24"/>
  <c r="U111" i="24"/>
  <c r="T111" i="24"/>
  <c r="S111" i="24"/>
  <c r="R111" i="24"/>
  <c r="S110" i="24"/>
  <c r="R110" i="24"/>
  <c r="E110" i="24"/>
  <c r="U110" i="24" s="1"/>
  <c r="S109" i="24"/>
  <c r="R109" i="24"/>
  <c r="E109" i="24"/>
  <c r="S108" i="24"/>
  <c r="R108" i="24"/>
  <c r="E108" i="24"/>
  <c r="S107" i="24"/>
  <c r="R107" i="24"/>
  <c r="E107" i="24"/>
  <c r="T106" i="24"/>
  <c r="S106" i="24"/>
  <c r="R106" i="24"/>
  <c r="E106" i="24"/>
  <c r="U106" i="24" s="1"/>
  <c r="S105" i="24"/>
  <c r="R105" i="24"/>
  <c r="E105" i="24"/>
  <c r="U105" i="24" s="1"/>
  <c r="S104" i="24"/>
  <c r="R104" i="24"/>
  <c r="E104" i="24"/>
  <c r="T104" i="24" s="1"/>
  <c r="S103" i="24"/>
  <c r="R103" i="24"/>
  <c r="E103" i="24"/>
  <c r="U103" i="24" s="1"/>
  <c r="S102" i="24"/>
  <c r="R102" i="24"/>
  <c r="E102" i="24"/>
  <c r="U102" i="24" s="1"/>
  <c r="S101" i="24"/>
  <c r="R101" i="24"/>
  <c r="E101" i="24"/>
  <c r="U101" i="24" s="1"/>
  <c r="S100" i="24"/>
  <c r="R100" i="24"/>
  <c r="E100" i="24"/>
  <c r="S99" i="24"/>
  <c r="R99" i="24"/>
  <c r="E99" i="24"/>
  <c r="S98" i="24"/>
  <c r="R98" i="24"/>
  <c r="E98" i="24"/>
  <c r="U98" i="24" s="1"/>
  <c r="S97" i="24"/>
  <c r="R97" i="24"/>
  <c r="E97" i="24"/>
  <c r="U97" i="24" s="1"/>
  <c r="S96" i="24"/>
  <c r="R96" i="24"/>
  <c r="E96" i="24"/>
  <c r="T96" i="24" s="1"/>
  <c r="W95" i="24"/>
  <c r="W112" i="24" s="1"/>
  <c r="V95" i="24"/>
  <c r="V112" i="24" s="1"/>
  <c r="M95" i="24"/>
  <c r="S95" i="24" s="1"/>
  <c r="L95" i="24"/>
  <c r="R95" i="24" s="1"/>
  <c r="K95" i="24"/>
  <c r="K112" i="24" s="1"/>
  <c r="J95" i="24"/>
  <c r="J112" i="24" s="1"/>
  <c r="I95" i="24"/>
  <c r="I112" i="24" s="1"/>
  <c r="H95" i="24"/>
  <c r="H112" i="24" s="1"/>
  <c r="G95" i="24"/>
  <c r="G112" i="24" s="1"/>
  <c r="F95" i="24"/>
  <c r="F112" i="24" s="1"/>
  <c r="D95" i="24"/>
  <c r="D112" i="24" s="1"/>
  <c r="C95" i="24"/>
  <c r="C112" i="24" s="1"/>
  <c r="B95" i="24"/>
  <c r="B112" i="24" s="1"/>
  <c r="W113" i="25"/>
  <c r="V113" i="25"/>
  <c r="Q113" i="25"/>
  <c r="P113" i="25"/>
  <c r="O113" i="25"/>
  <c r="N113" i="25"/>
  <c r="M113" i="25"/>
  <c r="S113" i="25" s="1"/>
  <c r="L113" i="25"/>
  <c r="R113" i="25" s="1"/>
  <c r="K113" i="25"/>
  <c r="J113" i="25"/>
  <c r="I113" i="25"/>
  <c r="H113" i="25"/>
  <c r="G113" i="25"/>
  <c r="F113" i="25"/>
  <c r="E113" i="25"/>
  <c r="U113" i="25" s="1"/>
  <c r="D113" i="25"/>
  <c r="C113" i="25"/>
  <c r="B113" i="25"/>
  <c r="Q112" i="25"/>
  <c r="P112" i="25"/>
  <c r="O112" i="25"/>
  <c r="N112" i="25"/>
  <c r="U111" i="25"/>
  <c r="T111" i="25"/>
  <c r="S111" i="25"/>
  <c r="R111" i="25"/>
  <c r="S110" i="25"/>
  <c r="R110" i="25"/>
  <c r="E110" i="25"/>
  <c r="U110" i="25" s="1"/>
  <c r="S109" i="25"/>
  <c r="R109" i="25"/>
  <c r="E109" i="25"/>
  <c r="S108" i="25"/>
  <c r="R108" i="25"/>
  <c r="E108" i="25"/>
  <c r="T107" i="25"/>
  <c r="S107" i="25"/>
  <c r="R107" i="25"/>
  <c r="E107" i="25"/>
  <c r="U107" i="25" s="1"/>
  <c r="S106" i="25"/>
  <c r="R106" i="25"/>
  <c r="E106" i="25"/>
  <c r="U106" i="25" s="1"/>
  <c r="S105" i="25"/>
  <c r="R105" i="25"/>
  <c r="E105" i="25"/>
  <c r="T105" i="25" s="1"/>
  <c r="S104" i="25"/>
  <c r="R104" i="25"/>
  <c r="E104" i="25"/>
  <c r="U104" i="25" s="1"/>
  <c r="S103" i="25"/>
  <c r="R103" i="25"/>
  <c r="E103" i="25"/>
  <c r="U103" i="25" s="1"/>
  <c r="S102" i="25"/>
  <c r="R102" i="25"/>
  <c r="E102" i="25"/>
  <c r="U102" i="25" s="1"/>
  <c r="S101" i="25"/>
  <c r="R101" i="25"/>
  <c r="E101" i="25"/>
  <c r="U100" i="25"/>
  <c r="S100" i="25"/>
  <c r="R100" i="25"/>
  <c r="E100" i="25"/>
  <c r="T100" i="25" s="1"/>
  <c r="S99" i="25"/>
  <c r="R99" i="25"/>
  <c r="E99" i="25"/>
  <c r="T99" i="25" s="1"/>
  <c r="T98" i="25"/>
  <c r="S98" i="25"/>
  <c r="R98" i="25"/>
  <c r="E98" i="25"/>
  <c r="U98" i="25" s="1"/>
  <c r="S97" i="25"/>
  <c r="R97" i="25"/>
  <c r="E97" i="25"/>
  <c r="T97" i="25" s="1"/>
  <c r="T96" i="25"/>
  <c r="S96" i="25"/>
  <c r="R96" i="25"/>
  <c r="E96" i="25"/>
  <c r="U96" i="25" s="1"/>
  <c r="W95" i="25"/>
  <c r="W112" i="25" s="1"/>
  <c r="V95" i="25"/>
  <c r="V112" i="25" s="1"/>
  <c r="M95" i="25"/>
  <c r="L95" i="25"/>
  <c r="R95" i="25" s="1"/>
  <c r="K95" i="25"/>
  <c r="K112" i="25" s="1"/>
  <c r="J95" i="25"/>
  <c r="J112" i="25" s="1"/>
  <c r="I95" i="25"/>
  <c r="I112" i="25" s="1"/>
  <c r="H95" i="25"/>
  <c r="H112" i="25" s="1"/>
  <c r="G95" i="25"/>
  <c r="G112" i="25" s="1"/>
  <c r="F95" i="25"/>
  <c r="F112" i="25" s="1"/>
  <c r="D95" i="25"/>
  <c r="D112" i="25" s="1"/>
  <c r="C95" i="25"/>
  <c r="C112" i="25" s="1"/>
  <c r="B95" i="25"/>
  <c r="B112" i="25" s="1"/>
  <c r="W113" i="26"/>
  <c r="V113" i="26"/>
  <c r="R113" i="26"/>
  <c r="Q113" i="26"/>
  <c r="P113" i="26"/>
  <c r="O113" i="26"/>
  <c r="N113" i="26"/>
  <c r="M113" i="26"/>
  <c r="S113" i="26" s="1"/>
  <c r="L113" i="26"/>
  <c r="K113" i="26"/>
  <c r="J113" i="26"/>
  <c r="I113" i="26"/>
  <c r="H113" i="26"/>
  <c r="G113" i="26"/>
  <c r="F113" i="26"/>
  <c r="E113" i="26"/>
  <c r="U113" i="26" s="1"/>
  <c r="D113" i="26"/>
  <c r="C113" i="26"/>
  <c r="B113" i="26"/>
  <c r="Q112" i="26"/>
  <c r="P112" i="26"/>
  <c r="O112" i="26"/>
  <c r="N112" i="26"/>
  <c r="U111" i="26"/>
  <c r="T111" i="26"/>
  <c r="S111" i="26"/>
  <c r="R111" i="26"/>
  <c r="S110" i="26"/>
  <c r="R110" i="26"/>
  <c r="E110" i="26"/>
  <c r="S109" i="26"/>
  <c r="R109" i="26"/>
  <c r="E109" i="26"/>
  <c r="T109" i="26" s="1"/>
  <c r="U108" i="26"/>
  <c r="S108" i="26"/>
  <c r="R108" i="26"/>
  <c r="E108" i="26"/>
  <c r="T108" i="26" s="1"/>
  <c r="S107" i="26"/>
  <c r="R107" i="26"/>
  <c r="E107" i="26"/>
  <c r="S106" i="26"/>
  <c r="R106" i="26"/>
  <c r="E106" i="26"/>
  <c r="T106" i="26" s="1"/>
  <c r="S105" i="26"/>
  <c r="R105" i="26"/>
  <c r="E105" i="26"/>
  <c r="S104" i="26"/>
  <c r="R104" i="26"/>
  <c r="E104" i="26"/>
  <c r="U104" i="26" s="1"/>
  <c r="S103" i="26"/>
  <c r="R103" i="26"/>
  <c r="E103" i="26"/>
  <c r="S102" i="26"/>
  <c r="R102" i="26"/>
  <c r="E102" i="26"/>
  <c r="S101" i="26"/>
  <c r="R101" i="26"/>
  <c r="E101" i="26"/>
  <c r="T101" i="26" s="1"/>
  <c r="S100" i="26"/>
  <c r="R100" i="26"/>
  <c r="E100" i="26"/>
  <c r="T100" i="26" s="1"/>
  <c r="S99" i="26"/>
  <c r="R99" i="26"/>
  <c r="E99" i="26"/>
  <c r="S98" i="26"/>
  <c r="R98" i="26"/>
  <c r="E98" i="26"/>
  <c r="T98" i="26" s="1"/>
  <c r="S97" i="26"/>
  <c r="R97" i="26"/>
  <c r="E97" i="26"/>
  <c r="S96" i="26"/>
  <c r="R96" i="26"/>
  <c r="E96" i="26"/>
  <c r="U96" i="26" s="1"/>
  <c r="W95" i="26"/>
  <c r="W112" i="26" s="1"/>
  <c r="V95" i="26"/>
  <c r="V112" i="26" s="1"/>
  <c r="M95" i="26"/>
  <c r="M112" i="26" s="1"/>
  <c r="S112" i="26" s="1"/>
  <c r="L95" i="26"/>
  <c r="L112" i="26" s="1"/>
  <c r="R112" i="26" s="1"/>
  <c r="K95" i="26"/>
  <c r="K112" i="26" s="1"/>
  <c r="J95" i="26"/>
  <c r="J112" i="26" s="1"/>
  <c r="I95" i="26"/>
  <c r="I112" i="26" s="1"/>
  <c r="H95" i="26"/>
  <c r="H112" i="26" s="1"/>
  <c r="G95" i="26"/>
  <c r="G112" i="26" s="1"/>
  <c r="F95" i="26"/>
  <c r="F112" i="26" s="1"/>
  <c r="D95" i="26"/>
  <c r="D112" i="26" s="1"/>
  <c r="C95" i="26"/>
  <c r="C112" i="26" s="1"/>
  <c r="B95" i="26"/>
  <c r="B112" i="26" s="1"/>
  <c r="W113" i="27"/>
  <c r="V113" i="27"/>
  <c r="Q113" i="27"/>
  <c r="P113" i="27"/>
  <c r="O113" i="27"/>
  <c r="N113" i="27"/>
  <c r="M113" i="27"/>
  <c r="S113" i="27" s="1"/>
  <c r="L113" i="27"/>
  <c r="R113" i="27" s="1"/>
  <c r="K113" i="27"/>
  <c r="J113" i="27"/>
  <c r="I113" i="27"/>
  <c r="H113" i="27"/>
  <c r="G113" i="27"/>
  <c r="F113" i="27"/>
  <c r="E113" i="27"/>
  <c r="U113" i="27" s="1"/>
  <c r="D113" i="27"/>
  <c r="C113" i="27"/>
  <c r="B113" i="27"/>
  <c r="Q112" i="27"/>
  <c r="P112" i="27"/>
  <c r="O112" i="27"/>
  <c r="N112" i="27"/>
  <c r="U111" i="27"/>
  <c r="T111" i="27"/>
  <c r="S111" i="27"/>
  <c r="R111" i="27"/>
  <c r="S110" i="27"/>
  <c r="R110" i="27"/>
  <c r="E110" i="27"/>
  <c r="U110" i="27" s="1"/>
  <c r="S109" i="27"/>
  <c r="R109" i="27"/>
  <c r="E109" i="27"/>
  <c r="T109" i="27" s="1"/>
  <c r="S108" i="27"/>
  <c r="R108" i="27"/>
  <c r="E108" i="27"/>
  <c r="U108" i="27" s="1"/>
  <c r="S107" i="27"/>
  <c r="R107" i="27"/>
  <c r="E107" i="27"/>
  <c r="T107" i="27" s="1"/>
  <c r="S106" i="27"/>
  <c r="R106" i="27"/>
  <c r="E106" i="27"/>
  <c r="U106" i="27" s="1"/>
  <c r="T105" i="27"/>
  <c r="S105" i="27"/>
  <c r="R105" i="27"/>
  <c r="E105" i="27"/>
  <c r="U105" i="27" s="1"/>
  <c r="S104" i="27"/>
  <c r="R104" i="27"/>
  <c r="E104" i="27"/>
  <c r="U104" i="27" s="1"/>
  <c r="S103" i="27"/>
  <c r="R103" i="27"/>
  <c r="E103" i="27"/>
  <c r="S102" i="27"/>
  <c r="R102" i="27"/>
  <c r="E102" i="27"/>
  <c r="U102" i="27" s="1"/>
  <c r="S101" i="27"/>
  <c r="R101" i="27"/>
  <c r="E101" i="27"/>
  <c r="U101" i="27" s="1"/>
  <c r="U100" i="27"/>
  <c r="S100" i="27"/>
  <c r="R100" i="27"/>
  <c r="E100" i="27"/>
  <c r="T100" i="27" s="1"/>
  <c r="S99" i="27"/>
  <c r="R99" i="27"/>
  <c r="E99" i="27"/>
  <c r="T99" i="27" s="1"/>
  <c r="S98" i="27"/>
  <c r="R98" i="27"/>
  <c r="E98" i="27"/>
  <c r="U98" i="27" s="1"/>
  <c r="S97" i="27"/>
  <c r="R97" i="27"/>
  <c r="E97" i="27"/>
  <c r="U97" i="27" s="1"/>
  <c r="S96" i="27"/>
  <c r="R96" i="27"/>
  <c r="E96" i="27"/>
  <c r="T96" i="27" s="1"/>
  <c r="W95" i="27"/>
  <c r="W112" i="27" s="1"/>
  <c r="V95" i="27"/>
  <c r="V112" i="27" s="1"/>
  <c r="M95" i="27"/>
  <c r="M112" i="27" s="1"/>
  <c r="S112" i="27" s="1"/>
  <c r="L95" i="27"/>
  <c r="R95" i="27" s="1"/>
  <c r="K95" i="27"/>
  <c r="K112" i="27" s="1"/>
  <c r="J95" i="27"/>
  <c r="J112" i="27" s="1"/>
  <c r="I95" i="27"/>
  <c r="I112" i="27" s="1"/>
  <c r="H95" i="27"/>
  <c r="H112" i="27" s="1"/>
  <c r="G95" i="27"/>
  <c r="G112" i="27" s="1"/>
  <c r="F95" i="27"/>
  <c r="F112" i="27" s="1"/>
  <c r="D95" i="27"/>
  <c r="D112" i="27" s="1"/>
  <c r="C95" i="27"/>
  <c r="C112" i="27" s="1"/>
  <c r="B95" i="27"/>
  <c r="B112" i="27" s="1"/>
  <c r="W113" i="28"/>
  <c r="V113" i="28"/>
  <c r="Q113" i="28"/>
  <c r="P113" i="28"/>
  <c r="O113" i="28"/>
  <c r="N113" i="28"/>
  <c r="M113" i="28"/>
  <c r="S113" i="28" s="1"/>
  <c r="L113" i="28"/>
  <c r="R113" i="28" s="1"/>
  <c r="K113" i="28"/>
  <c r="J113" i="28"/>
  <c r="I113" i="28"/>
  <c r="H113" i="28"/>
  <c r="G113" i="28"/>
  <c r="F113" i="28"/>
  <c r="E113" i="28"/>
  <c r="D113" i="28"/>
  <c r="C113" i="28"/>
  <c r="B113" i="28"/>
  <c r="Q112" i="28"/>
  <c r="P112" i="28"/>
  <c r="O112" i="28"/>
  <c r="N112" i="28"/>
  <c r="U111" i="28"/>
  <c r="T111" i="28"/>
  <c r="S111" i="28"/>
  <c r="R111" i="28"/>
  <c r="S110" i="28"/>
  <c r="R110" i="28"/>
  <c r="E110" i="28"/>
  <c r="T109" i="28"/>
  <c r="S109" i="28"/>
  <c r="R109" i="28"/>
  <c r="E109" i="28"/>
  <c r="U109" i="28" s="1"/>
  <c r="S108" i="28"/>
  <c r="R108" i="28"/>
  <c r="E108" i="28"/>
  <c r="T108" i="28" s="1"/>
  <c r="S107" i="28"/>
  <c r="R107" i="28"/>
  <c r="E107" i="28"/>
  <c r="U107" i="28" s="1"/>
  <c r="S106" i="28"/>
  <c r="R106" i="28"/>
  <c r="E106" i="28"/>
  <c r="U106" i="28" s="1"/>
  <c r="S105" i="28"/>
  <c r="R105" i="28"/>
  <c r="E105" i="28"/>
  <c r="U105" i="28" s="1"/>
  <c r="S104" i="28"/>
  <c r="R104" i="28"/>
  <c r="E104" i="28"/>
  <c r="S103" i="28"/>
  <c r="R103" i="28"/>
  <c r="E103" i="28"/>
  <c r="U103" i="28" s="1"/>
  <c r="U102" i="28"/>
  <c r="S102" i="28"/>
  <c r="R102" i="28"/>
  <c r="E102" i="28"/>
  <c r="T102" i="28" s="1"/>
  <c r="S101" i="28"/>
  <c r="R101" i="28"/>
  <c r="E101" i="28"/>
  <c r="T101" i="28" s="1"/>
  <c r="S100" i="28"/>
  <c r="R100" i="28"/>
  <c r="E100" i="28"/>
  <c r="S99" i="28"/>
  <c r="R99" i="28"/>
  <c r="E99" i="28"/>
  <c r="U99" i="28" s="1"/>
  <c r="S98" i="28"/>
  <c r="R98" i="28"/>
  <c r="E98" i="28"/>
  <c r="S97" i="28"/>
  <c r="R97" i="28"/>
  <c r="E97" i="28"/>
  <c r="U97" i="28" s="1"/>
  <c r="S96" i="28"/>
  <c r="R96" i="28"/>
  <c r="E96" i="28"/>
  <c r="W95" i="28"/>
  <c r="W112" i="28" s="1"/>
  <c r="V95" i="28"/>
  <c r="V112" i="28" s="1"/>
  <c r="M95" i="28"/>
  <c r="S95" i="28" s="1"/>
  <c r="L95" i="28"/>
  <c r="K95" i="28"/>
  <c r="K112" i="28" s="1"/>
  <c r="J95" i="28"/>
  <c r="J112" i="28" s="1"/>
  <c r="I95" i="28"/>
  <c r="I112" i="28" s="1"/>
  <c r="H95" i="28"/>
  <c r="H112" i="28" s="1"/>
  <c r="G95" i="28"/>
  <c r="G112" i="28" s="1"/>
  <c r="F95" i="28"/>
  <c r="F112" i="28" s="1"/>
  <c r="D95" i="28"/>
  <c r="D112" i="28" s="1"/>
  <c r="C95" i="28"/>
  <c r="C112" i="28" s="1"/>
  <c r="B95" i="28"/>
  <c r="B112" i="28" s="1"/>
  <c r="W113" i="29"/>
  <c r="V113" i="29"/>
  <c r="Q113" i="29"/>
  <c r="P113" i="29"/>
  <c r="O113" i="29"/>
  <c r="N113" i="29"/>
  <c r="M113" i="29"/>
  <c r="S113" i="29" s="1"/>
  <c r="L113" i="29"/>
  <c r="R113" i="29" s="1"/>
  <c r="K113" i="29"/>
  <c r="J113" i="29"/>
  <c r="I113" i="29"/>
  <c r="H113" i="29"/>
  <c r="G113" i="29"/>
  <c r="F113" i="29"/>
  <c r="E113" i="29"/>
  <c r="U113" i="29" s="1"/>
  <c r="D113" i="29"/>
  <c r="C113" i="29"/>
  <c r="B113" i="29"/>
  <c r="Q112" i="29"/>
  <c r="P112" i="29"/>
  <c r="O112" i="29"/>
  <c r="N112" i="29"/>
  <c r="U111" i="29"/>
  <c r="T111" i="29"/>
  <c r="S111" i="29"/>
  <c r="R111" i="29"/>
  <c r="S110" i="29"/>
  <c r="R110" i="29"/>
  <c r="E110" i="29"/>
  <c r="U110" i="29" s="1"/>
  <c r="S109" i="29"/>
  <c r="R109" i="29"/>
  <c r="E109" i="29"/>
  <c r="T109" i="29" s="1"/>
  <c r="S108" i="29"/>
  <c r="R108" i="29"/>
  <c r="E108" i="29"/>
  <c r="U108" i="29" s="1"/>
  <c r="S107" i="29"/>
  <c r="R107" i="29"/>
  <c r="E107" i="29"/>
  <c r="U107" i="29" s="1"/>
  <c r="S106" i="29"/>
  <c r="R106" i="29"/>
  <c r="E106" i="29"/>
  <c r="U106" i="29" s="1"/>
  <c r="S105" i="29"/>
  <c r="R105" i="29"/>
  <c r="E105" i="29"/>
  <c r="S104" i="29"/>
  <c r="R104" i="29"/>
  <c r="E104" i="29"/>
  <c r="U104" i="29" s="1"/>
  <c r="S103" i="29"/>
  <c r="R103" i="29"/>
  <c r="E103" i="29"/>
  <c r="S102" i="29"/>
  <c r="R102" i="29"/>
  <c r="E102" i="29"/>
  <c r="U102" i="29" s="1"/>
  <c r="S101" i="29"/>
  <c r="R101" i="29"/>
  <c r="E101" i="29"/>
  <c r="T101" i="29" s="1"/>
  <c r="S100" i="29"/>
  <c r="R100" i="29"/>
  <c r="E100" i="29"/>
  <c r="U100" i="29" s="1"/>
  <c r="S99" i="29"/>
  <c r="R99" i="29"/>
  <c r="E99" i="29"/>
  <c r="S98" i="29"/>
  <c r="R98" i="29"/>
  <c r="E98" i="29"/>
  <c r="U98" i="29" s="1"/>
  <c r="S97" i="29"/>
  <c r="R97" i="29"/>
  <c r="E97" i="29"/>
  <c r="S96" i="29"/>
  <c r="R96" i="29"/>
  <c r="E96" i="29"/>
  <c r="U96" i="29" s="1"/>
  <c r="W95" i="29"/>
  <c r="W112" i="29" s="1"/>
  <c r="V95" i="29"/>
  <c r="V112" i="29" s="1"/>
  <c r="M95" i="29"/>
  <c r="S95" i="29" s="1"/>
  <c r="L95" i="29"/>
  <c r="R95" i="29" s="1"/>
  <c r="K95" i="29"/>
  <c r="K112" i="29" s="1"/>
  <c r="J95" i="29"/>
  <c r="J112" i="29" s="1"/>
  <c r="I95" i="29"/>
  <c r="I112" i="29" s="1"/>
  <c r="H95" i="29"/>
  <c r="H112" i="29" s="1"/>
  <c r="G95" i="29"/>
  <c r="G112" i="29" s="1"/>
  <c r="F95" i="29"/>
  <c r="F112" i="29" s="1"/>
  <c r="D95" i="29"/>
  <c r="D112" i="29" s="1"/>
  <c r="C95" i="29"/>
  <c r="C112" i="29" s="1"/>
  <c r="B95" i="29"/>
  <c r="B112" i="29" s="1"/>
  <c r="W113" i="30"/>
  <c r="V113" i="30"/>
  <c r="Q113" i="30"/>
  <c r="P113" i="30"/>
  <c r="O113" i="30"/>
  <c r="N113" i="30"/>
  <c r="M113" i="30"/>
  <c r="S113" i="30" s="1"/>
  <c r="L113" i="30"/>
  <c r="R113" i="30" s="1"/>
  <c r="K113" i="30"/>
  <c r="J113" i="30"/>
  <c r="I113" i="30"/>
  <c r="H113" i="30"/>
  <c r="G113" i="30"/>
  <c r="F113" i="30"/>
  <c r="E113" i="30"/>
  <c r="U113" i="30" s="1"/>
  <c r="D113" i="30"/>
  <c r="C113" i="30"/>
  <c r="B113" i="30"/>
  <c r="Q112" i="30"/>
  <c r="P112" i="30"/>
  <c r="O112" i="30"/>
  <c r="N112" i="30"/>
  <c r="U111" i="30"/>
  <c r="T111" i="30"/>
  <c r="S111" i="30"/>
  <c r="R111" i="30"/>
  <c r="S110" i="30"/>
  <c r="R110" i="30"/>
  <c r="E110" i="30"/>
  <c r="T110" i="30" s="1"/>
  <c r="S109" i="30"/>
  <c r="R109" i="30"/>
  <c r="E109" i="30"/>
  <c r="T109" i="30" s="1"/>
  <c r="S108" i="30"/>
  <c r="R108" i="30"/>
  <c r="E108" i="30"/>
  <c r="U108" i="30" s="1"/>
  <c r="S107" i="30"/>
  <c r="R107" i="30"/>
  <c r="E107" i="30"/>
  <c r="U107" i="30" s="1"/>
  <c r="S106" i="30"/>
  <c r="R106" i="30"/>
  <c r="E106" i="30"/>
  <c r="S105" i="30"/>
  <c r="R105" i="30"/>
  <c r="E105" i="30"/>
  <c r="U105" i="30" s="1"/>
  <c r="S104" i="30"/>
  <c r="R104" i="30"/>
  <c r="E104" i="30"/>
  <c r="U104" i="30" s="1"/>
  <c r="S103" i="30"/>
  <c r="R103" i="30"/>
  <c r="E103" i="30"/>
  <c r="T103" i="30" s="1"/>
  <c r="S102" i="30"/>
  <c r="R102" i="30"/>
  <c r="E102" i="30"/>
  <c r="S101" i="30"/>
  <c r="R101" i="30"/>
  <c r="E101" i="30"/>
  <c r="U101" i="30" s="1"/>
  <c r="S100" i="30"/>
  <c r="R100" i="30"/>
  <c r="E100" i="30"/>
  <c r="U100" i="30" s="1"/>
  <c r="S99" i="30"/>
  <c r="R99" i="30"/>
  <c r="E99" i="30"/>
  <c r="U99" i="30" s="1"/>
  <c r="S98" i="30"/>
  <c r="R98" i="30"/>
  <c r="E98" i="30"/>
  <c r="S97" i="30"/>
  <c r="R97" i="30"/>
  <c r="E97" i="30"/>
  <c r="U97" i="30" s="1"/>
  <c r="S96" i="30"/>
  <c r="R96" i="30"/>
  <c r="E96" i="30"/>
  <c r="U96" i="30" s="1"/>
  <c r="W95" i="30"/>
  <c r="W112" i="30" s="1"/>
  <c r="V95" i="30"/>
  <c r="V112" i="30" s="1"/>
  <c r="M95" i="30"/>
  <c r="L95" i="30"/>
  <c r="L112" i="30" s="1"/>
  <c r="R112" i="30" s="1"/>
  <c r="K95" i="30"/>
  <c r="K112" i="30" s="1"/>
  <c r="J95" i="30"/>
  <c r="J112" i="30" s="1"/>
  <c r="I95" i="30"/>
  <c r="I112" i="30" s="1"/>
  <c r="H95" i="30"/>
  <c r="H112" i="30" s="1"/>
  <c r="G95" i="30"/>
  <c r="G112" i="30" s="1"/>
  <c r="F95" i="30"/>
  <c r="F112" i="30" s="1"/>
  <c r="D95" i="30"/>
  <c r="D112" i="30" s="1"/>
  <c r="C95" i="30"/>
  <c r="C112" i="30" s="1"/>
  <c r="B95" i="30"/>
  <c r="B112" i="30" s="1"/>
  <c r="W113" i="31"/>
  <c r="V113" i="31"/>
  <c r="Q113" i="31"/>
  <c r="P113" i="31"/>
  <c r="O113" i="31"/>
  <c r="N113" i="31"/>
  <c r="M113" i="31"/>
  <c r="S113" i="31" s="1"/>
  <c r="L113" i="31"/>
  <c r="R113" i="31" s="1"/>
  <c r="K113" i="31"/>
  <c r="J113" i="31"/>
  <c r="I113" i="31"/>
  <c r="H113" i="31"/>
  <c r="G113" i="31"/>
  <c r="F113" i="31"/>
  <c r="E113" i="31"/>
  <c r="U113" i="31" s="1"/>
  <c r="D113" i="31"/>
  <c r="C113" i="31"/>
  <c r="B113" i="31"/>
  <c r="Q112" i="31"/>
  <c r="P112" i="31"/>
  <c r="O112" i="31"/>
  <c r="N112" i="31"/>
  <c r="U111" i="31"/>
  <c r="T111" i="31"/>
  <c r="S111" i="31"/>
  <c r="R111" i="31"/>
  <c r="S110" i="31"/>
  <c r="R110" i="31"/>
  <c r="E110" i="31"/>
  <c r="U110" i="31" s="1"/>
  <c r="S109" i="31"/>
  <c r="R109" i="31"/>
  <c r="E109" i="31"/>
  <c r="U109" i="31" s="1"/>
  <c r="S108" i="31"/>
  <c r="R108" i="31"/>
  <c r="E108" i="31"/>
  <c r="U108" i="31" s="1"/>
  <c r="S107" i="31"/>
  <c r="R107" i="31"/>
  <c r="E107" i="31"/>
  <c r="S106" i="31"/>
  <c r="R106" i="31"/>
  <c r="E106" i="31"/>
  <c r="U106" i="31" s="1"/>
  <c r="S105" i="31"/>
  <c r="R105" i="31"/>
  <c r="E105" i="31"/>
  <c r="U105" i="31" s="1"/>
  <c r="S104" i="31"/>
  <c r="R104" i="31"/>
  <c r="E104" i="31"/>
  <c r="T104" i="31" s="1"/>
  <c r="S103" i="31"/>
  <c r="R103" i="31"/>
  <c r="E103" i="31"/>
  <c r="S102" i="31"/>
  <c r="R102" i="31"/>
  <c r="E102" i="31"/>
  <c r="U102" i="31" s="1"/>
  <c r="S101" i="31"/>
  <c r="R101" i="31"/>
  <c r="E101" i="31"/>
  <c r="T101" i="31" s="1"/>
  <c r="S100" i="31"/>
  <c r="R100" i="31"/>
  <c r="E100" i="31"/>
  <c r="U100" i="31" s="1"/>
  <c r="S99" i="31"/>
  <c r="R99" i="31"/>
  <c r="E99" i="31"/>
  <c r="S98" i="31"/>
  <c r="R98" i="31"/>
  <c r="E98" i="31"/>
  <c r="U98" i="31" s="1"/>
  <c r="S97" i="31"/>
  <c r="R97" i="31"/>
  <c r="E97" i="31"/>
  <c r="U97" i="31" s="1"/>
  <c r="S96" i="31"/>
  <c r="R96" i="31"/>
  <c r="E96" i="31"/>
  <c r="U96" i="31" s="1"/>
  <c r="W95" i="31"/>
  <c r="W112" i="31" s="1"/>
  <c r="V95" i="31"/>
  <c r="V112" i="31" s="1"/>
  <c r="M95" i="31"/>
  <c r="M112" i="31" s="1"/>
  <c r="S112" i="31" s="1"/>
  <c r="L95" i="31"/>
  <c r="K95" i="31"/>
  <c r="K112" i="31" s="1"/>
  <c r="J95" i="31"/>
  <c r="J112" i="31" s="1"/>
  <c r="I95" i="31"/>
  <c r="I112" i="31" s="1"/>
  <c r="H95" i="31"/>
  <c r="H112" i="31" s="1"/>
  <c r="G95" i="31"/>
  <c r="G112" i="31" s="1"/>
  <c r="F95" i="31"/>
  <c r="F112" i="31" s="1"/>
  <c r="D95" i="31"/>
  <c r="D112" i="31" s="1"/>
  <c r="C95" i="31"/>
  <c r="C112" i="31" s="1"/>
  <c r="B95" i="31"/>
  <c r="B112" i="31" s="1"/>
  <c r="W113" i="32"/>
  <c r="V113" i="32"/>
  <c r="Q113" i="32"/>
  <c r="P113" i="32"/>
  <c r="O113" i="32"/>
  <c r="N113" i="32"/>
  <c r="M113" i="32"/>
  <c r="S113" i="32" s="1"/>
  <c r="L113" i="32"/>
  <c r="R113" i="32" s="1"/>
  <c r="K113" i="32"/>
  <c r="J113" i="32"/>
  <c r="I113" i="32"/>
  <c r="H113" i="32"/>
  <c r="G113" i="32"/>
  <c r="F113" i="32"/>
  <c r="E113" i="32"/>
  <c r="T113" i="32" s="1"/>
  <c r="D113" i="32"/>
  <c r="C113" i="32"/>
  <c r="B113" i="32"/>
  <c r="Q112" i="32"/>
  <c r="P112" i="32"/>
  <c r="O112" i="32"/>
  <c r="N112" i="32"/>
  <c r="U111" i="32"/>
  <c r="T111" i="32"/>
  <c r="S111" i="32"/>
  <c r="R111" i="32"/>
  <c r="S110" i="32"/>
  <c r="R110" i="32"/>
  <c r="E110" i="32"/>
  <c r="U110" i="32" s="1"/>
  <c r="T109" i="32"/>
  <c r="S109" i="32"/>
  <c r="R109" i="32"/>
  <c r="E109" i="32"/>
  <c r="U109" i="32" s="1"/>
  <c r="S108" i="32"/>
  <c r="R108" i="32"/>
  <c r="E108" i="32"/>
  <c r="T108" i="32" s="1"/>
  <c r="S107" i="32"/>
  <c r="R107" i="32"/>
  <c r="E107" i="32"/>
  <c r="U107" i="32" s="1"/>
  <c r="S106" i="32"/>
  <c r="R106" i="32"/>
  <c r="E106" i="32"/>
  <c r="U106" i="32" s="1"/>
  <c r="S105" i="32"/>
  <c r="R105" i="32"/>
  <c r="E105" i="32"/>
  <c r="T105" i="32" s="1"/>
  <c r="S104" i="32"/>
  <c r="R104" i="32"/>
  <c r="E104" i="32"/>
  <c r="T104" i="32" s="1"/>
  <c r="S103" i="32"/>
  <c r="R103" i="32"/>
  <c r="E103" i="32"/>
  <c r="U103" i="32" s="1"/>
  <c r="S102" i="32"/>
  <c r="R102" i="32"/>
  <c r="E102" i="32"/>
  <c r="U102" i="32" s="1"/>
  <c r="S101" i="32"/>
  <c r="R101" i="32"/>
  <c r="E101" i="32"/>
  <c r="U101" i="32" s="1"/>
  <c r="S100" i="32"/>
  <c r="R100" i="32"/>
  <c r="E100" i="32"/>
  <c r="T100" i="32" s="1"/>
  <c r="S99" i="32"/>
  <c r="R99" i="32"/>
  <c r="E99" i="32"/>
  <c r="U99" i="32" s="1"/>
  <c r="S98" i="32"/>
  <c r="R98" i="32"/>
  <c r="E98" i="32"/>
  <c r="T98" i="32" s="1"/>
  <c r="U97" i="32"/>
  <c r="S97" i="32"/>
  <c r="R97" i="32"/>
  <c r="E97" i="32"/>
  <c r="T97" i="32" s="1"/>
  <c r="S96" i="32"/>
  <c r="R96" i="32"/>
  <c r="E96" i="32"/>
  <c r="W95" i="32"/>
  <c r="W112" i="32" s="1"/>
  <c r="V95" i="32"/>
  <c r="V112" i="32" s="1"/>
  <c r="M95" i="32"/>
  <c r="S95" i="32" s="1"/>
  <c r="L95" i="32"/>
  <c r="K95" i="32"/>
  <c r="K112" i="32" s="1"/>
  <c r="J95" i="32"/>
  <c r="J112" i="32" s="1"/>
  <c r="I95" i="32"/>
  <c r="I112" i="32" s="1"/>
  <c r="H95" i="32"/>
  <c r="H112" i="32" s="1"/>
  <c r="G95" i="32"/>
  <c r="G112" i="32" s="1"/>
  <c r="F95" i="32"/>
  <c r="F112" i="32" s="1"/>
  <c r="D95" i="32"/>
  <c r="D112" i="32" s="1"/>
  <c r="C95" i="32"/>
  <c r="C112" i="32" s="1"/>
  <c r="B95" i="32"/>
  <c r="B112" i="32" s="1"/>
  <c r="W113" i="33"/>
  <c r="V113" i="33"/>
  <c r="R113" i="33"/>
  <c r="Q113" i="33"/>
  <c r="P113" i="33"/>
  <c r="O113" i="33"/>
  <c r="N113" i="33"/>
  <c r="M113" i="33"/>
  <c r="S113" i="33" s="1"/>
  <c r="L113" i="33"/>
  <c r="K113" i="33"/>
  <c r="J113" i="33"/>
  <c r="I113" i="33"/>
  <c r="H113" i="33"/>
  <c r="G113" i="33"/>
  <c r="F113" i="33"/>
  <c r="E113" i="33"/>
  <c r="U113" i="33" s="1"/>
  <c r="D113" i="33"/>
  <c r="C113" i="33"/>
  <c r="B113" i="33"/>
  <c r="Q112" i="33"/>
  <c r="P112" i="33"/>
  <c r="O112" i="33"/>
  <c r="N112" i="33"/>
  <c r="U111" i="33"/>
  <c r="T111" i="33"/>
  <c r="S111" i="33"/>
  <c r="R111" i="33"/>
  <c r="S110" i="33"/>
  <c r="R110" i="33"/>
  <c r="E110" i="33"/>
  <c r="S109" i="33"/>
  <c r="R109" i="33"/>
  <c r="E109" i="33"/>
  <c r="T109" i="33" s="1"/>
  <c r="S108" i="33"/>
  <c r="R108" i="33"/>
  <c r="E108" i="33"/>
  <c r="U108" i="33" s="1"/>
  <c r="S107" i="33"/>
  <c r="R107" i="33"/>
  <c r="E107" i="33"/>
  <c r="U107" i="33" s="1"/>
  <c r="U106" i="33"/>
  <c r="S106" i="33"/>
  <c r="R106" i="33"/>
  <c r="E106" i="33"/>
  <c r="T106" i="33" s="1"/>
  <c r="S105" i="33"/>
  <c r="R105" i="33"/>
  <c r="E105" i="33"/>
  <c r="T105" i="33" s="1"/>
  <c r="S104" i="33"/>
  <c r="R104" i="33"/>
  <c r="E104" i="33"/>
  <c r="U104" i="33" s="1"/>
  <c r="S103" i="33"/>
  <c r="R103" i="33"/>
  <c r="E103" i="33"/>
  <c r="S102" i="33"/>
  <c r="R102" i="33"/>
  <c r="E102" i="33"/>
  <c r="U102" i="33" s="1"/>
  <c r="S101" i="33"/>
  <c r="R101" i="33"/>
  <c r="E101" i="33"/>
  <c r="T101" i="33" s="1"/>
  <c r="S100" i="33"/>
  <c r="R100" i="33"/>
  <c r="E100" i="33"/>
  <c r="T100" i="33" s="1"/>
  <c r="S99" i="33"/>
  <c r="R99" i="33"/>
  <c r="E99" i="33"/>
  <c r="S98" i="33"/>
  <c r="R98" i="33"/>
  <c r="E98" i="33"/>
  <c r="U98" i="33" s="1"/>
  <c r="S97" i="33"/>
  <c r="R97" i="33"/>
  <c r="E97" i="33"/>
  <c r="T97" i="33" s="1"/>
  <c r="S96" i="33"/>
  <c r="R96" i="33"/>
  <c r="E96" i="33"/>
  <c r="U96" i="33" s="1"/>
  <c r="W95" i="33"/>
  <c r="W112" i="33" s="1"/>
  <c r="V95" i="33"/>
  <c r="V112" i="33" s="1"/>
  <c r="M95" i="33"/>
  <c r="L95" i="33"/>
  <c r="R95" i="33" s="1"/>
  <c r="K95" i="33"/>
  <c r="K112" i="33" s="1"/>
  <c r="J95" i="33"/>
  <c r="J112" i="33" s="1"/>
  <c r="I95" i="33"/>
  <c r="I112" i="33" s="1"/>
  <c r="H95" i="33"/>
  <c r="H112" i="33" s="1"/>
  <c r="G95" i="33"/>
  <c r="G112" i="33" s="1"/>
  <c r="F95" i="33"/>
  <c r="F112" i="33" s="1"/>
  <c r="D95" i="33"/>
  <c r="D112" i="33" s="1"/>
  <c r="C95" i="33"/>
  <c r="C112" i="33" s="1"/>
  <c r="B95" i="33"/>
  <c r="B112" i="33" s="1"/>
  <c r="W113" i="34"/>
  <c r="V113" i="34"/>
  <c r="Q113" i="34"/>
  <c r="P113" i="34"/>
  <c r="O113" i="34"/>
  <c r="N113" i="34"/>
  <c r="M113" i="34"/>
  <c r="S113" i="34" s="1"/>
  <c r="L113" i="34"/>
  <c r="R113" i="34" s="1"/>
  <c r="K113" i="34"/>
  <c r="J113" i="34"/>
  <c r="I113" i="34"/>
  <c r="H113" i="34"/>
  <c r="G113" i="34"/>
  <c r="F113" i="34"/>
  <c r="E113" i="34"/>
  <c r="U113" i="34" s="1"/>
  <c r="D113" i="34"/>
  <c r="C113" i="34"/>
  <c r="B113" i="34"/>
  <c r="Q112" i="34"/>
  <c r="P112" i="34"/>
  <c r="O112" i="34"/>
  <c r="N112" i="34"/>
  <c r="U111" i="34"/>
  <c r="T111" i="34"/>
  <c r="S111" i="34"/>
  <c r="R111" i="34"/>
  <c r="S110" i="34"/>
  <c r="R110" i="34"/>
  <c r="E110" i="34"/>
  <c r="U110" i="34" s="1"/>
  <c r="U109" i="34"/>
  <c r="S109" i="34"/>
  <c r="R109" i="34"/>
  <c r="E109" i="34"/>
  <c r="T109" i="34" s="1"/>
  <c r="S108" i="34"/>
  <c r="R108" i="34"/>
  <c r="E108" i="34"/>
  <c r="S107" i="34"/>
  <c r="R107" i="34"/>
  <c r="E107" i="34"/>
  <c r="T107" i="34" s="1"/>
  <c r="S106" i="34"/>
  <c r="R106" i="34"/>
  <c r="E106" i="34"/>
  <c r="U106" i="34" s="1"/>
  <c r="S105" i="34"/>
  <c r="R105" i="34"/>
  <c r="E105" i="34"/>
  <c r="U105" i="34" s="1"/>
  <c r="S104" i="34"/>
  <c r="R104" i="34"/>
  <c r="E104" i="34"/>
  <c r="U104" i="34" s="1"/>
  <c r="S103" i="34"/>
  <c r="R103" i="34"/>
  <c r="E103" i="34"/>
  <c r="S102" i="34"/>
  <c r="R102" i="34"/>
  <c r="E102" i="34"/>
  <c r="U102" i="34" s="1"/>
  <c r="S101" i="34"/>
  <c r="R101" i="34"/>
  <c r="E101" i="34"/>
  <c r="T101" i="34" s="1"/>
  <c r="S100" i="34"/>
  <c r="R100" i="34"/>
  <c r="E100" i="34"/>
  <c r="S99" i="34"/>
  <c r="R99" i="34"/>
  <c r="E99" i="34"/>
  <c r="T99" i="34" s="1"/>
  <c r="S98" i="34"/>
  <c r="R98" i="34"/>
  <c r="E98" i="34"/>
  <c r="U98" i="34" s="1"/>
  <c r="T97" i="34"/>
  <c r="S97" i="34"/>
  <c r="R97" i="34"/>
  <c r="E97" i="34"/>
  <c r="U97" i="34" s="1"/>
  <c r="S96" i="34"/>
  <c r="R96" i="34"/>
  <c r="E96" i="34"/>
  <c r="T96" i="34" s="1"/>
  <c r="W95" i="34"/>
  <c r="W112" i="34" s="1"/>
  <c r="V95" i="34"/>
  <c r="V112" i="34" s="1"/>
  <c r="M95" i="34"/>
  <c r="M112" i="34" s="1"/>
  <c r="S112" i="34" s="1"/>
  <c r="L95" i="34"/>
  <c r="L112" i="34" s="1"/>
  <c r="R112" i="34" s="1"/>
  <c r="K95" i="34"/>
  <c r="K112" i="34" s="1"/>
  <c r="J95" i="34"/>
  <c r="J112" i="34" s="1"/>
  <c r="I95" i="34"/>
  <c r="I112" i="34" s="1"/>
  <c r="H95" i="34"/>
  <c r="H112" i="34" s="1"/>
  <c r="G95" i="34"/>
  <c r="G112" i="34" s="1"/>
  <c r="F95" i="34"/>
  <c r="F112" i="34" s="1"/>
  <c r="D95" i="34"/>
  <c r="D112" i="34" s="1"/>
  <c r="C95" i="34"/>
  <c r="C112" i="34" s="1"/>
  <c r="B95" i="34"/>
  <c r="B112" i="34" s="1"/>
  <c r="W113" i="35"/>
  <c r="V113" i="35"/>
  <c r="Q113" i="35"/>
  <c r="P113" i="35"/>
  <c r="O113" i="35"/>
  <c r="N113" i="35"/>
  <c r="M113" i="35"/>
  <c r="S113" i="35" s="1"/>
  <c r="L113" i="35"/>
  <c r="R113" i="35" s="1"/>
  <c r="K113" i="35"/>
  <c r="J113" i="35"/>
  <c r="I113" i="35"/>
  <c r="H113" i="35"/>
  <c r="G113" i="35"/>
  <c r="F113" i="35"/>
  <c r="E113" i="35"/>
  <c r="T113" i="35" s="1"/>
  <c r="D113" i="35"/>
  <c r="C113" i="35"/>
  <c r="B113" i="35"/>
  <c r="Q112" i="35"/>
  <c r="P112" i="35"/>
  <c r="O112" i="35"/>
  <c r="N112" i="35"/>
  <c r="U111" i="35"/>
  <c r="T111" i="35"/>
  <c r="S111" i="35"/>
  <c r="R111" i="35"/>
  <c r="S110" i="35"/>
  <c r="R110" i="35"/>
  <c r="E110" i="35"/>
  <c r="T110" i="35" s="1"/>
  <c r="S109" i="35"/>
  <c r="R109" i="35"/>
  <c r="E109" i="35"/>
  <c r="U109" i="35" s="1"/>
  <c r="S108" i="35"/>
  <c r="R108" i="35"/>
  <c r="E108" i="35"/>
  <c r="T108" i="35" s="1"/>
  <c r="S107" i="35"/>
  <c r="R107" i="35"/>
  <c r="E107" i="35"/>
  <c r="T107" i="35" s="1"/>
  <c r="S106" i="35"/>
  <c r="R106" i="35"/>
  <c r="E106" i="35"/>
  <c r="S105" i="35"/>
  <c r="R105" i="35"/>
  <c r="E105" i="35"/>
  <c r="U105" i="35" s="1"/>
  <c r="S104" i="35"/>
  <c r="R104" i="35"/>
  <c r="E104" i="35"/>
  <c r="S103" i="35"/>
  <c r="R103" i="35"/>
  <c r="E103" i="35"/>
  <c r="U103" i="35" s="1"/>
  <c r="S102" i="35"/>
  <c r="R102" i="35"/>
  <c r="E102" i="35"/>
  <c r="T102" i="35" s="1"/>
  <c r="T101" i="35"/>
  <c r="S101" i="35"/>
  <c r="R101" i="35"/>
  <c r="E101" i="35"/>
  <c r="U101" i="35" s="1"/>
  <c r="S100" i="35"/>
  <c r="R100" i="35"/>
  <c r="E100" i="35"/>
  <c r="T100" i="35" s="1"/>
  <c r="U99" i="35"/>
  <c r="S99" i="35"/>
  <c r="R99" i="35"/>
  <c r="E99" i="35"/>
  <c r="T99" i="35" s="1"/>
  <c r="S98" i="35"/>
  <c r="R98" i="35"/>
  <c r="E98" i="35"/>
  <c r="S97" i="35"/>
  <c r="R97" i="35"/>
  <c r="E97" i="35"/>
  <c r="U97" i="35" s="1"/>
  <c r="S96" i="35"/>
  <c r="R96" i="35"/>
  <c r="E96" i="35"/>
  <c r="W95" i="35"/>
  <c r="W112" i="35" s="1"/>
  <c r="V95" i="35"/>
  <c r="V112" i="35" s="1"/>
  <c r="M95" i="35"/>
  <c r="M112" i="35" s="1"/>
  <c r="S112" i="35" s="1"/>
  <c r="L95" i="35"/>
  <c r="K95" i="35"/>
  <c r="K112" i="35" s="1"/>
  <c r="J95" i="35"/>
  <c r="J112" i="35" s="1"/>
  <c r="I95" i="35"/>
  <c r="I112" i="35" s="1"/>
  <c r="H95" i="35"/>
  <c r="H112" i="35" s="1"/>
  <c r="G95" i="35"/>
  <c r="G112" i="35" s="1"/>
  <c r="F95" i="35"/>
  <c r="F112" i="35" s="1"/>
  <c r="D95" i="35"/>
  <c r="D112" i="35" s="1"/>
  <c r="C95" i="35"/>
  <c r="C112" i="35" s="1"/>
  <c r="B95" i="35"/>
  <c r="B112" i="35" s="1"/>
  <c r="W113" i="36"/>
  <c r="V113" i="36"/>
  <c r="R113" i="36"/>
  <c r="Q113" i="36"/>
  <c r="P113" i="36"/>
  <c r="O113" i="36"/>
  <c r="N113" i="36"/>
  <c r="M113" i="36"/>
  <c r="S113" i="36" s="1"/>
  <c r="L113" i="36"/>
  <c r="K113" i="36"/>
  <c r="J113" i="36"/>
  <c r="I113" i="36"/>
  <c r="H113" i="36"/>
  <c r="G113" i="36"/>
  <c r="F113" i="36"/>
  <c r="E113" i="36"/>
  <c r="U113" i="36" s="1"/>
  <c r="D113" i="36"/>
  <c r="C113" i="36"/>
  <c r="B113" i="36"/>
  <c r="Q112" i="36"/>
  <c r="P112" i="36"/>
  <c r="O112" i="36"/>
  <c r="N112" i="36"/>
  <c r="U111" i="36"/>
  <c r="T111" i="36"/>
  <c r="S111" i="36"/>
  <c r="R111" i="36"/>
  <c r="S110" i="36"/>
  <c r="R110" i="36"/>
  <c r="E110" i="36"/>
  <c r="U110" i="36" s="1"/>
  <c r="S109" i="36"/>
  <c r="R109" i="36"/>
  <c r="E109" i="36"/>
  <c r="T109" i="36" s="1"/>
  <c r="S108" i="36"/>
  <c r="R108" i="36"/>
  <c r="E108" i="36"/>
  <c r="T108" i="36" s="1"/>
  <c r="S107" i="36"/>
  <c r="R107" i="36"/>
  <c r="E107" i="36"/>
  <c r="U107" i="36" s="1"/>
  <c r="S106" i="36"/>
  <c r="R106" i="36"/>
  <c r="E106" i="36"/>
  <c r="U106" i="36" s="1"/>
  <c r="S105" i="36"/>
  <c r="R105" i="36"/>
  <c r="E105" i="36"/>
  <c r="S104" i="36"/>
  <c r="R104" i="36"/>
  <c r="E104" i="36"/>
  <c r="U104" i="36" s="1"/>
  <c r="S103" i="36"/>
  <c r="R103" i="36"/>
  <c r="E103" i="36"/>
  <c r="S102" i="36"/>
  <c r="R102" i="36"/>
  <c r="E102" i="36"/>
  <c r="U102" i="36" s="1"/>
  <c r="S101" i="36"/>
  <c r="R101" i="36"/>
  <c r="E101" i="36"/>
  <c r="T101" i="36" s="1"/>
  <c r="S100" i="36"/>
  <c r="R100" i="36"/>
  <c r="E100" i="36"/>
  <c r="U100" i="36" s="1"/>
  <c r="S99" i="36"/>
  <c r="R99" i="36"/>
  <c r="E99" i="36"/>
  <c r="U99" i="36" s="1"/>
  <c r="S98" i="36"/>
  <c r="R98" i="36"/>
  <c r="E98" i="36"/>
  <c r="U98" i="36" s="1"/>
  <c r="S97" i="36"/>
  <c r="R97" i="36"/>
  <c r="E97" i="36"/>
  <c r="S96" i="36"/>
  <c r="R96" i="36"/>
  <c r="E96" i="36"/>
  <c r="U96" i="36" s="1"/>
  <c r="W95" i="36"/>
  <c r="W112" i="36" s="1"/>
  <c r="V95" i="36"/>
  <c r="V112" i="36" s="1"/>
  <c r="M95" i="36"/>
  <c r="S95" i="36" s="1"/>
  <c r="L95" i="36"/>
  <c r="R95" i="36" s="1"/>
  <c r="K95" i="36"/>
  <c r="K112" i="36" s="1"/>
  <c r="J95" i="36"/>
  <c r="J112" i="36" s="1"/>
  <c r="I95" i="36"/>
  <c r="I112" i="36" s="1"/>
  <c r="H95" i="36"/>
  <c r="H112" i="36" s="1"/>
  <c r="G95" i="36"/>
  <c r="G112" i="36" s="1"/>
  <c r="F95" i="36"/>
  <c r="F112" i="36" s="1"/>
  <c r="D95" i="36"/>
  <c r="D112" i="36" s="1"/>
  <c r="C95" i="36"/>
  <c r="C112" i="36" s="1"/>
  <c r="B95" i="36"/>
  <c r="B112" i="36" s="1"/>
  <c r="W113" i="37"/>
  <c r="V113" i="37"/>
  <c r="Q113" i="37"/>
  <c r="P113" i="37"/>
  <c r="O113" i="37"/>
  <c r="N113" i="37"/>
  <c r="M113" i="37"/>
  <c r="S113" i="37" s="1"/>
  <c r="L113" i="37"/>
  <c r="R113" i="37" s="1"/>
  <c r="K113" i="37"/>
  <c r="J113" i="37"/>
  <c r="I113" i="37"/>
  <c r="H113" i="37"/>
  <c r="G113" i="37"/>
  <c r="F113" i="37"/>
  <c r="E113" i="37"/>
  <c r="U113" i="37" s="1"/>
  <c r="D113" i="37"/>
  <c r="C113" i="37"/>
  <c r="B113" i="37"/>
  <c r="Q112" i="37"/>
  <c r="P112" i="37"/>
  <c r="O112" i="37"/>
  <c r="N112" i="37"/>
  <c r="U111" i="37"/>
  <c r="T111" i="37"/>
  <c r="S111" i="37"/>
  <c r="R111" i="37"/>
  <c r="S110" i="37"/>
  <c r="R110" i="37"/>
  <c r="E110" i="37"/>
  <c r="T110" i="37" s="1"/>
  <c r="S109" i="37"/>
  <c r="R109" i="37"/>
  <c r="E109" i="37"/>
  <c r="U109" i="37" s="1"/>
  <c r="S108" i="37"/>
  <c r="R108" i="37"/>
  <c r="E108" i="37"/>
  <c r="U108" i="37" s="1"/>
  <c r="S107" i="37"/>
  <c r="R107" i="37"/>
  <c r="E107" i="37"/>
  <c r="U107" i="37" s="1"/>
  <c r="S106" i="37"/>
  <c r="R106" i="37"/>
  <c r="E106" i="37"/>
  <c r="S105" i="37"/>
  <c r="R105" i="37"/>
  <c r="E105" i="37"/>
  <c r="U105" i="37" s="1"/>
  <c r="S104" i="37"/>
  <c r="R104" i="37"/>
  <c r="E104" i="37"/>
  <c r="T104" i="37" s="1"/>
  <c r="S103" i="37"/>
  <c r="R103" i="37"/>
  <c r="E103" i="37"/>
  <c r="U103" i="37" s="1"/>
  <c r="S102" i="37"/>
  <c r="R102" i="37"/>
  <c r="E102" i="37"/>
  <c r="T102" i="37" s="1"/>
  <c r="S101" i="37"/>
  <c r="R101" i="37"/>
  <c r="E101" i="37"/>
  <c r="U101" i="37" s="1"/>
  <c r="S100" i="37"/>
  <c r="R100" i="37"/>
  <c r="E100" i="37"/>
  <c r="U100" i="37" s="1"/>
  <c r="T99" i="37"/>
  <c r="S99" i="37"/>
  <c r="R99" i="37"/>
  <c r="E99" i="37"/>
  <c r="U99" i="37" s="1"/>
  <c r="S98" i="37"/>
  <c r="R98" i="37"/>
  <c r="E98" i="37"/>
  <c r="S97" i="37"/>
  <c r="R97" i="37"/>
  <c r="E97" i="37"/>
  <c r="U97" i="37" s="1"/>
  <c r="S96" i="37"/>
  <c r="R96" i="37"/>
  <c r="E96" i="37"/>
  <c r="T96" i="37" s="1"/>
  <c r="W95" i="37"/>
  <c r="W112" i="37" s="1"/>
  <c r="V95" i="37"/>
  <c r="V112" i="37" s="1"/>
  <c r="R95" i="37"/>
  <c r="M95" i="37"/>
  <c r="S95" i="37" s="1"/>
  <c r="L95" i="37"/>
  <c r="L112" i="37" s="1"/>
  <c r="R112" i="37" s="1"/>
  <c r="K95" i="37"/>
  <c r="K112" i="37" s="1"/>
  <c r="J95" i="37"/>
  <c r="J112" i="37" s="1"/>
  <c r="I95" i="37"/>
  <c r="I112" i="37" s="1"/>
  <c r="H95" i="37"/>
  <c r="H112" i="37" s="1"/>
  <c r="G95" i="37"/>
  <c r="G112" i="37" s="1"/>
  <c r="F95" i="37"/>
  <c r="F112" i="37" s="1"/>
  <c r="D95" i="37"/>
  <c r="D112" i="37" s="1"/>
  <c r="C95" i="37"/>
  <c r="C112" i="37" s="1"/>
  <c r="B95" i="37"/>
  <c r="B112" i="37" s="1"/>
  <c r="W113" i="38"/>
  <c r="V113" i="38"/>
  <c r="Q113" i="38"/>
  <c r="P113" i="38"/>
  <c r="O113" i="38"/>
  <c r="N113" i="38"/>
  <c r="M113" i="38"/>
  <c r="S113" i="38" s="1"/>
  <c r="L113" i="38"/>
  <c r="R113" i="38" s="1"/>
  <c r="K113" i="38"/>
  <c r="J113" i="38"/>
  <c r="I113" i="38"/>
  <c r="H113" i="38"/>
  <c r="G113" i="38"/>
  <c r="F113" i="38"/>
  <c r="E113" i="38"/>
  <c r="U113" i="38" s="1"/>
  <c r="D113" i="38"/>
  <c r="C113" i="38"/>
  <c r="B113" i="38"/>
  <c r="Q112" i="38"/>
  <c r="P112" i="38"/>
  <c r="O112" i="38"/>
  <c r="N112" i="38"/>
  <c r="U111" i="38"/>
  <c r="T111" i="38"/>
  <c r="S111" i="38"/>
  <c r="R111" i="38"/>
  <c r="S110" i="38"/>
  <c r="R110" i="38"/>
  <c r="E110" i="38"/>
  <c r="U110" i="38" s="1"/>
  <c r="S109" i="38"/>
  <c r="R109" i="38"/>
  <c r="E109" i="38"/>
  <c r="U109" i="38" s="1"/>
  <c r="S108" i="38"/>
  <c r="R108" i="38"/>
  <c r="E108" i="38"/>
  <c r="U108" i="38" s="1"/>
  <c r="S107" i="38"/>
  <c r="R107" i="38"/>
  <c r="E107" i="38"/>
  <c r="S106" i="38"/>
  <c r="R106" i="38"/>
  <c r="E106" i="38"/>
  <c r="U106" i="38" s="1"/>
  <c r="S105" i="38"/>
  <c r="R105" i="38"/>
  <c r="E105" i="38"/>
  <c r="U105" i="38" s="1"/>
  <c r="S104" i="38"/>
  <c r="R104" i="38"/>
  <c r="E104" i="38"/>
  <c r="U104" i="38" s="1"/>
  <c r="S103" i="38"/>
  <c r="R103" i="38"/>
  <c r="E103" i="38"/>
  <c r="T103" i="38" s="1"/>
  <c r="S102" i="38"/>
  <c r="R102" i="38"/>
  <c r="E102" i="38"/>
  <c r="S101" i="38"/>
  <c r="R101" i="38"/>
  <c r="E101" i="38"/>
  <c r="U101" i="38" s="1"/>
  <c r="S100" i="38"/>
  <c r="R100" i="38"/>
  <c r="E100" i="38"/>
  <c r="S99" i="38"/>
  <c r="R99" i="38"/>
  <c r="E99" i="38"/>
  <c r="S98" i="38"/>
  <c r="R98" i="38"/>
  <c r="E98" i="38"/>
  <c r="U98" i="38" s="1"/>
  <c r="S97" i="38"/>
  <c r="R97" i="38"/>
  <c r="E97" i="38"/>
  <c r="U97" i="38" s="1"/>
  <c r="S96" i="38"/>
  <c r="R96" i="38"/>
  <c r="E96" i="38"/>
  <c r="U96" i="38" s="1"/>
  <c r="W95" i="38"/>
  <c r="W112" i="38" s="1"/>
  <c r="V95" i="38"/>
  <c r="V112" i="38" s="1"/>
  <c r="M95" i="38"/>
  <c r="S95" i="38" s="1"/>
  <c r="L95" i="38"/>
  <c r="L112" i="38" s="1"/>
  <c r="R112" i="38" s="1"/>
  <c r="K95" i="38"/>
  <c r="K112" i="38" s="1"/>
  <c r="J95" i="38"/>
  <c r="J112" i="38" s="1"/>
  <c r="I95" i="38"/>
  <c r="I112" i="38" s="1"/>
  <c r="H95" i="38"/>
  <c r="H112" i="38" s="1"/>
  <c r="G95" i="38"/>
  <c r="G112" i="38" s="1"/>
  <c r="F95" i="38"/>
  <c r="F112" i="38" s="1"/>
  <c r="D95" i="38"/>
  <c r="D112" i="38" s="1"/>
  <c r="C95" i="38"/>
  <c r="C112" i="38" s="1"/>
  <c r="B95" i="38"/>
  <c r="B112" i="38" s="1"/>
  <c r="W113" i="39"/>
  <c r="V113" i="39"/>
  <c r="Q113" i="39"/>
  <c r="P113" i="39"/>
  <c r="O113" i="39"/>
  <c r="N113" i="39"/>
  <c r="M113" i="39"/>
  <c r="S113" i="39" s="1"/>
  <c r="L113" i="39"/>
  <c r="R113" i="39" s="1"/>
  <c r="K113" i="39"/>
  <c r="J113" i="39"/>
  <c r="I113" i="39"/>
  <c r="H113" i="39"/>
  <c r="G113" i="39"/>
  <c r="F113" i="39"/>
  <c r="E113" i="39"/>
  <c r="U113" i="39" s="1"/>
  <c r="D113" i="39"/>
  <c r="C113" i="39"/>
  <c r="B113" i="39"/>
  <c r="Q112" i="39"/>
  <c r="P112" i="39"/>
  <c r="O112" i="39"/>
  <c r="N112" i="39"/>
  <c r="U111" i="39"/>
  <c r="T111" i="39"/>
  <c r="S111" i="39"/>
  <c r="R111" i="39"/>
  <c r="T110" i="39"/>
  <c r="S110" i="39"/>
  <c r="R110" i="39"/>
  <c r="E110" i="39"/>
  <c r="U110" i="39" s="1"/>
  <c r="T109" i="39"/>
  <c r="S109" i="39"/>
  <c r="R109" i="39"/>
  <c r="E109" i="39"/>
  <c r="U109" i="39" s="1"/>
  <c r="S108" i="39"/>
  <c r="R108" i="39"/>
  <c r="E108" i="39"/>
  <c r="S107" i="39"/>
  <c r="R107" i="39"/>
  <c r="E107" i="39"/>
  <c r="U107" i="39" s="1"/>
  <c r="S106" i="39"/>
  <c r="R106" i="39"/>
  <c r="E106" i="39"/>
  <c r="U106" i="39" s="1"/>
  <c r="S105" i="39"/>
  <c r="R105" i="39"/>
  <c r="E105" i="39"/>
  <c r="U105" i="39" s="1"/>
  <c r="S104" i="39"/>
  <c r="R104" i="39"/>
  <c r="E104" i="39"/>
  <c r="T104" i="39" s="1"/>
  <c r="S103" i="39"/>
  <c r="R103" i="39"/>
  <c r="E103" i="39"/>
  <c r="T103" i="39" s="1"/>
  <c r="S102" i="39"/>
  <c r="R102" i="39"/>
  <c r="E102" i="39"/>
  <c r="U102" i="39" s="1"/>
  <c r="S101" i="39"/>
  <c r="R101" i="39"/>
  <c r="E101" i="39"/>
  <c r="U101" i="39" s="1"/>
  <c r="S100" i="39"/>
  <c r="R100" i="39"/>
  <c r="E100" i="39"/>
  <c r="S99" i="39"/>
  <c r="R99" i="39"/>
  <c r="E99" i="39"/>
  <c r="U99" i="39" s="1"/>
  <c r="S98" i="39"/>
  <c r="R98" i="39"/>
  <c r="E98" i="39"/>
  <c r="U98" i="39" s="1"/>
  <c r="T97" i="39"/>
  <c r="S97" i="39"/>
  <c r="R97" i="39"/>
  <c r="E97" i="39"/>
  <c r="U97" i="39" s="1"/>
  <c r="S96" i="39"/>
  <c r="R96" i="39"/>
  <c r="E96" i="39"/>
  <c r="T96" i="39" s="1"/>
  <c r="W95" i="39"/>
  <c r="W112" i="39" s="1"/>
  <c r="V95" i="39"/>
  <c r="V112" i="39" s="1"/>
  <c r="M95" i="39"/>
  <c r="S95" i="39" s="1"/>
  <c r="L95" i="39"/>
  <c r="R95" i="39" s="1"/>
  <c r="K95" i="39"/>
  <c r="K112" i="39" s="1"/>
  <c r="J95" i="39"/>
  <c r="J112" i="39" s="1"/>
  <c r="I95" i="39"/>
  <c r="I112" i="39" s="1"/>
  <c r="H95" i="39"/>
  <c r="H112" i="39" s="1"/>
  <c r="G95" i="39"/>
  <c r="G112" i="39" s="1"/>
  <c r="F95" i="39"/>
  <c r="F112" i="39" s="1"/>
  <c r="D95" i="39"/>
  <c r="D112" i="39" s="1"/>
  <c r="C95" i="39"/>
  <c r="C112" i="39" s="1"/>
  <c r="B95" i="39"/>
  <c r="B112" i="39" s="1"/>
  <c r="W113" i="40"/>
  <c r="V113" i="40"/>
  <c r="S113" i="40"/>
  <c r="Q113" i="40"/>
  <c r="P113" i="40"/>
  <c r="O113" i="40"/>
  <c r="N113" i="40"/>
  <c r="M113" i="40"/>
  <c r="L113" i="40"/>
  <c r="R113" i="40" s="1"/>
  <c r="K113" i="40"/>
  <c r="J113" i="40"/>
  <c r="I113" i="40"/>
  <c r="H113" i="40"/>
  <c r="G113" i="40"/>
  <c r="F113" i="40"/>
  <c r="E113" i="40"/>
  <c r="U113" i="40" s="1"/>
  <c r="D113" i="40"/>
  <c r="C113" i="40"/>
  <c r="B113" i="40"/>
  <c r="Q112" i="40"/>
  <c r="P112" i="40"/>
  <c r="O112" i="40"/>
  <c r="N112" i="40"/>
  <c r="U111" i="40"/>
  <c r="T111" i="40"/>
  <c r="S111" i="40"/>
  <c r="R111" i="40"/>
  <c r="S110" i="40"/>
  <c r="R110" i="40"/>
  <c r="E110" i="40"/>
  <c r="U110" i="40" s="1"/>
  <c r="S109" i="40"/>
  <c r="R109" i="40"/>
  <c r="E109" i="40"/>
  <c r="S108" i="40"/>
  <c r="R108" i="40"/>
  <c r="E108" i="40"/>
  <c r="U108" i="40" s="1"/>
  <c r="S107" i="40"/>
  <c r="R107" i="40"/>
  <c r="E107" i="40"/>
  <c r="U107" i="40" s="1"/>
  <c r="T106" i="40"/>
  <c r="S106" i="40"/>
  <c r="R106" i="40"/>
  <c r="E106" i="40"/>
  <c r="U106" i="40" s="1"/>
  <c r="S105" i="40"/>
  <c r="R105" i="40"/>
  <c r="E105" i="40"/>
  <c r="T105" i="40" s="1"/>
  <c r="S104" i="40"/>
  <c r="R104" i="40"/>
  <c r="E104" i="40"/>
  <c r="S103" i="40"/>
  <c r="R103" i="40"/>
  <c r="E103" i="40"/>
  <c r="U103" i="40" s="1"/>
  <c r="S102" i="40"/>
  <c r="R102" i="40"/>
  <c r="E102" i="40"/>
  <c r="S101" i="40"/>
  <c r="R101" i="40"/>
  <c r="E101" i="40"/>
  <c r="S100" i="40"/>
  <c r="R100" i="40"/>
  <c r="E100" i="40"/>
  <c r="U100" i="40" s="1"/>
  <c r="S99" i="40"/>
  <c r="R99" i="40"/>
  <c r="E99" i="40"/>
  <c r="U99" i="40" s="1"/>
  <c r="S98" i="40"/>
  <c r="R98" i="40"/>
  <c r="E98" i="40"/>
  <c r="S97" i="40"/>
  <c r="R97" i="40"/>
  <c r="E97" i="40"/>
  <c r="T97" i="40" s="1"/>
  <c r="S96" i="40"/>
  <c r="R96" i="40"/>
  <c r="E96" i="40"/>
  <c r="W95" i="40"/>
  <c r="W112" i="40" s="1"/>
  <c r="V95" i="40"/>
  <c r="V112" i="40" s="1"/>
  <c r="M95" i="40"/>
  <c r="L95" i="40"/>
  <c r="R95" i="40" s="1"/>
  <c r="K95" i="40"/>
  <c r="K112" i="40" s="1"/>
  <c r="J95" i="40"/>
  <c r="J112" i="40" s="1"/>
  <c r="I95" i="40"/>
  <c r="I112" i="40" s="1"/>
  <c r="H95" i="40"/>
  <c r="H112" i="40" s="1"/>
  <c r="G95" i="40"/>
  <c r="G112" i="40" s="1"/>
  <c r="F95" i="40"/>
  <c r="F112" i="40" s="1"/>
  <c r="D95" i="40"/>
  <c r="D112" i="40" s="1"/>
  <c r="C95" i="40"/>
  <c r="C112" i="40" s="1"/>
  <c r="B95" i="40"/>
  <c r="B112" i="40" s="1"/>
  <c r="W113" i="41"/>
  <c r="V113" i="41"/>
  <c r="Q113" i="41"/>
  <c r="P113" i="41"/>
  <c r="O113" i="41"/>
  <c r="N113" i="41"/>
  <c r="M113" i="41"/>
  <c r="S113" i="41" s="1"/>
  <c r="L113" i="41"/>
  <c r="R113" i="41" s="1"/>
  <c r="K113" i="41"/>
  <c r="J113" i="41"/>
  <c r="I113" i="41"/>
  <c r="H113" i="41"/>
  <c r="G113" i="41"/>
  <c r="F113" i="41"/>
  <c r="E113" i="41"/>
  <c r="U113" i="41" s="1"/>
  <c r="D113" i="41"/>
  <c r="C113" i="41"/>
  <c r="B113" i="41"/>
  <c r="Q112" i="41"/>
  <c r="P112" i="41"/>
  <c r="O112" i="41"/>
  <c r="N112" i="41"/>
  <c r="U111" i="41"/>
  <c r="T111" i="41"/>
  <c r="S111" i="41"/>
  <c r="R111" i="41"/>
  <c r="S110" i="41"/>
  <c r="R110" i="41"/>
  <c r="E110" i="41"/>
  <c r="U110" i="41" s="1"/>
  <c r="S109" i="41"/>
  <c r="R109" i="41"/>
  <c r="E109" i="41"/>
  <c r="S108" i="41"/>
  <c r="R108" i="41"/>
  <c r="E108" i="41"/>
  <c r="U108" i="41" s="1"/>
  <c r="S107" i="41"/>
  <c r="R107" i="41"/>
  <c r="E107" i="41"/>
  <c r="T107" i="41" s="1"/>
  <c r="S106" i="41"/>
  <c r="R106" i="41"/>
  <c r="E106" i="41"/>
  <c r="S105" i="41"/>
  <c r="R105" i="41"/>
  <c r="E105" i="41"/>
  <c r="T105" i="41" s="1"/>
  <c r="S104" i="41"/>
  <c r="R104" i="41"/>
  <c r="E104" i="41"/>
  <c r="S103" i="41"/>
  <c r="R103" i="41"/>
  <c r="E103" i="41"/>
  <c r="U103" i="41" s="1"/>
  <c r="S102" i="41"/>
  <c r="R102" i="41"/>
  <c r="E102" i="41"/>
  <c r="S101" i="41"/>
  <c r="R101" i="41"/>
  <c r="E101" i="41"/>
  <c r="S100" i="41"/>
  <c r="R100" i="41"/>
  <c r="E100" i="41"/>
  <c r="U100" i="41" s="1"/>
  <c r="S99" i="41"/>
  <c r="R99" i="41"/>
  <c r="E99" i="41"/>
  <c r="U99" i="41" s="1"/>
  <c r="S98" i="41"/>
  <c r="R98" i="41"/>
  <c r="E98" i="41"/>
  <c r="T98" i="41" s="1"/>
  <c r="S97" i="41"/>
  <c r="R97" i="41"/>
  <c r="E97" i="41"/>
  <c r="T97" i="41" s="1"/>
  <c r="S96" i="41"/>
  <c r="R96" i="41"/>
  <c r="E96" i="41"/>
  <c r="U96" i="41" s="1"/>
  <c r="W95" i="41"/>
  <c r="W112" i="41" s="1"/>
  <c r="V95" i="41"/>
  <c r="V112" i="41" s="1"/>
  <c r="M95" i="41"/>
  <c r="L95" i="41"/>
  <c r="L112" i="41" s="1"/>
  <c r="R112" i="41" s="1"/>
  <c r="K95" i="41"/>
  <c r="K112" i="41" s="1"/>
  <c r="J95" i="41"/>
  <c r="J112" i="41" s="1"/>
  <c r="I95" i="41"/>
  <c r="I112" i="41" s="1"/>
  <c r="H95" i="41"/>
  <c r="H112" i="41" s="1"/>
  <c r="G95" i="41"/>
  <c r="G112" i="41" s="1"/>
  <c r="F95" i="41"/>
  <c r="F112" i="41" s="1"/>
  <c r="D95" i="41"/>
  <c r="D112" i="41" s="1"/>
  <c r="C95" i="41"/>
  <c r="C112" i="41" s="1"/>
  <c r="B95" i="41"/>
  <c r="B112" i="41" s="1"/>
  <c r="W113" i="42"/>
  <c r="V113" i="42"/>
  <c r="S113" i="42"/>
  <c r="Q113" i="42"/>
  <c r="P113" i="42"/>
  <c r="O113" i="42"/>
  <c r="N113" i="42"/>
  <c r="M113" i="42"/>
  <c r="L113" i="42"/>
  <c r="R113" i="42" s="1"/>
  <c r="K113" i="42"/>
  <c r="J113" i="42"/>
  <c r="I113" i="42"/>
  <c r="H113" i="42"/>
  <c r="G113" i="42"/>
  <c r="F113" i="42"/>
  <c r="E113" i="42"/>
  <c r="U113" i="42" s="1"/>
  <c r="D113" i="42"/>
  <c r="C113" i="42"/>
  <c r="B113" i="42"/>
  <c r="Q112" i="42"/>
  <c r="P112" i="42"/>
  <c r="O112" i="42"/>
  <c r="N112" i="42"/>
  <c r="U111" i="42"/>
  <c r="T111" i="42"/>
  <c r="S111" i="42"/>
  <c r="R111" i="42"/>
  <c r="S110" i="42"/>
  <c r="R110" i="42"/>
  <c r="E110" i="42"/>
  <c r="S109" i="42"/>
  <c r="R109" i="42"/>
  <c r="E109" i="42"/>
  <c r="U109" i="42" s="1"/>
  <c r="S108" i="42"/>
  <c r="R108" i="42"/>
  <c r="E108" i="42"/>
  <c r="U108" i="42" s="1"/>
  <c r="S107" i="42"/>
  <c r="R107" i="42"/>
  <c r="E107" i="42"/>
  <c r="T107" i="42" s="1"/>
  <c r="S106" i="42"/>
  <c r="R106" i="42"/>
  <c r="E106" i="42"/>
  <c r="T106" i="42" s="1"/>
  <c r="S105" i="42"/>
  <c r="R105" i="42"/>
  <c r="E105" i="42"/>
  <c r="U105" i="42" s="1"/>
  <c r="S104" i="42"/>
  <c r="R104" i="42"/>
  <c r="E104" i="42"/>
  <c r="U104" i="42" s="1"/>
  <c r="S103" i="42"/>
  <c r="R103" i="42"/>
  <c r="E103" i="42"/>
  <c r="U103" i="42" s="1"/>
  <c r="S102" i="42"/>
  <c r="R102" i="42"/>
  <c r="E102" i="42"/>
  <c r="S101" i="42"/>
  <c r="R101" i="42"/>
  <c r="E101" i="42"/>
  <c r="U101" i="42" s="1"/>
  <c r="U100" i="42"/>
  <c r="T100" i="42"/>
  <c r="S100" i="42"/>
  <c r="R100" i="42"/>
  <c r="E100" i="42"/>
  <c r="S99" i="42"/>
  <c r="R99" i="42"/>
  <c r="E99" i="42"/>
  <c r="T99" i="42" s="1"/>
  <c r="S98" i="42"/>
  <c r="R98" i="42"/>
  <c r="E98" i="42"/>
  <c r="T98" i="42" s="1"/>
  <c r="S97" i="42"/>
  <c r="R97" i="42"/>
  <c r="E97" i="42"/>
  <c r="U97" i="42" s="1"/>
  <c r="S96" i="42"/>
  <c r="R96" i="42"/>
  <c r="E96" i="42"/>
  <c r="T96" i="42" s="1"/>
  <c r="W95" i="42"/>
  <c r="W112" i="42" s="1"/>
  <c r="V95" i="42"/>
  <c r="V112" i="42" s="1"/>
  <c r="M95" i="42"/>
  <c r="M112" i="42" s="1"/>
  <c r="S112" i="42" s="1"/>
  <c r="L95" i="42"/>
  <c r="R95" i="42" s="1"/>
  <c r="K95" i="42"/>
  <c r="K112" i="42" s="1"/>
  <c r="J95" i="42"/>
  <c r="J112" i="42" s="1"/>
  <c r="I95" i="42"/>
  <c r="I112" i="42" s="1"/>
  <c r="H95" i="42"/>
  <c r="H112" i="42" s="1"/>
  <c r="G95" i="42"/>
  <c r="G112" i="42" s="1"/>
  <c r="F95" i="42"/>
  <c r="F112" i="42" s="1"/>
  <c r="D95" i="42"/>
  <c r="D112" i="42" s="1"/>
  <c r="C95" i="42"/>
  <c r="C112" i="42" s="1"/>
  <c r="B95" i="42"/>
  <c r="B112" i="42" s="1"/>
  <c r="W113" i="43"/>
  <c r="V113" i="43"/>
  <c r="Q113" i="43"/>
  <c r="P113" i="43"/>
  <c r="O113" i="43"/>
  <c r="N113" i="43"/>
  <c r="M113" i="43"/>
  <c r="S113" i="43" s="1"/>
  <c r="L113" i="43"/>
  <c r="R113" i="43" s="1"/>
  <c r="K113" i="43"/>
  <c r="J113" i="43"/>
  <c r="I113" i="43"/>
  <c r="H113" i="43"/>
  <c r="G113" i="43"/>
  <c r="F113" i="43"/>
  <c r="E113" i="43"/>
  <c r="T113" i="43" s="1"/>
  <c r="D113" i="43"/>
  <c r="C113" i="43"/>
  <c r="B113" i="43"/>
  <c r="Q112" i="43"/>
  <c r="P112" i="43"/>
  <c r="O112" i="43"/>
  <c r="N112" i="43"/>
  <c r="U111" i="43"/>
  <c r="T111" i="43"/>
  <c r="S111" i="43"/>
  <c r="R111" i="43"/>
  <c r="S110" i="43"/>
  <c r="R110" i="43"/>
  <c r="E110" i="43"/>
  <c r="U110" i="43" s="1"/>
  <c r="S109" i="43"/>
  <c r="R109" i="43"/>
  <c r="E109" i="43"/>
  <c r="T109" i="43" s="1"/>
  <c r="S108" i="43"/>
  <c r="R108" i="43"/>
  <c r="E108" i="43"/>
  <c r="S107" i="43"/>
  <c r="R107" i="43"/>
  <c r="E107" i="43"/>
  <c r="T107" i="43" s="1"/>
  <c r="S106" i="43"/>
  <c r="R106" i="43"/>
  <c r="E106" i="43"/>
  <c r="S105" i="43"/>
  <c r="R105" i="43"/>
  <c r="E105" i="43"/>
  <c r="U105" i="43" s="1"/>
  <c r="S104" i="43"/>
  <c r="R104" i="43"/>
  <c r="E104" i="43"/>
  <c r="S103" i="43"/>
  <c r="R103" i="43"/>
  <c r="E103" i="43"/>
  <c r="S102" i="43"/>
  <c r="R102" i="43"/>
  <c r="E102" i="43"/>
  <c r="U102" i="43" s="1"/>
  <c r="S101" i="43"/>
  <c r="R101" i="43"/>
  <c r="E101" i="43"/>
  <c r="U101" i="43" s="1"/>
  <c r="S100" i="43"/>
  <c r="R100" i="43"/>
  <c r="E100" i="43"/>
  <c r="T100" i="43" s="1"/>
  <c r="U99" i="43"/>
  <c r="S99" i="43"/>
  <c r="R99" i="43"/>
  <c r="E99" i="43"/>
  <c r="T99" i="43" s="1"/>
  <c r="S98" i="43"/>
  <c r="R98" i="43"/>
  <c r="E98" i="43"/>
  <c r="U98" i="43" s="1"/>
  <c r="S97" i="43"/>
  <c r="R97" i="43"/>
  <c r="E97" i="43"/>
  <c r="U97" i="43" s="1"/>
  <c r="S96" i="43"/>
  <c r="R96" i="43"/>
  <c r="E96" i="43"/>
  <c r="T96" i="43" s="1"/>
  <c r="W95" i="43"/>
  <c r="W112" i="43" s="1"/>
  <c r="V95" i="43"/>
  <c r="V112" i="43" s="1"/>
  <c r="M95" i="43"/>
  <c r="M112" i="43" s="1"/>
  <c r="S112" i="43" s="1"/>
  <c r="L95" i="43"/>
  <c r="K95" i="43"/>
  <c r="K112" i="43" s="1"/>
  <c r="J95" i="43"/>
  <c r="J112" i="43" s="1"/>
  <c r="I95" i="43"/>
  <c r="I112" i="43" s="1"/>
  <c r="H95" i="43"/>
  <c r="H112" i="43" s="1"/>
  <c r="G95" i="43"/>
  <c r="G112" i="43" s="1"/>
  <c r="F95" i="43"/>
  <c r="F112" i="43" s="1"/>
  <c r="D95" i="43"/>
  <c r="D112" i="43" s="1"/>
  <c r="C95" i="43"/>
  <c r="C112" i="43" s="1"/>
  <c r="B95" i="43"/>
  <c r="B112" i="43" s="1"/>
  <c r="W113" i="44"/>
  <c r="V113" i="44"/>
  <c r="Q113" i="44"/>
  <c r="P113" i="44"/>
  <c r="O113" i="44"/>
  <c r="N113" i="44"/>
  <c r="M113" i="44"/>
  <c r="S113" i="44" s="1"/>
  <c r="L113" i="44"/>
  <c r="R113" i="44" s="1"/>
  <c r="K113" i="44"/>
  <c r="J113" i="44"/>
  <c r="I113" i="44"/>
  <c r="H113" i="44"/>
  <c r="G113" i="44"/>
  <c r="F113" i="44"/>
  <c r="E113" i="44"/>
  <c r="T113" i="44" s="1"/>
  <c r="D113" i="44"/>
  <c r="C113" i="44"/>
  <c r="B113" i="44"/>
  <c r="Q112" i="44"/>
  <c r="P112" i="44"/>
  <c r="O112" i="44"/>
  <c r="N112" i="44"/>
  <c r="U111" i="44"/>
  <c r="T111" i="44"/>
  <c r="S111" i="44"/>
  <c r="R111" i="44"/>
  <c r="S110" i="44"/>
  <c r="R110" i="44"/>
  <c r="E110" i="44"/>
  <c r="U110" i="44" s="1"/>
  <c r="S109" i="44"/>
  <c r="R109" i="44"/>
  <c r="E109" i="44"/>
  <c r="T109" i="44" s="1"/>
  <c r="S108" i="44"/>
  <c r="R108" i="44"/>
  <c r="E108" i="44"/>
  <c r="T108" i="44" s="1"/>
  <c r="S107" i="44"/>
  <c r="R107" i="44"/>
  <c r="E107" i="44"/>
  <c r="U107" i="44" s="1"/>
  <c r="S106" i="44"/>
  <c r="R106" i="44"/>
  <c r="E106" i="44"/>
  <c r="U106" i="44" s="1"/>
  <c r="S105" i="44"/>
  <c r="R105" i="44"/>
  <c r="E105" i="44"/>
  <c r="U105" i="44" s="1"/>
  <c r="S104" i="44"/>
  <c r="R104" i="44"/>
  <c r="E104" i="44"/>
  <c r="S103" i="44"/>
  <c r="R103" i="44"/>
  <c r="E103" i="44"/>
  <c r="U103" i="44" s="1"/>
  <c r="S102" i="44"/>
  <c r="R102" i="44"/>
  <c r="E102" i="44"/>
  <c r="T102" i="44" s="1"/>
  <c r="S101" i="44"/>
  <c r="R101" i="44"/>
  <c r="E101" i="44"/>
  <c r="T101" i="44" s="1"/>
  <c r="S100" i="44"/>
  <c r="R100" i="44"/>
  <c r="E100" i="44"/>
  <c r="T100" i="44" s="1"/>
  <c r="S99" i="44"/>
  <c r="R99" i="44"/>
  <c r="E99" i="44"/>
  <c r="U99" i="44" s="1"/>
  <c r="S98" i="44"/>
  <c r="R98" i="44"/>
  <c r="E98" i="44"/>
  <c r="U98" i="44" s="1"/>
  <c r="S97" i="44"/>
  <c r="R97" i="44"/>
  <c r="E97" i="44"/>
  <c r="U97" i="44" s="1"/>
  <c r="S96" i="44"/>
  <c r="R96" i="44"/>
  <c r="E96" i="44"/>
  <c r="W95" i="44"/>
  <c r="W112" i="44" s="1"/>
  <c r="V95" i="44"/>
  <c r="V112" i="44" s="1"/>
  <c r="M95" i="44"/>
  <c r="L95" i="44"/>
  <c r="L112" i="44" s="1"/>
  <c r="R112" i="44" s="1"/>
  <c r="K95" i="44"/>
  <c r="K112" i="44" s="1"/>
  <c r="J95" i="44"/>
  <c r="J112" i="44" s="1"/>
  <c r="I95" i="44"/>
  <c r="I112" i="44" s="1"/>
  <c r="H95" i="44"/>
  <c r="H112" i="44" s="1"/>
  <c r="G95" i="44"/>
  <c r="G112" i="44" s="1"/>
  <c r="F95" i="44"/>
  <c r="F112" i="44" s="1"/>
  <c r="D95" i="44"/>
  <c r="D112" i="44" s="1"/>
  <c r="C95" i="44"/>
  <c r="C112" i="44" s="1"/>
  <c r="B95" i="44"/>
  <c r="B112" i="44" s="1"/>
  <c r="W113" i="45"/>
  <c r="V113" i="45"/>
  <c r="S113" i="45"/>
  <c r="Q113" i="45"/>
  <c r="P113" i="45"/>
  <c r="O113" i="45"/>
  <c r="N113" i="45"/>
  <c r="M113" i="45"/>
  <c r="L113" i="45"/>
  <c r="R113" i="45" s="1"/>
  <c r="K113" i="45"/>
  <c r="J113" i="45"/>
  <c r="I113" i="45"/>
  <c r="H113" i="45"/>
  <c r="G113" i="45"/>
  <c r="F113" i="45"/>
  <c r="E113" i="45"/>
  <c r="U113" i="45" s="1"/>
  <c r="D113" i="45"/>
  <c r="C113" i="45"/>
  <c r="B113" i="45"/>
  <c r="Q112" i="45"/>
  <c r="P112" i="45"/>
  <c r="O112" i="45"/>
  <c r="N112" i="45"/>
  <c r="U111" i="45"/>
  <c r="T111" i="45"/>
  <c r="S111" i="45"/>
  <c r="R111" i="45"/>
  <c r="S110" i="45"/>
  <c r="R110" i="45"/>
  <c r="E110" i="45"/>
  <c r="U110" i="45" s="1"/>
  <c r="S109" i="45"/>
  <c r="R109" i="45"/>
  <c r="E109" i="45"/>
  <c r="U109" i="45" s="1"/>
  <c r="U108" i="45"/>
  <c r="S108" i="45"/>
  <c r="R108" i="45"/>
  <c r="E108" i="45"/>
  <c r="T108" i="45" s="1"/>
  <c r="S107" i="45"/>
  <c r="R107" i="45"/>
  <c r="E107" i="45"/>
  <c r="U107" i="45" s="1"/>
  <c r="S106" i="45"/>
  <c r="R106" i="45"/>
  <c r="E106" i="45"/>
  <c r="T106" i="45" s="1"/>
  <c r="S105" i="45"/>
  <c r="R105" i="45"/>
  <c r="E105" i="45"/>
  <c r="U105" i="45" s="1"/>
  <c r="S104" i="45"/>
  <c r="R104" i="45"/>
  <c r="E104" i="45"/>
  <c r="U104" i="45" s="1"/>
  <c r="S103" i="45"/>
  <c r="R103" i="45"/>
  <c r="E103" i="45"/>
  <c r="U103" i="45" s="1"/>
  <c r="S102" i="45"/>
  <c r="R102" i="45"/>
  <c r="E102" i="45"/>
  <c r="U102" i="45" s="1"/>
  <c r="S101" i="45"/>
  <c r="R101" i="45"/>
  <c r="E101" i="45"/>
  <c r="U101" i="45" s="1"/>
  <c r="S100" i="45"/>
  <c r="R100" i="45"/>
  <c r="E100" i="45"/>
  <c r="U100" i="45" s="1"/>
  <c r="S99" i="45"/>
  <c r="R99" i="45"/>
  <c r="E99" i="45"/>
  <c r="U99" i="45" s="1"/>
  <c r="S98" i="45"/>
  <c r="R98" i="45"/>
  <c r="E98" i="45"/>
  <c r="T98" i="45" s="1"/>
  <c r="S97" i="45"/>
  <c r="R97" i="45"/>
  <c r="E97" i="45"/>
  <c r="U97" i="45" s="1"/>
  <c r="S96" i="45"/>
  <c r="R96" i="45"/>
  <c r="E96" i="45"/>
  <c r="U96" i="45" s="1"/>
  <c r="W95" i="45"/>
  <c r="W112" i="45" s="1"/>
  <c r="V95" i="45"/>
  <c r="V112" i="45" s="1"/>
  <c r="M95" i="45"/>
  <c r="M112" i="45" s="1"/>
  <c r="S112" i="45" s="1"/>
  <c r="L95" i="45"/>
  <c r="L112" i="45" s="1"/>
  <c r="R112" i="45" s="1"/>
  <c r="K95" i="45"/>
  <c r="K112" i="45" s="1"/>
  <c r="J95" i="45"/>
  <c r="J112" i="45" s="1"/>
  <c r="I95" i="45"/>
  <c r="I112" i="45" s="1"/>
  <c r="H95" i="45"/>
  <c r="H112" i="45" s="1"/>
  <c r="G95" i="45"/>
  <c r="G112" i="45" s="1"/>
  <c r="F95" i="45"/>
  <c r="F112" i="45" s="1"/>
  <c r="D95" i="45"/>
  <c r="D112" i="45" s="1"/>
  <c r="C95" i="45"/>
  <c r="C112" i="45" s="1"/>
  <c r="B95" i="45"/>
  <c r="B112" i="45" s="1"/>
  <c r="W113" i="46"/>
  <c r="V113" i="46"/>
  <c r="Q113" i="46"/>
  <c r="P113" i="46"/>
  <c r="O113" i="46"/>
  <c r="N113" i="46"/>
  <c r="M113" i="46"/>
  <c r="S113" i="46" s="1"/>
  <c r="L113" i="46"/>
  <c r="R113" i="46" s="1"/>
  <c r="K113" i="46"/>
  <c r="J113" i="46"/>
  <c r="I113" i="46"/>
  <c r="H113" i="46"/>
  <c r="G113" i="46"/>
  <c r="F113" i="46"/>
  <c r="E113" i="46"/>
  <c r="U113" i="46" s="1"/>
  <c r="D113" i="46"/>
  <c r="C113" i="46"/>
  <c r="B113" i="46"/>
  <c r="Q112" i="46"/>
  <c r="P112" i="46"/>
  <c r="O112" i="46"/>
  <c r="N112" i="46"/>
  <c r="U111" i="46"/>
  <c r="T111" i="46"/>
  <c r="S111" i="46"/>
  <c r="R111" i="46"/>
  <c r="S110" i="46"/>
  <c r="R110" i="46"/>
  <c r="E110" i="46"/>
  <c r="U110" i="46" s="1"/>
  <c r="S109" i="46"/>
  <c r="R109" i="46"/>
  <c r="E109" i="46"/>
  <c r="U109" i="46" s="1"/>
  <c r="S108" i="46"/>
  <c r="R108" i="46"/>
  <c r="E108" i="46"/>
  <c r="U108" i="46" s="1"/>
  <c r="S107" i="46"/>
  <c r="R107" i="46"/>
  <c r="E107" i="46"/>
  <c r="T107" i="46" s="1"/>
  <c r="U106" i="46"/>
  <c r="S106" i="46"/>
  <c r="R106" i="46"/>
  <c r="E106" i="46"/>
  <c r="T106" i="46" s="1"/>
  <c r="S105" i="46"/>
  <c r="R105" i="46"/>
  <c r="E105" i="46"/>
  <c r="U105" i="46" s="1"/>
  <c r="S104" i="46"/>
  <c r="R104" i="46"/>
  <c r="E104" i="46"/>
  <c r="U104" i="46" s="1"/>
  <c r="S103" i="46"/>
  <c r="R103" i="46"/>
  <c r="E103" i="46"/>
  <c r="U103" i="46" s="1"/>
  <c r="S102" i="46"/>
  <c r="R102" i="46"/>
  <c r="E102" i="46"/>
  <c r="U102" i="46" s="1"/>
  <c r="S101" i="46"/>
  <c r="R101" i="46"/>
  <c r="E101" i="46"/>
  <c r="U101" i="46" s="1"/>
  <c r="S100" i="46"/>
  <c r="R100" i="46"/>
  <c r="E100" i="46"/>
  <c r="U100" i="46" s="1"/>
  <c r="S99" i="46"/>
  <c r="R99" i="46"/>
  <c r="E99" i="46"/>
  <c r="T99" i="46" s="1"/>
  <c r="S98" i="46"/>
  <c r="R98" i="46"/>
  <c r="E98" i="46"/>
  <c r="U98" i="46" s="1"/>
  <c r="S97" i="46"/>
  <c r="R97" i="46"/>
  <c r="E97" i="46"/>
  <c r="S96" i="46"/>
  <c r="R96" i="46"/>
  <c r="E96" i="46"/>
  <c r="W95" i="46"/>
  <c r="W112" i="46" s="1"/>
  <c r="V95" i="46"/>
  <c r="V112" i="46" s="1"/>
  <c r="M95" i="46"/>
  <c r="L95" i="46"/>
  <c r="R95" i="46" s="1"/>
  <c r="K95" i="46"/>
  <c r="K112" i="46" s="1"/>
  <c r="J95" i="46"/>
  <c r="J112" i="46" s="1"/>
  <c r="I95" i="46"/>
  <c r="I112" i="46" s="1"/>
  <c r="H95" i="46"/>
  <c r="H112" i="46" s="1"/>
  <c r="G95" i="46"/>
  <c r="G112" i="46" s="1"/>
  <c r="F95" i="46"/>
  <c r="F112" i="46" s="1"/>
  <c r="D95" i="46"/>
  <c r="D112" i="46" s="1"/>
  <c r="C95" i="46"/>
  <c r="C112" i="46" s="1"/>
  <c r="B95" i="46"/>
  <c r="B112" i="46" s="1"/>
  <c r="W113" i="47"/>
  <c r="V113" i="47"/>
  <c r="R113" i="47"/>
  <c r="Q113" i="47"/>
  <c r="P113" i="47"/>
  <c r="O113" i="47"/>
  <c r="N113" i="47"/>
  <c r="M113" i="47"/>
  <c r="S113" i="47" s="1"/>
  <c r="L113" i="47"/>
  <c r="K113" i="47"/>
  <c r="J113" i="47"/>
  <c r="I113" i="47"/>
  <c r="H113" i="47"/>
  <c r="G113" i="47"/>
  <c r="F113" i="47"/>
  <c r="E113" i="47"/>
  <c r="T113" i="47" s="1"/>
  <c r="D113" i="47"/>
  <c r="C113" i="47"/>
  <c r="B113" i="47"/>
  <c r="Q112" i="47"/>
  <c r="P112" i="47"/>
  <c r="O112" i="47"/>
  <c r="N112" i="47"/>
  <c r="U111" i="47"/>
  <c r="T111" i="47"/>
  <c r="S111" i="47"/>
  <c r="R111" i="47"/>
  <c r="S110" i="47"/>
  <c r="R110" i="47"/>
  <c r="E110" i="47"/>
  <c r="S109" i="47"/>
  <c r="R109" i="47"/>
  <c r="E109" i="47"/>
  <c r="U109" i="47" s="1"/>
  <c r="S108" i="47"/>
  <c r="R108" i="47"/>
  <c r="E108" i="47"/>
  <c r="T108" i="47" s="1"/>
  <c r="S107" i="47"/>
  <c r="R107" i="47"/>
  <c r="E107" i="47"/>
  <c r="T107" i="47" s="1"/>
  <c r="S106" i="47"/>
  <c r="R106" i="47"/>
  <c r="E106" i="47"/>
  <c r="U106" i="47" s="1"/>
  <c r="S105" i="47"/>
  <c r="R105" i="47"/>
  <c r="E105" i="47"/>
  <c r="U105" i="47" s="1"/>
  <c r="S104" i="47"/>
  <c r="R104" i="47"/>
  <c r="E104" i="47"/>
  <c r="U104" i="47" s="1"/>
  <c r="S103" i="47"/>
  <c r="R103" i="47"/>
  <c r="E103" i="47"/>
  <c r="U103" i="47" s="1"/>
  <c r="S102" i="47"/>
  <c r="R102" i="47"/>
  <c r="E102" i="47"/>
  <c r="S101" i="47"/>
  <c r="R101" i="47"/>
  <c r="E101" i="47"/>
  <c r="U101" i="47" s="1"/>
  <c r="S100" i="47"/>
  <c r="R100" i="47"/>
  <c r="E100" i="47"/>
  <c r="T100" i="47" s="1"/>
  <c r="S99" i="47"/>
  <c r="R99" i="47"/>
  <c r="E99" i="47"/>
  <c r="T99" i="47" s="1"/>
  <c r="S98" i="47"/>
  <c r="R98" i="47"/>
  <c r="E98" i="47"/>
  <c r="U98" i="47" s="1"/>
  <c r="S97" i="47"/>
  <c r="R97" i="47"/>
  <c r="E97" i="47"/>
  <c r="U97" i="47" s="1"/>
  <c r="S96" i="47"/>
  <c r="R96" i="47"/>
  <c r="E96" i="47"/>
  <c r="U96" i="47" s="1"/>
  <c r="W95" i="47"/>
  <c r="W112" i="47" s="1"/>
  <c r="V95" i="47"/>
  <c r="V112" i="47" s="1"/>
  <c r="M95" i="47"/>
  <c r="M112" i="47" s="1"/>
  <c r="S112" i="47" s="1"/>
  <c r="L95" i="47"/>
  <c r="R95" i="47" s="1"/>
  <c r="K95" i="47"/>
  <c r="K112" i="47" s="1"/>
  <c r="J95" i="47"/>
  <c r="J112" i="47" s="1"/>
  <c r="I95" i="47"/>
  <c r="I112" i="47" s="1"/>
  <c r="H95" i="47"/>
  <c r="H112" i="47" s="1"/>
  <c r="G95" i="47"/>
  <c r="G112" i="47" s="1"/>
  <c r="F95" i="47"/>
  <c r="F112" i="47" s="1"/>
  <c r="D95" i="47"/>
  <c r="D112" i="47" s="1"/>
  <c r="C95" i="47"/>
  <c r="C112" i="47" s="1"/>
  <c r="B95" i="47"/>
  <c r="B112" i="47" s="1"/>
  <c r="W113" i="48"/>
  <c r="V113" i="48"/>
  <c r="Q113" i="48"/>
  <c r="P113" i="48"/>
  <c r="O113" i="48"/>
  <c r="N113" i="48"/>
  <c r="M113" i="48"/>
  <c r="S113" i="48" s="1"/>
  <c r="L113" i="48"/>
  <c r="R113" i="48" s="1"/>
  <c r="K113" i="48"/>
  <c r="J113" i="48"/>
  <c r="I113" i="48"/>
  <c r="H113" i="48"/>
  <c r="G113" i="48"/>
  <c r="F113" i="48"/>
  <c r="E113" i="48"/>
  <c r="U113" i="48" s="1"/>
  <c r="D113" i="48"/>
  <c r="C113" i="48"/>
  <c r="B113" i="48"/>
  <c r="Q112" i="48"/>
  <c r="P112" i="48"/>
  <c r="O112" i="48"/>
  <c r="N112" i="48"/>
  <c r="U111" i="48"/>
  <c r="T111" i="48"/>
  <c r="S111" i="48"/>
  <c r="R111" i="48"/>
  <c r="S110" i="48"/>
  <c r="R110" i="48"/>
  <c r="E110" i="48"/>
  <c r="U110" i="48" s="1"/>
  <c r="S109" i="48"/>
  <c r="R109" i="48"/>
  <c r="E109" i="48"/>
  <c r="T109" i="48" s="1"/>
  <c r="S108" i="48"/>
  <c r="R108" i="48"/>
  <c r="E108" i="48"/>
  <c r="T108" i="48" s="1"/>
  <c r="S107" i="48"/>
  <c r="R107" i="48"/>
  <c r="E107" i="48"/>
  <c r="U107" i="48" s="1"/>
  <c r="S106" i="48"/>
  <c r="R106" i="48"/>
  <c r="E106" i="48"/>
  <c r="U106" i="48" s="1"/>
  <c r="S105" i="48"/>
  <c r="R105" i="48"/>
  <c r="E105" i="48"/>
  <c r="U105" i="48" s="1"/>
  <c r="S104" i="48"/>
  <c r="R104" i="48"/>
  <c r="E104" i="48"/>
  <c r="U104" i="48" s="1"/>
  <c r="S103" i="48"/>
  <c r="R103" i="48"/>
  <c r="E103" i="48"/>
  <c r="U103" i="48" s="1"/>
  <c r="S102" i="48"/>
  <c r="R102" i="48"/>
  <c r="E102" i="48"/>
  <c r="S101" i="48"/>
  <c r="R101" i="48"/>
  <c r="E101" i="48"/>
  <c r="T101" i="48" s="1"/>
  <c r="S100" i="48"/>
  <c r="R100" i="48"/>
  <c r="E100" i="48"/>
  <c r="S99" i="48"/>
  <c r="R99" i="48"/>
  <c r="E99" i="48"/>
  <c r="U99" i="48" s="1"/>
  <c r="S98" i="48"/>
  <c r="R98" i="48"/>
  <c r="E98" i="48"/>
  <c r="S97" i="48"/>
  <c r="R97" i="48"/>
  <c r="E97" i="48"/>
  <c r="U97" i="48" s="1"/>
  <c r="S96" i="48"/>
  <c r="R96" i="48"/>
  <c r="E96" i="48"/>
  <c r="U96" i="48" s="1"/>
  <c r="W95" i="48"/>
  <c r="W112" i="48" s="1"/>
  <c r="V95" i="48"/>
  <c r="V112" i="48" s="1"/>
  <c r="M95" i="48"/>
  <c r="S95" i="48" s="1"/>
  <c r="L95" i="48"/>
  <c r="R95" i="48" s="1"/>
  <c r="K95" i="48"/>
  <c r="K112" i="48" s="1"/>
  <c r="J95" i="48"/>
  <c r="J112" i="48" s="1"/>
  <c r="I95" i="48"/>
  <c r="I112" i="48" s="1"/>
  <c r="H95" i="48"/>
  <c r="H112" i="48" s="1"/>
  <c r="G95" i="48"/>
  <c r="G112" i="48" s="1"/>
  <c r="F95" i="48"/>
  <c r="F112" i="48" s="1"/>
  <c r="D95" i="48"/>
  <c r="D112" i="48" s="1"/>
  <c r="C95" i="48"/>
  <c r="C112" i="48" s="1"/>
  <c r="B95" i="48"/>
  <c r="B112" i="48" s="1"/>
  <c r="W113" i="49"/>
  <c r="V113" i="49"/>
  <c r="S113" i="49"/>
  <c r="Q113" i="49"/>
  <c r="P113" i="49"/>
  <c r="O113" i="49"/>
  <c r="N113" i="49"/>
  <c r="M113" i="49"/>
  <c r="L113" i="49"/>
  <c r="R113" i="49" s="1"/>
  <c r="K113" i="49"/>
  <c r="J113" i="49"/>
  <c r="I113" i="49"/>
  <c r="H113" i="49"/>
  <c r="G113" i="49"/>
  <c r="F113" i="49"/>
  <c r="E113" i="49"/>
  <c r="U113" i="49" s="1"/>
  <c r="D113" i="49"/>
  <c r="C113" i="49"/>
  <c r="B113" i="49"/>
  <c r="Q112" i="49"/>
  <c r="P112" i="49"/>
  <c r="O112" i="49"/>
  <c r="N112" i="49"/>
  <c r="U111" i="49"/>
  <c r="T111" i="49"/>
  <c r="S111" i="49"/>
  <c r="R111" i="49"/>
  <c r="S110" i="49"/>
  <c r="R110" i="49"/>
  <c r="E110" i="49"/>
  <c r="T110" i="49" s="1"/>
  <c r="S109" i="49"/>
  <c r="R109" i="49"/>
  <c r="E109" i="49"/>
  <c r="U109" i="49" s="1"/>
  <c r="S108" i="49"/>
  <c r="R108" i="49"/>
  <c r="E108" i="49"/>
  <c r="U108" i="49" s="1"/>
  <c r="S107" i="49"/>
  <c r="R107" i="49"/>
  <c r="E107" i="49"/>
  <c r="U107" i="49" s="1"/>
  <c r="S106" i="49"/>
  <c r="R106" i="49"/>
  <c r="E106" i="49"/>
  <c r="U106" i="49" s="1"/>
  <c r="S105" i="49"/>
  <c r="R105" i="49"/>
  <c r="E105" i="49"/>
  <c r="U105" i="49" s="1"/>
  <c r="S104" i="49"/>
  <c r="R104" i="49"/>
  <c r="E104" i="49"/>
  <c r="U104" i="49" s="1"/>
  <c r="S103" i="49"/>
  <c r="R103" i="49"/>
  <c r="E103" i="49"/>
  <c r="U103" i="49" s="1"/>
  <c r="S102" i="49"/>
  <c r="R102" i="49"/>
  <c r="E102" i="49"/>
  <c r="T102" i="49" s="1"/>
  <c r="S101" i="49"/>
  <c r="R101" i="49"/>
  <c r="E101" i="49"/>
  <c r="U101" i="49" s="1"/>
  <c r="S100" i="49"/>
  <c r="R100" i="49"/>
  <c r="E100" i="49"/>
  <c r="U100" i="49" s="1"/>
  <c r="S99" i="49"/>
  <c r="R99" i="49"/>
  <c r="E99" i="49"/>
  <c r="S98" i="49"/>
  <c r="R98" i="49"/>
  <c r="E98" i="49"/>
  <c r="S97" i="49"/>
  <c r="R97" i="49"/>
  <c r="E97" i="49"/>
  <c r="U97" i="49" s="1"/>
  <c r="S96" i="49"/>
  <c r="R96" i="49"/>
  <c r="E96" i="49"/>
  <c r="U96" i="49" s="1"/>
  <c r="W95" i="49"/>
  <c r="W112" i="49" s="1"/>
  <c r="V95" i="49"/>
  <c r="V112" i="49" s="1"/>
  <c r="M95" i="49"/>
  <c r="S95" i="49" s="1"/>
  <c r="L95" i="49"/>
  <c r="L112" i="49" s="1"/>
  <c r="R112" i="49" s="1"/>
  <c r="K95" i="49"/>
  <c r="K112" i="49" s="1"/>
  <c r="J95" i="49"/>
  <c r="J112" i="49" s="1"/>
  <c r="I95" i="49"/>
  <c r="I112" i="49" s="1"/>
  <c r="H95" i="49"/>
  <c r="H112" i="49" s="1"/>
  <c r="G95" i="49"/>
  <c r="G112" i="49" s="1"/>
  <c r="F95" i="49"/>
  <c r="F112" i="49" s="1"/>
  <c r="D95" i="49"/>
  <c r="D112" i="49" s="1"/>
  <c r="C95" i="49"/>
  <c r="C112" i="49" s="1"/>
  <c r="B95" i="49"/>
  <c r="B112" i="49" s="1"/>
  <c r="W113" i="50"/>
  <c r="V113" i="50"/>
  <c r="T113" i="50"/>
  <c r="Q113" i="50"/>
  <c r="P113" i="50"/>
  <c r="O113" i="50"/>
  <c r="N113" i="50"/>
  <c r="M113" i="50"/>
  <c r="S113" i="50" s="1"/>
  <c r="L113" i="50"/>
  <c r="R113" i="50" s="1"/>
  <c r="K113" i="50"/>
  <c r="J113" i="50"/>
  <c r="I113" i="50"/>
  <c r="H113" i="50"/>
  <c r="G113" i="50"/>
  <c r="F113" i="50"/>
  <c r="E113" i="50"/>
  <c r="U113" i="50" s="1"/>
  <c r="D113" i="50"/>
  <c r="C113" i="50"/>
  <c r="B113" i="50"/>
  <c r="Q112" i="50"/>
  <c r="P112" i="50"/>
  <c r="O112" i="50"/>
  <c r="N112" i="50"/>
  <c r="U111" i="50"/>
  <c r="T111" i="50"/>
  <c r="S111" i="50"/>
  <c r="R111" i="50"/>
  <c r="S110" i="50"/>
  <c r="R110" i="50"/>
  <c r="E110" i="50"/>
  <c r="U110" i="50" s="1"/>
  <c r="S109" i="50"/>
  <c r="R109" i="50"/>
  <c r="E109" i="50"/>
  <c r="U109" i="50" s="1"/>
  <c r="S108" i="50"/>
  <c r="R108" i="50"/>
  <c r="E108" i="50"/>
  <c r="U108" i="50" s="1"/>
  <c r="S107" i="50"/>
  <c r="R107" i="50"/>
  <c r="E107" i="50"/>
  <c r="U107" i="50" s="1"/>
  <c r="S106" i="50"/>
  <c r="R106" i="50"/>
  <c r="E106" i="50"/>
  <c r="U106" i="50" s="1"/>
  <c r="S105" i="50"/>
  <c r="R105" i="50"/>
  <c r="E105" i="50"/>
  <c r="U105" i="50" s="1"/>
  <c r="S104" i="50"/>
  <c r="R104" i="50"/>
  <c r="E104" i="50"/>
  <c r="U104" i="50" s="1"/>
  <c r="S103" i="50"/>
  <c r="R103" i="50"/>
  <c r="E103" i="50"/>
  <c r="T103" i="50" s="1"/>
  <c r="S102" i="50"/>
  <c r="R102" i="50"/>
  <c r="E102" i="50"/>
  <c r="U102" i="50" s="1"/>
  <c r="S101" i="50"/>
  <c r="R101" i="50"/>
  <c r="E101" i="50"/>
  <c r="U101" i="50" s="1"/>
  <c r="S100" i="50"/>
  <c r="R100" i="50"/>
  <c r="E100" i="50"/>
  <c r="U100" i="50" s="1"/>
  <c r="S99" i="50"/>
  <c r="R99" i="50"/>
  <c r="E99" i="50"/>
  <c r="U99" i="50" s="1"/>
  <c r="S98" i="50"/>
  <c r="R98" i="50"/>
  <c r="E98" i="50"/>
  <c r="U98" i="50" s="1"/>
  <c r="S97" i="50"/>
  <c r="R97" i="50"/>
  <c r="E97" i="50"/>
  <c r="U97" i="50" s="1"/>
  <c r="S96" i="50"/>
  <c r="R96" i="50"/>
  <c r="E96" i="50"/>
  <c r="T96" i="50" s="1"/>
  <c r="W95" i="50"/>
  <c r="W112" i="50" s="1"/>
  <c r="V95" i="50"/>
  <c r="V112" i="50" s="1"/>
  <c r="M95" i="50"/>
  <c r="L95" i="50"/>
  <c r="R95" i="50" s="1"/>
  <c r="K95" i="50"/>
  <c r="K112" i="50" s="1"/>
  <c r="J95" i="50"/>
  <c r="J112" i="50" s="1"/>
  <c r="I95" i="50"/>
  <c r="I112" i="50" s="1"/>
  <c r="H95" i="50"/>
  <c r="H112" i="50" s="1"/>
  <c r="G95" i="50"/>
  <c r="G112" i="50" s="1"/>
  <c r="F95" i="50"/>
  <c r="F112" i="50" s="1"/>
  <c r="D95" i="50"/>
  <c r="D112" i="50" s="1"/>
  <c r="C95" i="50"/>
  <c r="C112" i="50" s="1"/>
  <c r="B95" i="50"/>
  <c r="B112" i="50" s="1"/>
  <c r="W113" i="51"/>
  <c r="V113" i="51"/>
  <c r="Q113" i="51"/>
  <c r="P113" i="51"/>
  <c r="O113" i="51"/>
  <c r="N113" i="51"/>
  <c r="M113" i="51"/>
  <c r="S113" i="51" s="1"/>
  <c r="L113" i="51"/>
  <c r="R113" i="51" s="1"/>
  <c r="K113" i="51"/>
  <c r="J113" i="51"/>
  <c r="I113" i="51"/>
  <c r="H113" i="51"/>
  <c r="G113" i="51"/>
  <c r="F113" i="51"/>
  <c r="E113" i="51"/>
  <c r="U113" i="51" s="1"/>
  <c r="D113" i="51"/>
  <c r="C113" i="51"/>
  <c r="B113" i="51"/>
  <c r="Q112" i="51"/>
  <c r="P112" i="51"/>
  <c r="O112" i="51"/>
  <c r="N112" i="51"/>
  <c r="U111" i="51"/>
  <c r="T111" i="51"/>
  <c r="S111" i="51"/>
  <c r="R111" i="51"/>
  <c r="S110" i="51"/>
  <c r="R110" i="51"/>
  <c r="E110" i="51"/>
  <c r="U110" i="51" s="1"/>
  <c r="S109" i="51"/>
  <c r="R109" i="51"/>
  <c r="E109" i="51"/>
  <c r="U109" i="51" s="1"/>
  <c r="S108" i="51"/>
  <c r="R108" i="51"/>
  <c r="E108" i="51"/>
  <c r="U108" i="51" s="1"/>
  <c r="S107" i="51"/>
  <c r="R107" i="51"/>
  <c r="E107" i="51"/>
  <c r="U107" i="51" s="1"/>
  <c r="S106" i="51"/>
  <c r="R106" i="51"/>
  <c r="E106" i="51"/>
  <c r="U106" i="51" s="1"/>
  <c r="S105" i="51"/>
  <c r="R105" i="51"/>
  <c r="E105" i="51"/>
  <c r="S104" i="51"/>
  <c r="R104" i="51"/>
  <c r="E104" i="51"/>
  <c r="T104" i="51" s="1"/>
  <c r="S103" i="51"/>
  <c r="R103" i="51"/>
  <c r="E103" i="51"/>
  <c r="U103" i="51" s="1"/>
  <c r="S102" i="51"/>
  <c r="R102" i="51"/>
  <c r="E102" i="51"/>
  <c r="U102" i="51" s="1"/>
  <c r="S101" i="51"/>
  <c r="R101" i="51"/>
  <c r="E101" i="51"/>
  <c r="U101" i="51" s="1"/>
  <c r="S100" i="51"/>
  <c r="R100" i="51"/>
  <c r="E100" i="51"/>
  <c r="S99" i="51"/>
  <c r="R99" i="51"/>
  <c r="E99" i="51"/>
  <c r="U99" i="51" s="1"/>
  <c r="S98" i="51"/>
  <c r="R98" i="51"/>
  <c r="E98" i="51"/>
  <c r="T98" i="51" s="1"/>
  <c r="S97" i="51"/>
  <c r="R97" i="51"/>
  <c r="E97" i="51"/>
  <c r="U97" i="51" s="1"/>
  <c r="S96" i="51"/>
  <c r="R96" i="51"/>
  <c r="E96" i="51"/>
  <c r="T96" i="51" s="1"/>
  <c r="W95" i="51"/>
  <c r="W112" i="51" s="1"/>
  <c r="V95" i="51"/>
  <c r="V112" i="51" s="1"/>
  <c r="M95" i="51"/>
  <c r="S95" i="51" s="1"/>
  <c r="L95" i="51"/>
  <c r="R95" i="51" s="1"/>
  <c r="K95" i="51"/>
  <c r="K112" i="51" s="1"/>
  <c r="J95" i="51"/>
  <c r="J112" i="51" s="1"/>
  <c r="I95" i="51"/>
  <c r="I112" i="51" s="1"/>
  <c r="H95" i="51"/>
  <c r="H112" i="51" s="1"/>
  <c r="G95" i="51"/>
  <c r="G112" i="51" s="1"/>
  <c r="F95" i="51"/>
  <c r="F112" i="51" s="1"/>
  <c r="D95" i="51"/>
  <c r="D112" i="51" s="1"/>
  <c r="C95" i="51"/>
  <c r="C112" i="51" s="1"/>
  <c r="B95" i="51"/>
  <c r="B112" i="51" s="1"/>
  <c r="W113" i="52"/>
  <c r="V113" i="52"/>
  <c r="Q113" i="52"/>
  <c r="P113" i="52"/>
  <c r="O113" i="52"/>
  <c r="N113" i="52"/>
  <c r="M113" i="52"/>
  <c r="S113" i="52" s="1"/>
  <c r="L113" i="52"/>
  <c r="R113" i="52" s="1"/>
  <c r="K113" i="52"/>
  <c r="J113" i="52"/>
  <c r="I113" i="52"/>
  <c r="H113" i="52"/>
  <c r="G113" i="52"/>
  <c r="F113" i="52"/>
  <c r="E113" i="52"/>
  <c r="U113" i="52" s="1"/>
  <c r="D113" i="52"/>
  <c r="C113" i="52"/>
  <c r="B113" i="52"/>
  <c r="Q112" i="52"/>
  <c r="P112" i="52"/>
  <c r="O112" i="52"/>
  <c r="N112" i="52"/>
  <c r="U111" i="52"/>
  <c r="T111" i="52"/>
  <c r="S111" i="52"/>
  <c r="R111" i="52"/>
  <c r="S110" i="52"/>
  <c r="R110" i="52"/>
  <c r="E110" i="52"/>
  <c r="U110" i="52" s="1"/>
  <c r="S109" i="52"/>
  <c r="R109" i="52"/>
  <c r="E109" i="52"/>
  <c r="U109" i="52" s="1"/>
  <c r="S108" i="52"/>
  <c r="R108" i="52"/>
  <c r="E108" i="52"/>
  <c r="U108" i="52" s="1"/>
  <c r="S107" i="52"/>
  <c r="R107" i="52"/>
  <c r="E107" i="52"/>
  <c r="U107" i="52" s="1"/>
  <c r="S106" i="52"/>
  <c r="R106" i="52"/>
  <c r="E106" i="52"/>
  <c r="U106" i="52" s="1"/>
  <c r="S105" i="52"/>
  <c r="R105" i="52"/>
  <c r="E105" i="52"/>
  <c r="T105" i="52" s="1"/>
  <c r="S104" i="52"/>
  <c r="R104" i="52"/>
  <c r="E104" i="52"/>
  <c r="U104" i="52" s="1"/>
  <c r="S103" i="52"/>
  <c r="R103" i="52"/>
  <c r="E103" i="52"/>
  <c r="U103" i="52" s="1"/>
  <c r="S102" i="52"/>
  <c r="R102" i="52"/>
  <c r="E102" i="52"/>
  <c r="S101" i="52"/>
  <c r="R101" i="52"/>
  <c r="E101" i="52"/>
  <c r="U101" i="52" s="1"/>
  <c r="S100" i="52"/>
  <c r="R100" i="52"/>
  <c r="E100" i="52"/>
  <c r="U100" i="52" s="1"/>
  <c r="S99" i="52"/>
  <c r="R99" i="52"/>
  <c r="E99" i="52"/>
  <c r="U99" i="52" s="1"/>
  <c r="S98" i="52"/>
  <c r="R98" i="52"/>
  <c r="E98" i="52"/>
  <c r="T98" i="52" s="1"/>
  <c r="S97" i="52"/>
  <c r="R97" i="52"/>
  <c r="E97" i="52"/>
  <c r="T97" i="52" s="1"/>
  <c r="S96" i="52"/>
  <c r="R96" i="52"/>
  <c r="E96" i="52"/>
  <c r="U96" i="52" s="1"/>
  <c r="W95" i="52"/>
  <c r="W112" i="52" s="1"/>
  <c r="V95" i="52"/>
  <c r="V112" i="52" s="1"/>
  <c r="M95" i="52"/>
  <c r="S95" i="52" s="1"/>
  <c r="L95" i="52"/>
  <c r="R95" i="52" s="1"/>
  <c r="K95" i="52"/>
  <c r="K112" i="52" s="1"/>
  <c r="J95" i="52"/>
  <c r="J112" i="52" s="1"/>
  <c r="I95" i="52"/>
  <c r="I112" i="52" s="1"/>
  <c r="H95" i="52"/>
  <c r="H112" i="52" s="1"/>
  <c r="G95" i="52"/>
  <c r="G112" i="52" s="1"/>
  <c r="F95" i="52"/>
  <c r="F112" i="52" s="1"/>
  <c r="D95" i="52"/>
  <c r="D112" i="52" s="1"/>
  <c r="C95" i="52"/>
  <c r="C112" i="52" s="1"/>
  <c r="B95" i="52"/>
  <c r="B112" i="52" s="1"/>
  <c r="W113" i="53"/>
  <c r="V113" i="53"/>
  <c r="Q113" i="53"/>
  <c r="P113" i="53"/>
  <c r="O113" i="53"/>
  <c r="N113" i="53"/>
  <c r="M113" i="53"/>
  <c r="S113" i="53" s="1"/>
  <c r="L113" i="53"/>
  <c r="R113" i="53" s="1"/>
  <c r="K113" i="53"/>
  <c r="J113" i="53"/>
  <c r="I113" i="53"/>
  <c r="H113" i="53"/>
  <c r="G113" i="53"/>
  <c r="F113" i="53"/>
  <c r="E113" i="53"/>
  <c r="U113" i="53" s="1"/>
  <c r="D113" i="53"/>
  <c r="C113" i="53"/>
  <c r="B113" i="53"/>
  <c r="Q112" i="53"/>
  <c r="P112" i="53"/>
  <c r="O112" i="53"/>
  <c r="N112" i="53"/>
  <c r="U111" i="53"/>
  <c r="T111" i="53"/>
  <c r="S111" i="53"/>
  <c r="R111" i="53"/>
  <c r="S110" i="53"/>
  <c r="R110" i="53"/>
  <c r="E110" i="53"/>
  <c r="U110" i="53" s="1"/>
  <c r="S109" i="53"/>
  <c r="R109" i="53"/>
  <c r="E109" i="53"/>
  <c r="U109" i="53" s="1"/>
  <c r="S108" i="53"/>
  <c r="R108" i="53"/>
  <c r="E108" i="53"/>
  <c r="U108" i="53" s="1"/>
  <c r="S107" i="53"/>
  <c r="R107" i="53"/>
  <c r="E107" i="53"/>
  <c r="U107" i="53" s="1"/>
  <c r="U106" i="53"/>
  <c r="S106" i="53"/>
  <c r="R106" i="53"/>
  <c r="E106" i="53"/>
  <c r="T106" i="53" s="1"/>
  <c r="S105" i="53"/>
  <c r="R105" i="53"/>
  <c r="E105" i="53"/>
  <c r="U105" i="53" s="1"/>
  <c r="S104" i="53"/>
  <c r="R104" i="53"/>
  <c r="E104" i="53"/>
  <c r="U104" i="53" s="1"/>
  <c r="T103" i="53"/>
  <c r="S103" i="53"/>
  <c r="R103" i="53"/>
  <c r="E103" i="53"/>
  <c r="U103" i="53" s="1"/>
  <c r="S102" i="53"/>
  <c r="R102" i="53"/>
  <c r="E102" i="53"/>
  <c r="U102" i="53" s="1"/>
  <c r="S101" i="53"/>
  <c r="R101" i="53"/>
  <c r="E101" i="53"/>
  <c r="U101" i="53" s="1"/>
  <c r="S100" i="53"/>
  <c r="R100" i="53"/>
  <c r="E100" i="53"/>
  <c r="U100" i="53" s="1"/>
  <c r="U99" i="53"/>
  <c r="S99" i="53"/>
  <c r="R99" i="53"/>
  <c r="E99" i="53"/>
  <c r="T99" i="53" s="1"/>
  <c r="S98" i="53"/>
  <c r="R98" i="53"/>
  <c r="E98" i="53"/>
  <c r="T98" i="53" s="1"/>
  <c r="S97" i="53"/>
  <c r="R97" i="53"/>
  <c r="E97" i="53"/>
  <c r="U97" i="53" s="1"/>
  <c r="S96" i="53"/>
  <c r="R96" i="53"/>
  <c r="E96" i="53"/>
  <c r="U96" i="53" s="1"/>
  <c r="W95" i="53"/>
  <c r="W112" i="53" s="1"/>
  <c r="V95" i="53"/>
  <c r="V112" i="53" s="1"/>
  <c r="M95" i="53"/>
  <c r="M112" i="53" s="1"/>
  <c r="S112" i="53" s="1"/>
  <c r="L95" i="53"/>
  <c r="L112" i="53" s="1"/>
  <c r="R112" i="53" s="1"/>
  <c r="K95" i="53"/>
  <c r="K112" i="53" s="1"/>
  <c r="J95" i="53"/>
  <c r="J112" i="53" s="1"/>
  <c r="I95" i="53"/>
  <c r="I112" i="53" s="1"/>
  <c r="H95" i="53"/>
  <c r="H112" i="53" s="1"/>
  <c r="G95" i="53"/>
  <c r="G112" i="53" s="1"/>
  <c r="F95" i="53"/>
  <c r="F112" i="53" s="1"/>
  <c r="D95" i="53"/>
  <c r="D112" i="53" s="1"/>
  <c r="C95" i="53"/>
  <c r="C112" i="53" s="1"/>
  <c r="B95" i="53"/>
  <c r="B112" i="53" s="1"/>
  <c r="W113" i="54"/>
  <c r="V113" i="54"/>
  <c r="Q113" i="54"/>
  <c r="P113" i="54"/>
  <c r="O113" i="54"/>
  <c r="N113" i="54"/>
  <c r="M113" i="54"/>
  <c r="S113" i="54" s="1"/>
  <c r="L113" i="54"/>
  <c r="R113" i="54" s="1"/>
  <c r="K113" i="54"/>
  <c r="J113" i="54"/>
  <c r="I113" i="54"/>
  <c r="H113" i="54"/>
  <c r="G113" i="54"/>
  <c r="F113" i="54"/>
  <c r="E113" i="54"/>
  <c r="U113" i="54" s="1"/>
  <c r="D113" i="54"/>
  <c r="C113" i="54"/>
  <c r="B113" i="54"/>
  <c r="Q112" i="54"/>
  <c r="P112" i="54"/>
  <c r="O112" i="54"/>
  <c r="N112" i="54"/>
  <c r="U111" i="54"/>
  <c r="T111" i="54"/>
  <c r="S111" i="54"/>
  <c r="R111" i="54"/>
  <c r="S110" i="54"/>
  <c r="R110" i="54"/>
  <c r="E110" i="54"/>
  <c r="U110" i="54" s="1"/>
  <c r="S109" i="54"/>
  <c r="R109" i="54"/>
  <c r="E109" i="54"/>
  <c r="U109" i="54" s="1"/>
  <c r="S108" i="54"/>
  <c r="R108" i="54"/>
  <c r="E108" i="54"/>
  <c r="U108" i="54" s="1"/>
  <c r="S107" i="54"/>
  <c r="R107" i="54"/>
  <c r="E107" i="54"/>
  <c r="T107" i="54" s="1"/>
  <c r="S106" i="54"/>
  <c r="R106" i="54"/>
  <c r="E106" i="54"/>
  <c r="U106" i="54" s="1"/>
  <c r="S105" i="54"/>
  <c r="R105" i="54"/>
  <c r="E105" i="54"/>
  <c r="U105" i="54" s="1"/>
  <c r="S104" i="54"/>
  <c r="R104" i="54"/>
  <c r="E104" i="54"/>
  <c r="U104" i="54" s="1"/>
  <c r="S103" i="54"/>
  <c r="R103" i="54"/>
  <c r="E103" i="54"/>
  <c r="U103" i="54" s="1"/>
  <c r="S102" i="54"/>
  <c r="R102" i="54"/>
  <c r="E102" i="54"/>
  <c r="U102" i="54" s="1"/>
  <c r="S101" i="54"/>
  <c r="R101" i="54"/>
  <c r="E101" i="54"/>
  <c r="U101" i="54" s="1"/>
  <c r="S100" i="54"/>
  <c r="R100" i="54"/>
  <c r="E100" i="54"/>
  <c r="S99" i="54"/>
  <c r="R99" i="54"/>
  <c r="E99" i="54"/>
  <c r="T99" i="54" s="1"/>
  <c r="S98" i="54"/>
  <c r="R98" i="54"/>
  <c r="E98" i="54"/>
  <c r="U98" i="54" s="1"/>
  <c r="S97" i="54"/>
  <c r="R97" i="54"/>
  <c r="E97" i="54"/>
  <c r="U97" i="54" s="1"/>
  <c r="S96" i="54"/>
  <c r="R96" i="54"/>
  <c r="E96" i="54"/>
  <c r="W95" i="54"/>
  <c r="W112" i="54" s="1"/>
  <c r="V95" i="54"/>
  <c r="V112" i="54" s="1"/>
  <c r="M95" i="54"/>
  <c r="M112" i="54" s="1"/>
  <c r="S112" i="54" s="1"/>
  <c r="L95" i="54"/>
  <c r="R95" i="54" s="1"/>
  <c r="K95" i="54"/>
  <c r="K112" i="54" s="1"/>
  <c r="J95" i="54"/>
  <c r="J112" i="54" s="1"/>
  <c r="I95" i="54"/>
  <c r="I112" i="54" s="1"/>
  <c r="H95" i="54"/>
  <c r="H112" i="54" s="1"/>
  <c r="G95" i="54"/>
  <c r="G112" i="54" s="1"/>
  <c r="F95" i="54"/>
  <c r="F112" i="54" s="1"/>
  <c r="D95" i="54"/>
  <c r="D112" i="54" s="1"/>
  <c r="C95" i="54"/>
  <c r="C112" i="54" s="1"/>
  <c r="B95" i="54"/>
  <c r="B112" i="54" s="1"/>
  <c r="W113" i="55"/>
  <c r="V113" i="55"/>
  <c r="Q113" i="55"/>
  <c r="P113" i="55"/>
  <c r="O113" i="55"/>
  <c r="N113" i="55"/>
  <c r="M113" i="55"/>
  <c r="S113" i="55" s="1"/>
  <c r="L113" i="55"/>
  <c r="R113" i="55" s="1"/>
  <c r="K113" i="55"/>
  <c r="J113" i="55"/>
  <c r="I113" i="55"/>
  <c r="H113" i="55"/>
  <c r="G113" i="55"/>
  <c r="F113" i="55"/>
  <c r="E113" i="55"/>
  <c r="T113" i="55" s="1"/>
  <c r="D113" i="55"/>
  <c r="C113" i="55"/>
  <c r="B113" i="55"/>
  <c r="Q112" i="55"/>
  <c r="P112" i="55"/>
  <c r="O112" i="55"/>
  <c r="N112" i="55"/>
  <c r="U111" i="55"/>
  <c r="T111" i="55"/>
  <c r="S111" i="55"/>
  <c r="R111" i="55"/>
  <c r="S110" i="55"/>
  <c r="R110" i="55"/>
  <c r="E110" i="55"/>
  <c r="U110" i="55" s="1"/>
  <c r="S109" i="55"/>
  <c r="R109" i="55"/>
  <c r="E109" i="55"/>
  <c r="U109" i="55" s="1"/>
  <c r="S108" i="55"/>
  <c r="R108" i="55"/>
  <c r="E108" i="55"/>
  <c r="T108" i="55" s="1"/>
  <c r="S107" i="55"/>
  <c r="R107" i="55"/>
  <c r="E107" i="55"/>
  <c r="U107" i="55" s="1"/>
  <c r="S106" i="55"/>
  <c r="R106" i="55"/>
  <c r="E106" i="55"/>
  <c r="S105" i="55"/>
  <c r="R105" i="55"/>
  <c r="E105" i="55"/>
  <c r="U105" i="55" s="1"/>
  <c r="S104" i="55"/>
  <c r="R104" i="55"/>
  <c r="E104" i="55"/>
  <c r="U104" i="55" s="1"/>
  <c r="S103" i="55"/>
  <c r="R103" i="55"/>
  <c r="E103" i="55"/>
  <c r="T103" i="55" s="1"/>
  <c r="S102" i="55"/>
  <c r="R102" i="55"/>
  <c r="E102" i="55"/>
  <c r="U102" i="55" s="1"/>
  <c r="S101" i="55"/>
  <c r="R101" i="55"/>
  <c r="E101" i="55"/>
  <c r="T101" i="55" s="1"/>
  <c r="S100" i="55"/>
  <c r="R100" i="55"/>
  <c r="E100" i="55"/>
  <c r="S99" i="55"/>
  <c r="R99" i="55"/>
  <c r="E99" i="55"/>
  <c r="U99" i="55" s="1"/>
  <c r="S98" i="55"/>
  <c r="R98" i="55"/>
  <c r="E98" i="55"/>
  <c r="T97" i="55"/>
  <c r="S97" i="55"/>
  <c r="R97" i="55"/>
  <c r="E97" i="55"/>
  <c r="U97" i="55" s="1"/>
  <c r="S96" i="55"/>
  <c r="R96" i="55"/>
  <c r="E96" i="55"/>
  <c r="U96" i="55" s="1"/>
  <c r="W95" i="55"/>
  <c r="W112" i="55" s="1"/>
  <c r="V95" i="55"/>
  <c r="V112" i="55" s="1"/>
  <c r="M95" i="55"/>
  <c r="S95" i="55" s="1"/>
  <c r="L95" i="55"/>
  <c r="R95" i="55" s="1"/>
  <c r="K95" i="55"/>
  <c r="K112" i="55" s="1"/>
  <c r="J95" i="55"/>
  <c r="J112" i="55" s="1"/>
  <c r="I95" i="55"/>
  <c r="I112" i="55" s="1"/>
  <c r="H95" i="55"/>
  <c r="H112" i="55" s="1"/>
  <c r="G95" i="55"/>
  <c r="G112" i="55" s="1"/>
  <c r="F95" i="55"/>
  <c r="F112" i="55" s="1"/>
  <c r="D95" i="55"/>
  <c r="D112" i="55" s="1"/>
  <c r="C95" i="55"/>
  <c r="C112" i="55" s="1"/>
  <c r="B95" i="55"/>
  <c r="B112" i="55" s="1"/>
  <c r="W113" i="1"/>
  <c r="V113" i="1"/>
  <c r="Q113" i="1"/>
  <c r="P113" i="1"/>
  <c r="O113" i="1"/>
  <c r="N113" i="1"/>
  <c r="M113" i="1"/>
  <c r="S113" i="1" s="1"/>
  <c r="L113" i="1"/>
  <c r="R113" i="1" s="1"/>
  <c r="K113" i="1"/>
  <c r="J113" i="1"/>
  <c r="I113" i="1"/>
  <c r="H113" i="1"/>
  <c r="G113" i="1"/>
  <c r="F113" i="1"/>
  <c r="E113" i="1"/>
  <c r="U113" i="1" s="1"/>
  <c r="D113" i="1"/>
  <c r="C113" i="1"/>
  <c r="B113" i="1"/>
  <c r="Q112" i="1"/>
  <c r="P112" i="1"/>
  <c r="O112" i="1"/>
  <c r="N112" i="1"/>
  <c r="U111" i="1"/>
  <c r="T111" i="1"/>
  <c r="S111" i="1"/>
  <c r="R111" i="1"/>
  <c r="S110" i="1"/>
  <c r="R110" i="1"/>
  <c r="E110" i="1"/>
  <c r="U110" i="1" s="1"/>
  <c r="S109" i="1"/>
  <c r="R109" i="1"/>
  <c r="E109" i="1"/>
  <c r="T109" i="1" s="1"/>
  <c r="S108" i="1"/>
  <c r="R108" i="1"/>
  <c r="E108" i="1"/>
  <c r="U108" i="1" s="1"/>
  <c r="S107" i="1"/>
  <c r="R107" i="1"/>
  <c r="E107" i="1"/>
  <c r="U107" i="1" s="1"/>
  <c r="S106" i="1"/>
  <c r="R106" i="1"/>
  <c r="E106" i="1"/>
  <c r="U106" i="1" s="1"/>
  <c r="S105" i="1"/>
  <c r="R105" i="1"/>
  <c r="E105" i="1"/>
  <c r="U105" i="1" s="1"/>
  <c r="S104" i="1"/>
  <c r="R104" i="1"/>
  <c r="E104" i="1"/>
  <c r="U104" i="1" s="1"/>
  <c r="S103" i="1"/>
  <c r="R103" i="1"/>
  <c r="E103" i="1"/>
  <c r="U103" i="1" s="1"/>
  <c r="S102" i="1"/>
  <c r="R102" i="1"/>
  <c r="E102" i="1"/>
  <c r="U102" i="1" s="1"/>
  <c r="S101" i="1"/>
  <c r="R101" i="1"/>
  <c r="E101" i="1"/>
  <c r="T101" i="1" s="1"/>
  <c r="S100" i="1"/>
  <c r="R100" i="1"/>
  <c r="E100" i="1"/>
  <c r="U100" i="1" s="1"/>
  <c r="S99" i="1"/>
  <c r="R99" i="1"/>
  <c r="E99" i="1"/>
  <c r="U99" i="1" s="1"/>
  <c r="S98" i="1"/>
  <c r="R98" i="1"/>
  <c r="E98" i="1"/>
  <c r="U98" i="1" s="1"/>
  <c r="S97" i="1"/>
  <c r="R97" i="1"/>
  <c r="E97" i="1"/>
  <c r="U97" i="1" s="1"/>
  <c r="S96" i="1"/>
  <c r="R96" i="1"/>
  <c r="E96" i="1"/>
  <c r="U96" i="1" s="1"/>
  <c r="W95" i="1"/>
  <c r="W112" i="1" s="1"/>
  <c r="V95" i="1"/>
  <c r="V112" i="1" s="1"/>
  <c r="M95" i="1"/>
  <c r="L95" i="1"/>
  <c r="L112" i="1" s="1"/>
  <c r="R112" i="1" s="1"/>
  <c r="K95" i="1"/>
  <c r="K112" i="1" s="1"/>
  <c r="J95" i="1"/>
  <c r="J112" i="1" s="1"/>
  <c r="I95" i="1"/>
  <c r="I112" i="1" s="1"/>
  <c r="H95" i="1"/>
  <c r="H112" i="1" s="1"/>
  <c r="G95" i="1"/>
  <c r="G112" i="1" s="1"/>
  <c r="F95" i="1"/>
  <c r="F112" i="1" s="1"/>
  <c r="D95" i="1"/>
  <c r="D112" i="1" s="1"/>
  <c r="C95" i="1"/>
  <c r="C112" i="1" s="1"/>
  <c r="B95" i="1"/>
  <c r="B112" i="1" s="1"/>
  <c r="E83" i="2"/>
  <c r="E82" i="2"/>
  <c r="E81" i="2"/>
  <c r="E80" i="2"/>
  <c r="W79" i="2"/>
  <c r="V79" i="2"/>
  <c r="M79" i="2"/>
  <c r="L79" i="2"/>
  <c r="K79" i="2"/>
  <c r="J79" i="2"/>
  <c r="I79" i="2"/>
  <c r="H79" i="2"/>
  <c r="G79" i="2"/>
  <c r="F79" i="2"/>
  <c r="D79" i="2"/>
  <c r="C79" i="2"/>
  <c r="B79" i="2"/>
  <c r="A76" i="2"/>
  <c r="E83" i="3"/>
  <c r="E82" i="3"/>
  <c r="E81" i="3"/>
  <c r="E80" i="3"/>
  <c r="W79" i="3"/>
  <c r="V79" i="3"/>
  <c r="M79" i="3"/>
  <c r="L79" i="3"/>
  <c r="K79" i="3"/>
  <c r="J79" i="3"/>
  <c r="I79" i="3"/>
  <c r="H79" i="3"/>
  <c r="G79" i="3"/>
  <c r="F79" i="3"/>
  <c r="D79" i="3"/>
  <c r="C79" i="3"/>
  <c r="B79" i="3"/>
  <c r="A76" i="3"/>
  <c r="E83" i="4"/>
  <c r="E82" i="4"/>
  <c r="E81" i="4"/>
  <c r="E80" i="4"/>
  <c r="W79" i="4"/>
  <c r="V79" i="4"/>
  <c r="M79" i="4"/>
  <c r="L79" i="4"/>
  <c r="K79" i="4"/>
  <c r="J79" i="4"/>
  <c r="I79" i="4"/>
  <c r="H79" i="4"/>
  <c r="G79" i="4"/>
  <c r="F79" i="4"/>
  <c r="D79" i="4"/>
  <c r="C79" i="4"/>
  <c r="B79" i="4"/>
  <c r="A76" i="4"/>
  <c r="E83" i="5"/>
  <c r="E82" i="5"/>
  <c r="E81" i="5"/>
  <c r="E80" i="5"/>
  <c r="W79" i="5"/>
  <c r="V79" i="5"/>
  <c r="M79" i="5"/>
  <c r="L79" i="5"/>
  <c r="K79" i="5"/>
  <c r="J79" i="5"/>
  <c r="I79" i="5"/>
  <c r="H79" i="5"/>
  <c r="G79" i="5"/>
  <c r="F79" i="5"/>
  <c r="D79" i="5"/>
  <c r="C79" i="5"/>
  <c r="B79" i="5"/>
  <c r="A76" i="5"/>
  <c r="E83" i="6"/>
  <c r="E82" i="6"/>
  <c r="E81" i="6"/>
  <c r="E80" i="6"/>
  <c r="E79" i="6" s="1"/>
  <c r="W79" i="6"/>
  <c r="V79" i="6"/>
  <c r="M79" i="6"/>
  <c r="L79" i="6"/>
  <c r="K79" i="6"/>
  <c r="J79" i="6"/>
  <c r="I79" i="6"/>
  <c r="H79" i="6"/>
  <c r="G79" i="6"/>
  <c r="F79" i="6"/>
  <c r="D79" i="6"/>
  <c r="C79" i="6"/>
  <c r="B79" i="6"/>
  <c r="A76" i="6"/>
  <c r="E83" i="7"/>
  <c r="E82" i="7"/>
  <c r="E81" i="7"/>
  <c r="E80" i="7"/>
  <c r="W79" i="7"/>
  <c r="V79" i="7"/>
  <c r="M79" i="7"/>
  <c r="L79" i="7"/>
  <c r="K79" i="7"/>
  <c r="J79" i="7"/>
  <c r="I79" i="7"/>
  <c r="H79" i="7"/>
  <c r="G79" i="7"/>
  <c r="F79" i="7"/>
  <c r="D79" i="7"/>
  <c r="C79" i="7"/>
  <c r="B79" i="7"/>
  <c r="A76" i="7"/>
  <c r="E83" i="8"/>
  <c r="E82" i="8"/>
  <c r="E81" i="8"/>
  <c r="E80" i="8"/>
  <c r="W79" i="8"/>
  <c r="V79" i="8"/>
  <c r="M79" i="8"/>
  <c r="L79" i="8"/>
  <c r="K79" i="8"/>
  <c r="J79" i="8"/>
  <c r="I79" i="8"/>
  <c r="H79" i="8"/>
  <c r="G79" i="8"/>
  <c r="F79" i="8"/>
  <c r="D79" i="8"/>
  <c r="C79" i="8"/>
  <c r="B79" i="8"/>
  <c r="A76" i="8"/>
  <c r="E83" i="9"/>
  <c r="E82" i="9"/>
  <c r="E81" i="9"/>
  <c r="E80" i="9"/>
  <c r="W79" i="9"/>
  <c r="V79" i="9"/>
  <c r="M79" i="9"/>
  <c r="L79" i="9"/>
  <c r="K79" i="9"/>
  <c r="J79" i="9"/>
  <c r="I79" i="9"/>
  <c r="H79" i="9"/>
  <c r="G79" i="9"/>
  <c r="F79" i="9"/>
  <c r="D79" i="9"/>
  <c r="C79" i="9"/>
  <c r="B79" i="9"/>
  <c r="A76" i="9"/>
  <c r="E83" i="10"/>
  <c r="E82" i="10"/>
  <c r="E81" i="10"/>
  <c r="E80" i="10"/>
  <c r="E79" i="10" s="1"/>
  <c r="W79" i="10"/>
  <c r="V79" i="10"/>
  <c r="M79" i="10"/>
  <c r="L79" i="10"/>
  <c r="K79" i="10"/>
  <c r="J79" i="10"/>
  <c r="I79" i="10"/>
  <c r="H79" i="10"/>
  <c r="G79" i="10"/>
  <c r="F79" i="10"/>
  <c r="D79" i="10"/>
  <c r="C79" i="10"/>
  <c r="B79" i="10"/>
  <c r="A76" i="10"/>
  <c r="E83" i="11"/>
  <c r="E82" i="11"/>
  <c r="E81" i="11"/>
  <c r="E80" i="11"/>
  <c r="W79" i="11"/>
  <c r="V79" i="11"/>
  <c r="M79" i="11"/>
  <c r="L79" i="11"/>
  <c r="K79" i="11"/>
  <c r="J79" i="11"/>
  <c r="I79" i="11"/>
  <c r="H79" i="11"/>
  <c r="G79" i="11"/>
  <c r="F79" i="11"/>
  <c r="D79" i="11"/>
  <c r="C79" i="11"/>
  <c r="B79" i="11"/>
  <c r="A76" i="11"/>
  <c r="E83" i="12"/>
  <c r="E82" i="12"/>
  <c r="E81" i="12"/>
  <c r="E80" i="12"/>
  <c r="W79" i="12"/>
  <c r="V79" i="12"/>
  <c r="M79" i="12"/>
  <c r="L79" i="12"/>
  <c r="K79" i="12"/>
  <c r="J79" i="12"/>
  <c r="I79" i="12"/>
  <c r="H79" i="12"/>
  <c r="G79" i="12"/>
  <c r="F79" i="12"/>
  <c r="D79" i="12"/>
  <c r="C79" i="12"/>
  <c r="B79" i="12"/>
  <c r="A76" i="12"/>
  <c r="E83" i="13"/>
  <c r="E82" i="13"/>
  <c r="E81" i="13"/>
  <c r="E80" i="13"/>
  <c r="W79" i="13"/>
  <c r="V79" i="13"/>
  <c r="M79" i="13"/>
  <c r="L79" i="13"/>
  <c r="K79" i="13"/>
  <c r="J79" i="13"/>
  <c r="I79" i="13"/>
  <c r="H79" i="13"/>
  <c r="G79" i="13"/>
  <c r="F79" i="13"/>
  <c r="D79" i="13"/>
  <c r="C79" i="13"/>
  <c r="B79" i="13"/>
  <c r="A76" i="13"/>
  <c r="E83" i="14"/>
  <c r="E82" i="14"/>
  <c r="E81" i="14"/>
  <c r="E80" i="14"/>
  <c r="W79" i="14"/>
  <c r="V79" i="14"/>
  <c r="M79" i="14"/>
  <c r="L79" i="14"/>
  <c r="K79" i="14"/>
  <c r="J79" i="14"/>
  <c r="I79" i="14"/>
  <c r="H79" i="14"/>
  <c r="G79" i="14"/>
  <c r="F79" i="14"/>
  <c r="D79" i="14"/>
  <c r="C79" i="14"/>
  <c r="B79" i="14"/>
  <c r="A76" i="14"/>
  <c r="E83" i="15"/>
  <c r="E82" i="15"/>
  <c r="E81" i="15"/>
  <c r="E80" i="15"/>
  <c r="W79" i="15"/>
  <c r="V79" i="15"/>
  <c r="M79" i="15"/>
  <c r="L79" i="15"/>
  <c r="K79" i="15"/>
  <c r="J79" i="15"/>
  <c r="I79" i="15"/>
  <c r="H79" i="15"/>
  <c r="G79" i="15"/>
  <c r="F79" i="15"/>
  <c r="D79" i="15"/>
  <c r="C79" i="15"/>
  <c r="B79" i="15"/>
  <c r="A76" i="15"/>
  <c r="E83" i="16"/>
  <c r="E82" i="16"/>
  <c r="E81" i="16"/>
  <c r="E80" i="16"/>
  <c r="W79" i="16"/>
  <c r="V79" i="16"/>
  <c r="M79" i="16"/>
  <c r="L79" i="16"/>
  <c r="K79" i="16"/>
  <c r="J79" i="16"/>
  <c r="I79" i="16"/>
  <c r="H79" i="16"/>
  <c r="G79" i="16"/>
  <c r="F79" i="16"/>
  <c r="D79" i="16"/>
  <c r="C79" i="16"/>
  <c r="B79" i="16"/>
  <c r="A76" i="16"/>
  <c r="E83" i="17"/>
  <c r="E82" i="17"/>
  <c r="E81" i="17"/>
  <c r="E80" i="17"/>
  <c r="W79" i="17"/>
  <c r="V79" i="17"/>
  <c r="M79" i="17"/>
  <c r="L79" i="17"/>
  <c r="K79" i="17"/>
  <c r="J79" i="17"/>
  <c r="I79" i="17"/>
  <c r="H79" i="17"/>
  <c r="G79" i="17"/>
  <c r="F79" i="17"/>
  <c r="D79" i="17"/>
  <c r="C79" i="17"/>
  <c r="B79" i="17"/>
  <c r="A76" i="17"/>
  <c r="E83" i="18"/>
  <c r="E82" i="18"/>
  <c r="E81" i="18"/>
  <c r="E80" i="18"/>
  <c r="W79" i="18"/>
  <c r="V79" i="18"/>
  <c r="M79" i="18"/>
  <c r="L79" i="18"/>
  <c r="K79" i="18"/>
  <c r="J79" i="18"/>
  <c r="I79" i="18"/>
  <c r="H79" i="18"/>
  <c r="G79" i="18"/>
  <c r="F79" i="18"/>
  <c r="D79" i="18"/>
  <c r="C79" i="18"/>
  <c r="B79" i="18"/>
  <c r="A76" i="18"/>
  <c r="E83" i="19"/>
  <c r="E82" i="19"/>
  <c r="E81" i="19"/>
  <c r="E80" i="19"/>
  <c r="W79" i="19"/>
  <c r="V79" i="19"/>
  <c r="M79" i="19"/>
  <c r="L79" i="19"/>
  <c r="K79" i="19"/>
  <c r="J79" i="19"/>
  <c r="I79" i="19"/>
  <c r="H79" i="19"/>
  <c r="G79" i="19"/>
  <c r="F79" i="19"/>
  <c r="D79" i="19"/>
  <c r="C79" i="19"/>
  <c r="B79" i="19"/>
  <c r="A76" i="19"/>
  <c r="E83" i="20"/>
  <c r="E82" i="20"/>
  <c r="E81" i="20"/>
  <c r="E80" i="20"/>
  <c r="W79" i="20"/>
  <c r="V79" i="20"/>
  <c r="M79" i="20"/>
  <c r="L79" i="20"/>
  <c r="K79" i="20"/>
  <c r="J79" i="20"/>
  <c r="I79" i="20"/>
  <c r="H79" i="20"/>
  <c r="G79" i="20"/>
  <c r="F79" i="20"/>
  <c r="D79" i="20"/>
  <c r="C79" i="20"/>
  <c r="B79" i="20"/>
  <c r="A76" i="20"/>
  <c r="E83" i="21"/>
  <c r="E82" i="21"/>
  <c r="E81" i="21"/>
  <c r="E80" i="21"/>
  <c r="E79" i="21" s="1"/>
  <c r="W79" i="21"/>
  <c r="V79" i="21"/>
  <c r="M79" i="21"/>
  <c r="L79" i="21"/>
  <c r="K79" i="21"/>
  <c r="J79" i="21"/>
  <c r="I79" i="21"/>
  <c r="H79" i="21"/>
  <c r="G79" i="21"/>
  <c r="F79" i="21"/>
  <c r="D79" i="21"/>
  <c r="C79" i="21"/>
  <c r="B79" i="21"/>
  <c r="A76" i="21"/>
  <c r="E83" i="22"/>
  <c r="E82" i="22"/>
  <c r="E81" i="22"/>
  <c r="E80" i="22"/>
  <c r="W79" i="22"/>
  <c r="V79" i="22"/>
  <c r="M79" i="22"/>
  <c r="L79" i="22"/>
  <c r="K79" i="22"/>
  <c r="J79" i="22"/>
  <c r="I79" i="22"/>
  <c r="H79" i="22"/>
  <c r="G79" i="22"/>
  <c r="F79" i="22"/>
  <c r="D79" i="22"/>
  <c r="C79" i="22"/>
  <c r="B79" i="22"/>
  <c r="A76" i="22"/>
  <c r="E83" i="23"/>
  <c r="E82" i="23"/>
  <c r="E81" i="23"/>
  <c r="E80" i="23"/>
  <c r="W79" i="23"/>
  <c r="V79" i="23"/>
  <c r="M79" i="23"/>
  <c r="L79" i="23"/>
  <c r="K79" i="23"/>
  <c r="J79" i="23"/>
  <c r="I79" i="23"/>
  <c r="H79" i="23"/>
  <c r="G79" i="23"/>
  <c r="F79" i="23"/>
  <c r="D79" i="23"/>
  <c r="C79" i="23"/>
  <c r="B79" i="23"/>
  <c r="A76" i="23"/>
  <c r="E83" i="24"/>
  <c r="E82" i="24"/>
  <c r="E81" i="24"/>
  <c r="E80" i="24"/>
  <c r="W79" i="24"/>
  <c r="V79" i="24"/>
  <c r="M79" i="24"/>
  <c r="L79" i="24"/>
  <c r="K79" i="24"/>
  <c r="J79" i="24"/>
  <c r="I79" i="24"/>
  <c r="H79" i="24"/>
  <c r="G79" i="24"/>
  <c r="F79" i="24"/>
  <c r="D79" i="24"/>
  <c r="C79" i="24"/>
  <c r="B79" i="24"/>
  <c r="A76" i="24"/>
  <c r="E83" i="25"/>
  <c r="E82" i="25"/>
  <c r="E81" i="25"/>
  <c r="E80" i="25"/>
  <c r="W79" i="25"/>
  <c r="V79" i="25"/>
  <c r="M79" i="25"/>
  <c r="L79" i="25"/>
  <c r="K79" i="25"/>
  <c r="J79" i="25"/>
  <c r="I79" i="25"/>
  <c r="H79" i="25"/>
  <c r="G79" i="25"/>
  <c r="F79" i="25"/>
  <c r="D79" i="25"/>
  <c r="C79" i="25"/>
  <c r="B79" i="25"/>
  <c r="A76" i="25"/>
  <c r="E83" i="26"/>
  <c r="E82" i="26"/>
  <c r="E81" i="26"/>
  <c r="E79" i="26" s="1"/>
  <c r="E80" i="26"/>
  <c r="W79" i="26"/>
  <c r="V79" i="26"/>
  <c r="M79" i="26"/>
  <c r="L79" i="26"/>
  <c r="K79" i="26"/>
  <c r="J79" i="26"/>
  <c r="I79" i="26"/>
  <c r="H79" i="26"/>
  <c r="G79" i="26"/>
  <c r="F79" i="26"/>
  <c r="D79" i="26"/>
  <c r="C79" i="26"/>
  <c r="B79" i="26"/>
  <c r="A76" i="26"/>
  <c r="E83" i="27"/>
  <c r="E82" i="27"/>
  <c r="E81" i="27"/>
  <c r="E80" i="27"/>
  <c r="W79" i="27"/>
  <c r="V79" i="27"/>
  <c r="M79" i="27"/>
  <c r="L79" i="27"/>
  <c r="K79" i="27"/>
  <c r="J79" i="27"/>
  <c r="I79" i="27"/>
  <c r="H79" i="27"/>
  <c r="G79" i="27"/>
  <c r="F79" i="27"/>
  <c r="D79" i="27"/>
  <c r="C79" i="27"/>
  <c r="B79" i="27"/>
  <c r="A76" i="27"/>
  <c r="E83" i="28"/>
  <c r="E82" i="28"/>
  <c r="E81" i="28"/>
  <c r="E80" i="28"/>
  <c r="W79" i="28"/>
  <c r="V79" i="28"/>
  <c r="M79" i="28"/>
  <c r="L79" i="28"/>
  <c r="K79" i="28"/>
  <c r="J79" i="28"/>
  <c r="I79" i="28"/>
  <c r="H79" i="28"/>
  <c r="G79" i="28"/>
  <c r="F79" i="28"/>
  <c r="D79" i="28"/>
  <c r="C79" i="28"/>
  <c r="B79" i="28"/>
  <c r="A76" i="28"/>
  <c r="E83" i="29"/>
  <c r="E82" i="29"/>
  <c r="E81" i="29"/>
  <c r="E80" i="29"/>
  <c r="W79" i="29"/>
  <c r="V79" i="29"/>
  <c r="M79" i="29"/>
  <c r="L79" i="29"/>
  <c r="K79" i="29"/>
  <c r="J79" i="29"/>
  <c r="I79" i="29"/>
  <c r="H79" i="29"/>
  <c r="G79" i="29"/>
  <c r="F79" i="29"/>
  <c r="D79" i="29"/>
  <c r="C79" i="29"/>
  <c r="B79" i="29"/>
  <c r="A76" i="29"/>
  <c r="E83" i="30"/>
  <c r="E82" i="30"/>
  <c r="E81" i="30"/>
  <c r="E80" i="30"/>
  <c r="W79" i="30"/>
  <c r="V79" i="30"/>
  <c r="M79" i="30"/>
  <c r="L79" i="30"/>
  <c r="K79" i="30"/>
  <c r="J79" i="30"/>
  <c r="I79" i="30"/>
  <c r="H79" i="30"/>
  <c r="G79" i="30"/>
  <c r="F79" i="30"/>
  <c r="D79" i="30"/>
  <c r="C79" i="30"/>
  <c r="B79" i="30"/>
  <c r="A76" i="30"/>
  <c r="E83" i="31"/>
  <c r="E82" i="31"/>
  <c r="E81" i="31"/>
  <c r="E80" i="31"/>
  <c r="W79" i="31"/>
  <c r="V79" i="31"/>
  <c r="M79" i="31"/>
  <c r="L79" i="31"/>
  <c r="K79" i="31"/>
  <c r="J79" i="31"/>
  <c r="I79" i="31"/>
  <c r="H79" i="31"/>
  <c r="G79" i="31"/>
  <c r="F79" i="31"/>
  <c r="D79" i="31"/>
  <c r="C79" i="31"/>
  <c r="B79" i="31"/>
  <c r="A76" i="31"/>
  <c r="E83" i="32"/>
  <c r="E82" i="32"/>
  <c r="E81" i="32"/>
  <c r="E80" i="32"/>
  <c r="W79" i="32"/>
  <c r="V79" i="32"/>
  <c r="M79" i="32"/>
  <c r="L79" i="32"/>
  <c r="K79" i="32"/>
  <c r="J79" i="32"/>
  <c r="I79" i="32"/>
  <c r="H79" i="32"/>
  <c r="G79" i="32"/>
  <c r="F79" i="32"/>
  <c r="D79" i="32"/>
  <c r="C79" i="32"/>
  <c r="B79" i="32"/>
  <c r="A76" i="32"/>
  <c r="E83" i="33"/>
  <c r="E82" i="33"/>
  <c r="E81" i="33"/>
  <c r="E80" i="33"/>
  <c r="W79" i="33"/>
  <c r="V79" i="33"/>
  <c r="M79" i="33"/>
  <c r="L79" i="33"/>
  <c r="K79" i="33"/>
  <c r="J79" i="33"/>
  <c r="I79" i="33"/>
  <c r="H79" i="33"/>
  <c r="G79" i="33"/>
  <c r="F79" i="33"/>
  <c r="D79" i="33"/>
  <c r="C79" i="33"/>
  <c r="B79" i="33"/>
  <c r="A76" i="33"/>
  <c r="E83" i="34"/>
  <c r="E82" i="34"/>
  <c r="E79" i="34" s="1"/>
  <c r="E81" i="34"/>
  <c r="E80" i="34"/>
  <c r="W79" i="34"/>
  <c r="V79" i="34"/>
  <c r="M79" i="34"/>
  <c r="L79" i="34"/>
  <c r="K79" i="34"/>
  <c r="J79" i="34"/>
  <c r="I79" i="34"/>
  <c r="H79" i="34"/>
  <c r="G79" i="34"/>
  <c r="F79" i="34"/>
  <c r="D79" i="34"/>
  <c r="C79" i="34"/>
  <c r="B79" i="34"/>
  <c r="A76" i="34"/>
  <c r="E83" i="35"/>
  <c r="E82" i="35"/>
  <c r="E81" i="35"/>
  <c r="E80" i="35"/>
  <c r="W79" i="35"/>
  <c r="V79" i="35"/>
  <c r="M79" i="35"/>
  <c r="L79" i="35"/>
  <c r="K79" i="35"/>
  <c r="J79" i="35"/>
  <c r="I79" i="35"/>
  <c r="H79" i="35"/>
  <c r="G79" i="35"/>
  <c r="F79" i="35"/>
  <c r="D79" i="35"/>
  <c r="C79" i="35"/>
  <c r="B79" i="35"/>
  <c r="A76" i="35"/>
  <c r="E83" i="36"/>
  <c r="E82" i="36"/>
  <c r="E81" i="36"/>
  <c r="E80" i="36"/>
  <c r="W79" i="36"/>
  <c r="V79" i="36"/>
  <c r="M79" i="36"/>
  <c r="L79" i="36"/>
  <c r="K79" i="36"/>
  <c r="J79" i="36"/>
  <c r="I79" i="36"/>
  <c r="H79" i="36"/>
  <c r="G79" i="36"/>
  <c r="F79" i="36"/>
  <c r="D79" i="36"/>
  <c r="C79" i="36"/>
  <c r="B79" i="36"/>
  <c r="A76" i="36"/>
  <c r="E83" i="37"/>
  <c r="E82" i="37"/>
  <c r="E81" i="37"/>
  <c r="E80" i="37"/>
  <c r="W79" i="37"/>
  <c r="V79" i="37"/>
  <c r="M79" i="37"/>
  <c r="L79" i="37"/>
  <c r="K79" i="37"/>
  <c r="J79" i="37"/>
  <c r="I79" i="37"/>
  <c r="H79" i="37"/>
  <c r="G79" i="37"/>
  <c r="F79" i="37"/>
  <c r="D79" i="37"/>
  <c r="C79" i="37"/>
  <c r="B79" i="37"/>
  <c r="A76" i="37"/>
  <c r="E83" i="38"/>
  <c r="E82" i="38"/>
  <c r="E81" i="38"/>
  <c r="E80" i="38"/>
  <c r="W79" i="38"/>
  <c r="V79" i="38"/>
  <c r="M79" i="38"/>
  <c r="L79" i="38"/>
  <c r="K79" i="38"/>
  <c r="J79" i="38"/>
  <c r="I79" i="38"/>
  <c r="H79" i="38"/>
  <c r="G79" i="38"/>
  <c r="F79" i="38"/>
  <c r="D79" i="38"/>
  <c r="C79" i="38"/>
  <c r="B79" i="38"/>
  <c r="A76" i="38"/>
  <c r="E83" i="39"/>
  <c r="E82" i="39"/>
  <c r="E81" i="39"/>
  <c r="E80" i="39"/>
  <c r="W79" i="39"/>
  <c r="V79" i="39"/>
  <c r="M79" i="39"/>
  <c r="L79" i="39"/>
  <c r="K79" i="39"/>
  <c r="J79" i="39"/>
  <c r="I79" i="39"/>
  <c r="H79" i="39"/>
  <c r="G79" i="39"/>
  <c r="F79" i="39"/>
  <c r="D79" i="39"/>
  <c r="C79" i="39"/>
  <c r="B79" i="39"/>
  <c r="A76" i="39"/>
  <c r="E83" i="40"/>
  <c r="E82" i="40"/>
  <c r="E81" i="40"/>
  <c r="E80" i="40"/>
  <c r="W79" i="40"/>
  <c r="V79" i="40"/>
  <c r="M79" i="40"/>
  <c r="L79" i="40"/>
  <c r="K79" i="40"/>
  <c r="J79" i="40"/>
  <c r="I79" i="40"/>
  <c r="H79" i="40"/>
  <c r="G79" i="40"/>
  <c r="F79" i="40"/>
  <c r="D79" i="40"/>
  <c r="C79" i="40"/>
  <c r="B79" i="40"/>
  <c r="A76" i="40"/>
  <c r="E83" i="41"/>
  <c r="E82" i="41"/>
  <c r="E81" i="41"/>
  <c r="E80" i="41"/>
  <c r="W79" i="41"/>
  <c r="V79" i="41"/>
  <c r="M79" i="41"/>
  <c r="L79" i="41"/>
  <c r="K79" i="41"/>
  <c r="J79" i="41"/>
  <c r="I79" i="41"/>
  <c r="H79" i="41"/>
  <c r="G79" i="41"/>
  <c r="F79" i="41"/>
  <c r="D79" i="41"/>
  <c r="C79" i="41"/>
  <c r="B79" i="41"/>
  <c r="A76" i="41"/>
  <c r="E83" i="42"/>
  <c r="E82" i="42"/>
  <c r="E81" i="42"/>
  <c r="E80" i="42"/>
  <c r="W79" i="42"/>
  <c r="V79" i="42"/>
  <c r="M79" i="42"/>
  <c r="L79" i="42"/>
  <c r="K79" i="42"/>
  <c r="J79" i="42"/>
  <c r="I79" i="42"/>
  <c r="H79" i="42"/>
  <c r="G79" i="42"/>
  <c r="F79" i="42"/>
  <c r="D79" i="42"/>
  <c r="C79" i="42"/>
  <c r="B79" i="42"/>
  <c r="A76" i="42"/>
  <c r="E83" i="43"/>
  <c r="E82" i="43"/>
  <c r="E81" i="43"/>
  <c r="E80" i="43"/>
  <c r="W79" i="43"/>
  <c r="V79" i="43"/>
  <c r="M79" i="43"/>
  <c r="L79" i="43"/>
  <c r="K79" i="43"/>
  <c r="J79" i="43"/>
  <c r="I79" i="43"/>
  <c r="H79" i="43"/>
  <c r="G79" i="43"/>
  <c r="F79" i="43"/>
  <c r="D79" i="43"/>
  <c r="C79" i="43"/>
  <c r="B79" i="43"/>
  <c r="A76" i="43"/>
  <c r="E83" i="44"/>
  <c r="E82" i="44"/>
  <c r="E81" i="44"/>
  <c r="E80" i="44"/>
  <c r="W79" i="44"/>
  <c r="V79" i="44"/>
  <c r="M79" i="44"/>
  <c r="L79" i="44"/>
  <c r="K79" i="44"/>
  <c r="J79" i="44"/>
  <c r="I79" i="44"/>
  <c r="H79" i="44"/>
  <c r="G79" i="44"/>
  <c r="F79" i="44"/>
  <c r="D79" i="44"/>
  <c r="C79" i="44"/>
  <c r="B79" i="44"/>
  <c r="A76" i="44"/>
  <c r="E83" i="45"/>
  <c r="E82" i="45"/>
  <c r="E81" i="45"/>
  <c r="E80" i="45"/>
  <c r="W79" i="45"/>
  <c r="V79" i="45"/>
  <c r="M79" i="45"/>
  <c r="L79" i="45"/>
  <c r="K79" i="45"/>
  <c r="J79" i="45"/>
  <c r="I79" i="45"/>
  <c r="H79" i="45"/>
  <c r="G79" i="45"/>
  <c r="F79" i="45"/>
  <c r="D79" i="45"/>
  <c r="C79" i="45"/>
  <c r="B79" i="45"/>
  <c r="A76" i="45"/>
  <c r="E83" i="46"/>
  <c r="E82" i="46"/>
  <c r="E81" i="46"/>
  <c r="E80" i="46"/>
  <c r="W79" i="46"/>
  <c r="V79" i="46"/>
  <c r="M79" i="46"/>
  <c r="L79" i="46"/>
  <c r="K79" i="46"/>
  <c r="J79" i="46"/>
  <c r="I79" i="46"/>
  <c r="H79" i="46"/>
  <c r="G79" i="46"/>
  <c r="F79" i="46"/>
  <c r="D79" i="46"/>
  <c r="C79" i="46"/>
  <c r="B79" i="46"/>
  <c r="A76" i="46"/>
  <c r="E83" i="47"/>
  <c r="E82" i="47"/>
  <c r="E81" i="47"/>
  <c r="E79" i="47" s="1"/>
  <c r="E80" i="47"/>
  <c r="W79" i="47"/>
  <c r="V79" i="47"/>
  <c r="M79" i="47"/>
  <c r="L79" i="47"/>
  <c r="K79" i="47"/>
  <c r="J79" i="47"/>
  <c r="I79" i="47"/>
  <c r="H79" i="47"/>
  <c r="G79" i="47"/>
  <c r="F79" i="47"/>
  <c r="D79" i="47"/>
  <c r="C79" i="47"/>
  <c r="B79" i="47"/>
  <c r="A76" i="47"/>
  <c r="E83" i="48"/>
  <c r="E82" i="48"/>
  <c r="E81" i="48"/>
  <c r="E80" i="48"/>
  <c r="E79" i="48" s="1"/>
  <c r="W79" i="48"/>
  <c r="V79" i="48"/>
  <c r="M79" i="48"/>
  <c r="L79" i="48"/>
  <c r="K79" i="48"/>
  <c r="J79" i="48"/>
  <c r="I79" i="48"/>
  <c r="H79" i="48"/>
  <c r="G79" i="48"/>
  <c r="F79" i="48"/>
  <c r="D79" i="48"/>
  <c r="C79" i="48"/>
  <c r="B79" i="48"/>
  <c r="A76" i="48"/>
  <c r="E83" i="49"/>
  <c r="E82" i="49"/>
  <c r="E81" i="49"/>
  <c r="E80" i="49"/>
  <c r="W79" i="49"/>
  <c r="V79" i="49"/>
  <c r="M79" i="49"/>
  <c r="L79" i="49"/>
  <c r="K79" i="49"/>
  <c r="J79" i="49"/>
  <c r="I79" i="49"/>
  <c r="H79" i="49"/>
  <c r="G79" i="49"/>
  <c r="F79" i="49"/>
  <c r="D79" i="49"/>
  <c r="C79" i="49"/>
  <c r="B79" i="49"/>
  <c r="A76" i="49"/>
  <c r="E83" i="50"/>
  <c r="E82" i="50"/>
  <c r="E81" i="50"/>
  <c r="E80" i="50"/>
  <c r="W79" i="50"/>
  <c r="V79" i="50"/>
  <c r="M79" i="50"/>
  <c r="L79" i="50"/>
  <c r="K79" i="50"/>
  <c r="J79" i="50"/>
  <c r="I79" i="50"/>
  <c r="H79" i="50"/>
  <c r="G79" i="50"/>
  <c r="F79" i="50"/>
  <c r="D79" i="50"/>
  <c r="C79" i="50"/>
  <c r="B79" i="50"/>
  <c r="A76" i="50"/>
  <c r="E83" i="51"/>
  <c r="E82" i="51"/>
  <c r="E81" i="51"/>
  <c r="E80" i="51"/>
  <c r="W79" i="51"/>
  <c r="V79" i="51"/>
  <c r="M79" i="51"/>
  <c r="L79" i="51"/>
  <c r="K79" i="51"/>
  <c r="J79" i="51"/>
  <c r="I79" i="51"/>
  <c r="H79" i="51"/>
  <c r="G79" i="51"/>
  <c r="F79" i="51"/>
  <c r="D79" i="51"/>
  <c r="C79" i="51"/>
  <c r="B79" i="51"/>
  <c r="A76" i="51"/>
  <c r="E83" i="52"/>
  <c r="E82" i="52"/>
  <c r="E81" i="52"/>
  <c r="E80" i="52"/>
  <c r="W79" i="52"/>
  <c r="V79" i="52"/>
  <c r="M79" i="52"/>
  <c r="L79" i="52"/>
  <c r="K79" i="52"/>
  <c r="J79" i="52"/>
  <c r="I79" i="52"/>
  <c r="H79" i="52"/>
  <c r="G79" i="52"/>
  <c r="F79" i="52"/>
  <c r="D79" i="52"/>
  <c r="C79" i="52"/>
  <c r="B79" i="52"/>
  <c r="A76" i="52"/>
  <c r="E83" i="53"/>
  <c r="E82" i="53"/>
  <c r="E81" i="53"/>
  <c r="E80" i="53"/>
  <c r="W79" i="53"/>
  <c r="V79" i="53"/>
  <c r="M79" i="53"/>
  <c r="L79" i="53"/>
  <c r="K79" i="53"/>
  <c r="J79" i="53"/>
  <c r="I79" i="53"/>
  <c r="H79" i="53"/>
  <c r="G79" i="53"/>
  <c r="F79" i="53"/>
  <c r="D79" i="53"/>
  <c r="C79" i="53"/>
  <c r="B79" i="53"/>
  <c r="A76" i="53"/>
  <c r="E83" i="54"/>
  <c r="E82" i="54"/>
  <c r="E81" i="54"/>
  <c r="E80" i="54"/>
  <c r="W79" i="54"/>
  <c r="V79" i="54"/>
  <c r="M79" i="54"/>
  <c r="L79" i="54"/>
  <c r="K79" i="54"/>
  <c r="J79" i="54"/>
  <c r="I79" i="54"/>
  <c r="H79" i="54"/>
  <c r="G79" i="54"/>
  <c r="F79" i="54"/>
  <c r="D79" i="54"/>
  <c r="C79" i="54"/>
  <c r="B79" i="54"/>
  <c r="A76" i="54"/>
  <c r="E83" i="55"/>
  <c r="E82" i="55"/>
  <c r="E81" i="55"/>
  <c r="E80" i="55"/>
  <c r="W79" i="55"/>
  <c r="V79" i="55"/>
  <c r="M79" i="55"/>
  <c r="L79" i="55"/>
  <c r="K79" i="55"/>
  <c r="J79" i="55"/>
  <c r="I79" i="55"/>
  <c r="H79" i="55"/>
  <c r="G79" i="55"/>
  <c r="F79" i="55"/>
  <c r="D79" i="55"/>
  <c r="C79" i="55"/>
  <c r="B79" i="55"/>
  <c r="A76" i="55"/>
  <c r="E83" i="1"/>
  <c r="E82" i="1"/>
  <c r="E81" i="1"/>
  <c r="E80" i="1"/>
  <c r="W79" i="1"/>
  <c r="V79" i="1"/>
  <c r="M79" i="1"/>
  <c r="L79" i="1"/>
  <c r="K79" i="1"/>
  <c r="J79" i="1"/>
  <c r="I79" i="1"/>
  <c r="H79" i="1"/>
  <c r="G79" i="1"/>
  <c r="F79" i="1"/>
  <c r="D79" i="1"/>
  <c r="C79" i="1"/>
  <c r="B79" i="1"/>
  <c r="A76" i="1"/>
  <c r="S93" i="55"/>
  <c r="R93" i="55"/>
  <c r="Q93" i="55"/>
  <c r="P93" i="55"/>
  <c r="E93" i="55"/>
  <c r="S92" i="55"/>
  <c r="R92" i="55"/>
  <c r="Q92" i="55"/>
  <c r="P92" i="55"/>
  <c r="E92" i="55"/>
  <c r="U91" i="55"/>
  <c r="S91" i="55"/>
  <c r="R91" i="55"/>
  <c r="Q91" i="55"/>
  <c r="P91" i="55"/>
  <c r="E91" i="55"/>
  <c r="T91" i="55" s="1"/>
  <c r="T90" i="55"/>
  <c r="S90" i="55"/>
  <c r="R90" i="55"/>
  <c r="Q90" i="55"/>
  <c r="P90" i="55"/>
  <c r="E90" i="55"/>
  <c r="U90" i="55" s="1"/>
  <c r="S89" i="55"/>
  <c r="R89" i="55"/>
  <c r="Q89" i="55"/>
  <c r="P89" i="55"/>
  <c r="E89" i="55"/>
  <c r="U89" i="55" s="1"/>
  <c r="S88" i="55"/>
  <c r="R88" i="55"/>
  <c r="Q88" i="55"/>
  <c r="P88" i="55"/>
  <c r="E88" i="55"/>
  <c r="U88" i="55" s="1"/>
  <c r="S87" i="55"/>
  <c r="R87" i="55"/>
  <c r="Q87" i="55"/>
  <c r="P87" i="55"/>
  <c r="E87" i="55"/>
  <c r="U87" i="55" s="1"/>
  <c r="S86" i="55"/>
  <c r="R86" i="55"/>
  <c r="Q86" i="55"/>
  <c r="P86" i="55"/>
  <c r="E86" i="55"/>
  <c r="U86" i="55" s="1"/>
  <c r="V72" i="55"/>
  <c r="O72" i="55"/>
  <c r="N72" i="55"/>
  <c r="M72" i="55"/>
  <c r="L72" i="55"/>
  <c r="K72" i="55"/>
  <c r="J72" i="55"/>
  <c r="R72" i="55" s="1"/>
  <c r="I72" i="55"/>
  <c r="H72" i="55"/>
  <c r="G72" i="55"/>
  <c r="F72" i="55"/>
  <c r="C72" i="55"/>
  <c r="B72" i="55"/>
  <c r="V71" i="55"/>
  <c r="O71" i="55"/>
  <c r="N71" i="55"/>
  <c r="M71" i="55"/>
  <c r="L71" i="55"/>
  <c r="K71" i="55"/>
  <c r="J71" i="55"/>
  <c r="I71" i="55"/>
  <c r="S71" i="55" s="1"/>
  <c r="H71" i="55"/>
  <c r="R71" i="55" s="1"/>
  <c r="G71" i="55"/>
  <c r="F71" i="55"/>
  <c r="C71" i="55"/>
  <c r="B71" i="55"/>
  <c r="V70" i="55"/>
  <c r="O70" i="55"/>
  <c r="N70" i="55"/>
  <c r="M70" i="55"/>
  <c r="L70" i="55"/>
  <c r="K70" i="55"/>
  <c r="J70" i="55"/>
  <c r="I70" i="55"/>
  <c r="H70" i="55"/>
  <c r="R70" i="55" s="1"/>
  <c r="G70" i="55"/>
  <c r="F70" i="55"/>
  <c r="C70" i="55"/>
  <c r="B70" i="55"/>
  <c r="S69" i="55"/>
  <c r="R69" i="55"/>
  <c r="Q69" i="55"/>
  <c r="P69" i="55"/>
  <c r="E69" i="55"/>
  <c r="T69" i="55" s="1"/>
  <c r="V67" i="55"/>
  <c r="O67" i="55"/>
  <c r="N67" i="55"/>
  <c r="M67" i="55"/>
  <c r="L67" i="55"/>
  <c r="K67" i="55"/>
  <c r="J67" i="55"/>
  <c r="I67" i="55"/>
  <c r="H67" i="55"/>
  <c r="R67" i="55" s="1"/>
  <c r="G67" i="55"/>
  <c r="F67" i="55"/>
  <c r="C67" i="55"/>
  <c r="B67" i="55"/>
  <c r="V66" i="55"/>
  <c r="S66" i="55"/>
  <c r="O66" i="55"/>
  <c r="N66" i="55"/>
  <c r="M66" i="55"/>
  <c r="L66" i="55"/>
  <c r="K66" i="55"/>
  <c r="J66" i="55"/>
  <c r="I66" i="55"/>
  <c r="H66" i="55"/>
  <c r="R66" i="55" s="1"/>
  <c r="G66" i="55"/>
  <c r="F66" i="55"/>
  <c r="C66" i="55"/>
  <c r="B66" i="55"/>
  <c r="E66" i="55" s="1"/>
  <c r="U65" i="55"/>
  <c r="T65" i="55"/>
  <c r="S65" i="55"/>
  <c r="R65" i="55"/>
  <c r="Q65" i="55"/>
  <c r="P65" i="55"/>
  <c r="E65" i="55"/>
  <c r="S64" i="55"/>
  <c r="R64" i="55"/>
  <c r="Q64" i="55"/>
  <c r="P64" i="55"/>
  <c r="E64" i="55"/>
  <c r="T63" i="55"/>
  <c r="S63" i="55"/>
  <c r="R63" i="55"/>
  <c r="Q63" i="55"/>
  <c r="P63" i="55"/>
  <c r="E63" i="55"/>
  <c r="U63" i="55" s="1"/>
  <c r="S62" i="55"/>
  <c r="R62" i="55"/>
  <c r="Q62" i="55"/>
  <c r="P62" i="55"/>
  <c r="E62" i="55"/>
  <c r="T62" i="55" s="1"/>
  <c r="U61" i="55"/>
  <c r="T61" i="55"/>
  <c r="S61" i="55"/>
  <c r="R61" i="55"/>
  <c r="Q61" i="55"/>
  <c r="P61" i="55"/>
  <c r="E61" i="55"/>
  <c r="V59" i="55"/>
  <c r="O59" i="55"/>
  <c r="N59" i="55"/>
  <c r="M59" i="55"/>
  <c r="L59" i="55"/>
  <c r="K59" i="55"/>
  <c r="J59" i="55"/>
  <c r="I59" i="55"/>
  <c r="H59" i="55"/>
  <c r="R59" i="55" s="1"/>
  <c r="G59" i="55"/>
  <c r="F59" i="55"/>
  <c r="C59" i="55"/>
  <c r="B59" i="55"/>
  <c r="E59" i="55" s="1"/>
  <c r="S58" i="55"/>
  <c r="R58" i="55"/>
  <c r="Q58" i="55"/>
  <c r="P58" i="55"/>
  <c r="E58" i="55"/>
  <c r="T58" i="55" s="1"/>
  <c r="S57" i="55"/>
  <c r="R57" i="55"/>
  <c r="Q57" i="55"/>
  <c r="P57" i="55"/>
  <c r="E57" i="55"/>
  <c r="U57" i="55" s="1"/>
  <c r="S56" i="55"/>
  <c r="R56" i="55"/>
  <c r="Q56" i="55"/>
  <c r="P56" i="55"/>
  <c r="E56" i="55"/>
  <c r="U56" i="55" s="1"/>
  <c r="S55" i="55"/>
  <c r="R55" i="55"/>
  <c r="Q55" i="55"/>
  <c r="P55" i="55"/>
  <c r="E55" i="55"/>
  <c r="U55" i="55" s="1"/>
  <c r="V53" i="55"/>
  <c r="O53" i="55"/>
  <c r="N53" i="55"/>
  <c r="M53" i="55"/>
  <c r="L53" i="55"/>
  <c r="K53" i="55"/>
  <c r="J53" i="55"/>
  <c r="I53" i="55"/>
  <c r="S53" i="55" s="1"/>
  <c r="H53" i="55"/>
  <c r="R53" i="55" s="1"/>
  <c r="G53" i="55"/>
  <c r="F53" i="55"/>
  <c r="C53" i="55"/>
  <c r="B53" i="55"/>
  <c r="S52" i="55"/>
  <c r="R52" i="55"/>
  <c r="Q52" i="55"/>
  <c r="P52" i="55"/>
  <c r="E52" i="55"/>
  <c r="U52" i="55" s="1"/>
  <c r="S51" i="55"/>
  <c r="R51" i="55"/>
  <c r="Q51" i="55"/>
  <c r="P51" i="55"/>
  <c r="E51" i="55"/>
  <c r="U51" i="55" s="1"/>
  <c r="S50" i="55"/>
  <c r="R50" i="55"/>
  <c r="Q50" i="55"/>
  <c r="P50" i="55"/>
  <c r="E50" i="55"/>
  <c r="U50" i="55" s="1"/>
  <c r="S49" i="55"/>
  <c r="R49" i="55"/>
  <c r="Q49" i="55"/>
  <c r="P49" i="55"/>
  <c r="E49" i="55"/>
  <c r="U49" i="55" s="1"/>
  <c r="S48" i="55"/>
  <c r="R48" i="55"/>
  <c r="Q48" i="55"/>
  <c r="P48" i="55"/>
  <c r="E48" i="55"/>
  <c r="T47" i="55"/>
  <c r="S47" i="55"/>
  <c r="R47" i="55"/>
  <c r="Q47" i="55"/>
  <c r="P47" i="55"/>
  <c r="E47" i="55"/>
  <c r="U47" i="55" s="1"/>
  <c r="S46" i="55"/>
  <c r="R46" i="55"/>
  <c r="Q46" i="55"/>
  <c r="P46" i="55"/>
  <c r="E46" i="55"/>
  <c r="S45" i="55"/>
  <c r="R45" i="55"/>
  <c r="Q45" i="55"/>
  <c r="P45" i="55"/>
  <c r="E45" i="55"/>
  <c r="U45" i="55" s="1"/>
  <c r="S44" i="55"/>
  <c r="R44" i="55"/>
  <c r="Q44" i="55"/>
  <c r="P44" i="55"/>
  <c r="E44" i="55"/>
  <c r="U44" i="55" s="1"/>
  <c r="S43" i="55"/>
  <c r="R43" i="55"/>
  <c r="Q43" i="55"/>
  <c r="P43" i="55"/>
  <c r="E43" i="55"/>
  <c r="U43" i="55" s="1"/>
  <c r="S42" i="55"/>
  <c r="R42" i="55"/>
  <c r="Q42" i="55"/>
  <c r="P42" i="55"/>
  <c r="E42" i="55"/>
  <c r="U42" i="55" s="1"/>
  <c r="V40" i="55"/>
  <c r="O40" i="55"/>
  <c r="N40" i="55"/>
  <c r="M40" i="55"/>
  <c r="L40" i="55"/>
  <c r="K40" i="55"/>
  <c r="J40" i="55"/>
  <c r="I40" i="55"/>
  <c r="H40" i="55"/>
  <c r="R40" i="55" s="1"/>
  <c r="G40" i="55"/>
  <c r="F40" i="55"/>
  <c r="C40" i="55"/>
  <c r="B40" i="55"/>
  <c r="E40" i="55" s="1"/>
  <c r="S39" i="55"/>
  <c r="R39" i="55"/>
  <c r="Q39" i="55"/>
  <c r="P39" i="55"/>
  <c r="E39" i="55"/>
  <c r="U39" i="55" s="1"/>
  <c r="S38" i="55"/>
  <c r="R38" i="55"/>
  <c r="Q38" i="55"/>
  <c r="P38" i="55"/>
  <c r="E38" i="55"/>
  <c r="U38" i="55" s="1"/>
  <c r="T37" i="55"/>
  <c r="S37" i="55"/>
  <c r="R37" i="55"/>
  <c r="Q37" i="55"/>
  <c r="P37" i="55"/>
  <c r="E37" i="55"/>
  <c r="U37" i="55" s="1"/>
  <c r="S36" i="55"/>
  <c r="R36" i="55"/>
  <c r="Q36" i="55"/>
  <c r="P36" i="55"/>
  <c r="E36" i="55"/>
  <c r="S35" i="55"/>
  <c r="R35" i="55"/>
  <c r="Q35" i="55"/>
  <c r="P35" i="55"/>
  <c r="E35" i="55"/>
  <c r="T35" i="55" s="1"/>
  <c r="V33" i="55"/>
  <c r="O33" i="55"/>
  <c r="N33" i="55"/>
  <c r="M33" i="55"/>
  <c r="L33" i="55"/>
  <c r="K33" i="55"/>
  <c r="J33" i="55"/>
  <c r="I33" i="55"/>
  <c r="S33" i="55" s="1"/>
  <c r="H33" i="55"/>
  <c r="G33" i="55"/>
  <c r="F33" i="55"/>
  <c r="C33" i="55"/>
  <c r="B33" i="55"/>
  <c r="S32" i="55"/>
  <c r="R32" i="55"/>
  <c r="Q32" i="55"/>
  <c r="P32" i="55"/>
  <c r="E32" i="55"/>
  <c r="V30" i="55"/>
  <c r="S30" i="55"/>
  <c r="O30" i="55"/>
  <c r="N30" i="55"/>
  <c r="M30" i="55"/>
  <c r="L30" i="55"/>
  <c r="K30" i="55"/>
  <c r="J30" i="55"/>
  <c r="I30" i="55"/>
  <c r="H30" i="55"/>
  <c r="R30" i="55" s="1"/>
  <c r="G30" i="55"/>
  <c r="F30" i="55"/>
  <c r="C30" i="55"/>
  <c r="B30" i="55"/>
  <c r="E30" i="55" s="1"/>
  <c r="S29" i="55"/>
  <c r="R29" i="55"/>
  <c r="Q29" i="55"/>
  <c r="P29" i="55"/>
  <c r="E29" i="55"/>
  <c r="U29" i="55" s="1"/>
  <c r="S28" i="55"/>
  <c r="R28" i="55"/>
  <c r="Q28" i="55"/>
  <c r="P28" i="55"/>
  <c r="E28" i="55"/>
  <c r="S27" i="55"/>
  <c r="R27" i="55"/>
  <c r="Q27" i="55"/>
  <c r="P27" i="55"/>
  <c r="E27" i="55"/>
  <c r="U27" i="55" s="1"/>
  <c r="S26" i="55"/>
  <c r="R26" i="55"/>
  <c r="Q26" i="55"/>
  <c r="P26" i="55"/>
  <c r="E26" i="55"/>
  <c r="T26" i="55" s="1"/>
  <c r="V24" i="55"/>
  <c r="O24" i="55"/>
  <c r="N24" i="55"/>
  <c r="M24" i="55"/>
  <c r="L24" i="55"/>
  <c r="K24" i="55"/>
  <c r="J24" i="55"/>
  <c r="I24" i="55"/>
  <c r="S24" i="55" s="1"/>
  <c r="H24" i="55"/>
  <c r="R24" i="55" s="1"/>
  <c r="G24" i="55"/>
  <c r="F24" i="55"/>
  <c r="C24" i="55"/>
  <c r="B24" i="55"/>
  <c r="S23" i="55"/>
  <c r="R23" i="55"/>
  <c r="Q23" i="55"/>
  <c r="P23" i="55"/>
  <c r="E23" i="55"/>
  <c r="U23" i="55" s="1"/>
  <c r="S22" i="55"/>
  <c r="R22" i="55"/>
  <c r="Q22" i="55"/>
  <c r="P22" i="55"/>
  <c r="E22" i="55"/>
  <c r="T22" i="55" s="1"/>
  <c r="S21" i="55"/>
  <c r="R21" i="55"/>
  <c r="Q21" i="55"/>
  <c r="P21" i="55"/>
  <c r="E21" i="55"/>
  <c r="U21" i="55" s="1"/>
  <c r="S20" i="55"/>
  <c r="R20" i="55"/>
  <c r="Q20" i="55"/>
  <c r="P20" i="55"/>
  <c r="E20" i="55"/>
  <c r="U20" i="55" s="1"/>
  <c r="S19" i="55"/>
  <c r="R19" i="55"/>
  <c r="Q19" i="55"/>
  <c r="P19" i="55"/>
  <c r="E19" i="55"/>
  <c r="U19" i="55" s="1"/>
  <c r="S18" i="55"/>
  <c r="R18" i="55"/>
  <c r="Q18" i="55"/>
  <c r="P18" i="55"/>
  <c r="E18" i="55"/>
  <c r="U18" i="55" s="1"/>
  <c r="T17" i="55"/>
  <c r="S17" i="55"/>
  <c r="R17" i="55"/>
  <c r="Q17" i="55"/>
  <c r="P17" i="55"/>
  <c r="E17" i="55"/>
  <c r="U17" i="55" s="1"/>
  <c r="V15" i="55"/>
  <c r="O15" i="55"/>
  <c r="N15" i="55"/>
  <c r="M15" i="55"/>
  <c r="L15" i="55"/>
  <c r="K15" i="55"/>
  <c r="J15" i="55"/>
  <c r="R15" i="55" s="1"/>
  <c r="I15" i="55"/>
  <c r="S15" i="55" s="1"/>
  <c r="H15" i="55"/>
  <c r="G15" i="55"/>
  <c r="F15" i="55"/>
  <c r="C15" i="55"/>
  <c r="E15" i="55" s="1"/>
  <c r="B15" i="55"/>
  <c r="S14" i="55"/>
  <c r="R14" i="55"/>
  <c r="Q14" i="55"/>
  <c r="P14" i="55"/>
  <c r="E14" i="55"/>
  <c r="U14" i="55" s="1"/>
  <c r="T13" i="55"/>
  <c r="S13" i="55"/>
  <c r="R13" i="55"/>
  <c r="Q13" i="55"/>
  <c r="P13" i="55"/>
  <c r="E13" i="55"/>
  <c r="U13" i="55" s="1"/>
  <c r="S12" i="55"/>
  <c r="R12" i="55"/>
  <c r="Q12" i="55"/>
  <c r="P12" i="55"/>
  <c r="E12" i="55"/>
  <c r="S11" i="55"/>
  <c r="R11" i="55"/>
  <c r="Q11" i="55"/>
  <c r="P11" i="55"/>
  <c r="E11" i="55"/>
  <c r="U11" i="55" s="1"/>
  <c r="U10" i="55"/>
  <c r="S10" i="55"/>
  <c r="R10" i="55"/>
  <c r="Q10" i="55"/>
  <c r="P10" i="55"/>
  <c r="T10" i="55" s="1"/>
  <c r="E10" i="55"/>
  <c r="S9" i="55"/>
  <c r="R9" i="55"/>
  <c r="Q9" i="55"/>
  <c r="P9" i="55"/>
  <c r="E9" i="55"/>
  <c r="U9" i="55" s="1"/>
  <c r="S93" i="54"/>
  <c r="R93" i="54"/>
  <c r="Q93" i="54"/>
  <c r="P93" i="54"/>
  <c r="E93" i="54"/>
  <c r="U93" i="54" s="1"/>
  <c r="S92" i="54"/>
  <c r="R92" i="54"/>
  <c r="Q92" i="54"/>
  <c r="P92" i="54"/>
  <c r="E92" i="54"/>
  <c r="U92" i="54" s="1"/>
  <c r="S91" i="54"/>
  <c r="R91" i="54"/>
  <c r="Q91" i="54"/>
  <c r="P91" i="54"/>
  <c r="E91" i="54"/>
  <c r="U91" i="54" s="1"/>
  <c r="S90" i="54"/>
  <c r="R90" i="54"/>
  <c r="Q90" i="54"/>
  <c r="P90" i="54"/>
  <c r="E90" i="54"/>
  <c r="S89" i="54"/>
  <c r="R89" i="54"/>
  <c r="Q89" i="54"/>
  <c r="P89" i="54"/>
  <c r="E89" i="54"/>
  <c r="U88" i="54"/>
  <c r="T88" i="54"/>
  <c r="S88" i="54"/>
  <c r="R88" i="54"/>
  <c r="Q88" i="54"/>
  <c r="P88" i="54"/>
  <c r="E88" i="54"/>
  <c r="S87" i="54"/>
  <c r="R87" i="54"/>
  <c r="Q87" i="54"/>
  <c r="P87" i="54"/>
  <c r="E87" i="54"/>
  <c r="U87" i="54" s="1"/>
  <c r="S86" i="54"/>
  <c r="R86" i="54"/>
  <c r="Q86" i="54"/>
  <c r="P86" i="54"/>
  <c r="E86" i="54"/>
  <c r="U86" i="54" s="1"/>
  <c r="V72" i="54"/>
  <c r="O72" i="54"/>
  <c r="N72" i="54"/>
  <c r="M72" i="54"/>
  <c r="L72" i="54"/>
  <c r="K72" i="54"/>
  <c r="J72" i="54"/>
  <c r="I72" i="54"/>
  <c r="H72" i="54"/>
  <c r="G72" i="54"/>
  <c r="F72" i="54"/>
  <c r="C72" i="54"/>
  <c r="B72" i="54"/>
  <c r="V71" i="54"/>
  <c r="O71" i="54"/>
  <c r="N71" i="54"/>
  <c r="M71" i="54"/>
  <c r="L71" i="54"/>
  <c r="K71" i="54"/>
  <c r="J71" i="54"/>
  <c r="I71" i="54"/>
  <c r="S71" i="54" s="1"/>
  <c r="H71" i="54"/>
  <c r="G71" i="54"/>
  <c r="F71" i="54"/>
  <c r="C71" i="54"/>
  <c r="B71" i="54"/>
  <c r="V70" i="54"/>
  <c r="O70" i="54"/>
  <c r="N70" i="54"/>
  <c r="M70" i="54"/>
  <c r="L70" i="54"/>
  <c r="K70" i="54"/>
  <c r="J70" i="54"/>
  <c r="I70" i="54"/>
  <c r="Q70" i="54" s="1"/>
  <c r="H70" i="54"/>
  <c r="G70" i="54"/>
  <c r="F70" i="54"/>
  <c r="C70" i="54"/>
  <c r="B70" i="54"/>
  <c r="E70" i="54" s="1"/>
  <c r="S69" i="54"/>
  <c r="R69" i="54"/>
  <c r="Q69" i="54"/>
  <c r="P69" i="54"/>
  <c r="E69" i="54"/>
  <c r="V67" i="54"/>
  <c r="O67" i="54"/>
  <c r="N67" i="54"/>
  <c r="M67" i="54"/>
  <c r="L67" i="54"/>
  <c r="K67" i="54"/>
  <c r="J67" i="54"/>
  <c r="I67" i="54"/>
  <c r="H67" i="54"/>
  <c r="R67" i="54" s="1"/>
  <c r="G67" i="54"/>
  <c r="F67" i="54"/>
  <c r="C67" i="54"/>
  <c r="B67" i="54"/>
  <c r="V66" i="54"/>
  <c r="O66" i="54"/>
  <c r="N66" i="54"/>
  <c r="M66" i="54"/>
  <c r="L66" i="54"/>
  <c r="K66" i="54"/>
  <c r="J66" i="54"/>
  <c r="I66" i="54"/>
  <c r="S66" i="54" s="1"/>
  <c r="H66" i="54"/>
  <c r="P66" i="54" s="1"/>
  <c r="G66" i="54"/>
  <c r="F66" i="54"/>
  <c r="C66" i="54"/>
  <c r="B66" i="54"/>
  <c r="E66" i="54" s="1"/>
  <c r="S65" i="54"/>
  <c r="R65" i="54"/>
  <c r="Q65" i="54"/>
  <c r="P65" i="54"/>
  <c r="E65" i="54"/>
  <c r="U65" i="54" s="1"/>
  <c r="S64" i="54"/>
  <c r="R64" i="54"/>
  <c r="Q64" i="54"/>
  <c r="P64" i="54"/>
  <c r="E64" i="54"/>
  <c r="U64" i="54" s="1"/>
  <c r="S63" i="54"/>
  <c r="R63" i="54"/>
  <c r="Q63" i="54"/>
  <c r="P63" i="54"/>
  <c r="E63" i="54"/>
  <c r="U63" i="54" s="1"/>
  <c r="S62" i="54"/>
  <c r="R62" i="54"/>
  <c r="Q62" i="54"/>
  <c r="P62" i="54"/>
  <c r="E62" i="54"/>
  <c r="U62" i="54" s="1"/>
  <c r="S61" i="54"/>
  <c r="R61" i="54"/>
  <c r="Q61" i="54"/>
  <c r="P61" i="54"/>
  <c r="E61" i="54"/>
  <c r="U61" i="54" s="1"/>
  <c r="V59" i="54"/>
  <c r="O59" i="54"/>
  <c r="N59" i="54"/>
  <c r="M59" i="54"/>
  <c r="L59" i="54"/>
  <c r="K59" i="54"/>
  <c r="J59" i="54"/>
  <c r="I59" i="54"/>
  <c r="H59" i="54"/>
  <c r="R59" i="54" s="1"/>
  <c r="G59" i="54"/>
  <c r="F59" i="54"/>
  <c r="C59" i="54"/>
  <c r="B59" i="54"/>
  <c r="E59" i="54" s="1"/>
  <c r="S58" i="54"/>
  <c r="R58" i="54"/>
  <c r="Q58" i="54"/>
  <c r="P58" i="54"/>
  <c r="E58" i="54"/>
  <c r="U58" i="54" s="1"/>
  <c r="S57" i="54"/>
  <c r="R57" i="54"/>
  <c r="Q57" i="54"/>
  <c r="P57" i="54"/>
  <c r="E57" i="54"/>
  <c r="U57" i="54" s="1"/>
  <c r="S56" i="54"/>
  <c r="R56" i="54"/>
  <c r="Q56" i="54"/>
  <c r="P56" i="54"/>
  <c r="E56" i="54"/>
  <c r="S55" i="54"/>
  <c r="R55" i="54"/>
  <c r="Q55" i="54"/>
  <c r="P55" i="54"/>
  <c r="E55" i="54"/>
  <c r="U55" i="54" s="1"/>
  <c r="V53" i="54"/>
  <c r="O53" i="54"/>
  <c r="N53" i="54"/>
  <c r="M53" i="54"/>
  <c r="L53" i="54"/>
  <c r="K53" i="54"/>
  <c r="J53" i="54"/>
  <c r="I53" i="54"/>
  <c r="S53" i="54" s="1"/>
  <c r="H53" i="54"/>
  <c r="R53" i="54" s="1"/>
  <c r="G53" i="54"/>
  <c r="F53" i="54"/>
  <c r="C53" i="54"/>
  <c r="B53" i="54"/>
  <c r="S52" i="54"/>
  <c r="R52" i="54"/>
  <c r="Q52" i="54"/>
  <c r="P52" i="54"/>
  <c r="E52" i="54"/>
  <c r="S51" i="54"/>
  <c r="R51" i="54"/>
  <c r="Q51" i="54"/>
  <c r="P51" i="54"/>
  <c r="E51" i="54"/>
  <c r="U51" i="54" s="1"/>
  <c r="U50" i="54"/>
  <c r="S50" i="54"/>
  <c r="R50" i="54"/>
  <c r="Q50" i="54"/>
  <c r="P50" i="54"/>
  <c r="E50" i="54"/>
  <c r="T50" i="54" s="1"/>
  <c r="S49" i="54"/>
  <c r="R49" i="54"/>
  <c r="Q49" i="54"/>
  <c r="P49" i="54"/>
  <c r="E49" i="54"/>
  <c r="U49" i="54" s="1"/>
  <c r="S48" i="54"/>
  <c r="R48" i="54"/>
  <c r="Q48" i="54"/>
  <c r="P48" i="54"/>
  <c r="E48" i="54"/>
  <c r="U48" i="54" s="1"/>
  <c r="S47" i="54"/>
  <c r="R47" i="54"/>
  <c r="Q47" i="54"/>
  <c r="P47" i="54"/>
  <c r="E47" i="54"/>
  <c r="U47" i="54" s="1"/>
  <c r="S46" i="54"/>
  <c r="R46" i="54"/>
  <c r="Q46" i="54"/>
  <c r="P46" i="54"/>
  <c r="E46" i="54"/>
  <c r="U46" i="54" s="1"/>
  <c r="T45" i="54"/>
  <c r="S45" i="54"/>
  <c r="R45" i="54"/>
  <c r="Q45" i="54"/>
  <c r="P45" i="54"/>
  <c r="E45" i="54"/>
  <c r="U45" i="54" s="1"/>
  <c r="S44" i="54"/>
  <c r="R44" i="54"/>
  <c r="Q44" i="54"/>
  <c r="P44" i="54"/>
  <c r="E44" i="54"/>
  <c r="T43" i="54"/>
  <c r="S43" i="54"/>
  <c r="R43" i="54"/>
  <c r="Q43" i="54"/>
  <c r="P43" i="54"/>
  <c r="E43" i="54"/>
  <c r="S42" i="54"/>
  <c r="R42" i="54"/>
  <c r="Q42" i="54"/>
  <c r="P42" i="54"/>
  <c r="E42" i="54"/>
  <c r="T42" i="54" s="1"/>
  <c r="V40" i="54"/>
  <c r="O40" i="54"/>
  <c r="N40" i="54"/>
  <c r="M40" i="54"/>
  <c r="L40" i="54"/>
  <c r="K40" i="54"/>
  <c r="S40" i="54" s="1"/>
  <c r="J40" i="54"/>
  <c r="I40" i="54"/>
  <c r="H40" i="54"/>
  <c r="R40" i="54" s="1"/>
  <c r="G40" i="54"/>
  <c r="F40" i="54"/>
  <c r="C40" i="54"/>
  <c r="B40" i="54"/>
  <c r="E40" i="54" s="1"/>
  <c r="T39" i="54"/>
  <c r="S39" i="54"/>
  <c r="R39" i="54"/>
  <c r="Q39" i="54"/>
  <c r="P39" i="54"/>
  <c r="E39" i="54"/>
  <c r="U39" i="54" s="1"/>
  <c r="S38" i="54"/>
  <c r="R38" i="54"/>
  <c r="Q38" i="54"/>
  <c r="P38" i="54"/>
  <c r="E38" i="54"/>
  <c r="T38" i="54" s="1"/>
  <c r="T37" i="54"/>
  <c r="S37" i="54"/>
  <c r="R37" i="54"/>
  <c r="Q37" i="54"/>
  <c r="P37" i="54"/>
  <c r="E37" i="54"/>
  <c r="U37" i="54" s="1"/>
  <c r="S36" i="54"/>
  <c r="R36" i="54"/>
  <c r="Q36" i="54"/>
  <c r="P36" i="54"/>
  <c r="E36" i="54"/>
  <c r="U36" i="54" s="1"/>
  <c r="S35" i="54"/>
  <c r="R35" i="54"/>
  <c r="Q35" i="54"/>
  <c r="P35" i="54"/>
  <c r="E35" i="54"/>
  <c r="U35" i="54" s="1"/>
  <c r="V33" i="54"/>
  <c r="O33" i="54"/>
  <c r="N33" i="54"/>
  <c r="M33" i="54"/>
  <c r="L33" i="54"/>
  <c r="K33" i="54"/>
  <c r="J33" i="54"/>
  <c r="I33" i="54"/>
  <c r="S33" i="54" s="1"/>
  <c r="H33" i="54"/>
  <c r="R33" i="54" s="1"/>
  <c r="G33" i="54"/>
  <c r="F33" i="54"/>
  <c r="C33" i="54"/>
  <c r="B33" i="54"/>
  <c r="S32" i="54"/>
  <c r="R32" i="54"/>
  <c r="Q32" i="54"/>
  <c r="P32" i="54"/>
  <c r="E32" i="54"/>
  <c r="V30" i="54"/>
  <c r="O30" i="54"/>
  <c r="N30" i="54"/>
  <c r="M30" i="54"/>
  <c r="L30" i="54"/>
  <c r="K30" i="54"/>
  <c r="J30" i="54"/>
  <c r="I30" i="54"/>
  <c r="S30" i="54" s="1"/>
  <c r="H30" i="54"/>
  <c r="G30" i="54"/>
  <c r="F30" i="54"/>
  <c r="C30" i="54"/>
  <c r="B30" i="54"/>
  <c r="E30" i="54" s="1"/>
  <c r="T29" i="54"/>
  <c r="S29" i="54"/>
  <c r="R29" i="54"/>
  <c r="Q29" i="54"/>
  <c r="P29" i="54"/>
  <c r="E29" i="54"/>
  <c r="U29" i="54" s="1"/>
  <c r="S28" i="54"/>
  <c r="R28" i="54"/>
  <c r="Q28" i="54"/>
  <c r="P28" i="54"/>
  <c r="E28" i="54"/>
  <c r="U28" i="54" s="1"/>
  <c r="S27" i="54"/>
  <c r="R27" i="54"/>
  <c r="Q27" i="54"/>
  <c r="P27" i="54"/>
  <c r="E27" i="54"/>
  <c r="U27" i="54" s="1"/>
  <c r="S26" i="54"/>
  <c r="R26" i="54"/>
  <c r="Q26" i="54"/>
  <c r="P26" i="54"/>
  <c r="E26" i="54"/>
  <c r="U26" i="54" s="1"/>
  <c r="V24" i="54"/>
  <c r="O24" i="54"/>
  <c r="N24" i="54"/>
  <c r="M24" i="54"/>
  <c r="L24" i="54"/>
  <c r="K24" i="54"/>
  <c r="J24" i="54"/>
  <c r="I24" i="54"/>
  <c r="S24" i="54" s="1"/>
  <c r="H24" i="54"/>
  <c r="R24" i="54" s="1"/>
  <c r="G24" i="54"/>
  <c r="F24" i="54"/>
  <c r="C24" i="54"/>
  <c r="B24" i="54"/>
  <c r="E24" i="54" s="1"/>
  <c r="S23" i="54"/>
  <c r="R23" i="54"/>
  <c r="Q23" i="54"/>
  <c r="P23" i="54"/>
  <c r="E23" i="54"/>
  <c r="U23" i="54" s="1"/>
  <c r="S22" i="54"/>
  <c r="R22" i="54"/>
  <c r="Q22" i="54"/>
  <c r="P22" i="54"/>
  <c r="E22" i="54"/>
  <c r="U22" i="54" s="1"/>
  <c r="S21" i="54"/>
  <c r="R21" i="54"/>
  <c r="Q21" i="54"/>
  <c r="P21" i="54"/>
  <c r="E21" i="54"/>
  <c r="U21" i="54" s="1"/>
  <c r="S20" i="54"/>
  <c r="R20" i="54"/>
  <c r="Q20" i="54"/>
  <c r="P20" i="54"/>
  <c r="E20" i="54"/>
  <c r="S19" i="54"/>
  <c r="R19" i="54"/>
  <c r="Q19" i="54"/>
  <c r="P19" i="54"/>
  <c r="E19" i="54"/>
  <c r="U19" i="54" s="1"/>
  <c r="S18" i="54"/>
  <c r="R18" i="54"/>
  <c r="Q18" i="54"/>
  <c r="P18" i="54"/>
  <c r="E18" i="54"/>
  <c r="S17" i="54"/>
  <c r="R17" i="54"/>
  <c r="Q17" i="54"/>
  <c r="P17" i="54"/>
  <c r="E17" i="54"/>
  <c r="U17" i="54" s="1"/>
  <c r="V15" i="54"/>
  <c r="O15" i="54"/>
  <c r="N15" i="54"/>
  <c r="M15" i="54"/>
  <c r="L15" i="54"/>
  <c r="K15" i="54"/>
  <c r="J15" i="54"/>
  <c r="I15" i="54"/>
  <c r="Q15" i="54" s="1"/>
  <c r="H15" i="54"/>
  <c r="R15" i="54" s="1"/>
  <c r="G15" i="54"/>
  <c r="F15" i="54"/>
  <c r="C15" i="54"/>
  <c r="B15" i="54"/>
  <c r="S14" i="54"/>
  <c r="R14" i="54"/>
  <c r="Q14" i="54"/>
  <c r="P14" i="54"/>
  <c r="E14" i="54"/>
  <c r="T14" i="54" s="1"/>
  <c r="U13" i="54"/>
  <c r="S13" i="54"/>
  <c r="R13" i="54"/>
  <c r="Q13" i="54"/>
  <c r="P13" i="54"/>
  <c r="E13" i="54"/>
  <c r="T13" i="54" s="1"/>
  <c r="S12" i="54"/>
  <c r="R12" i="54"/>
  <c r="Q12" i="54"/>
  <c r="P12" i="54"/>
  <c r="E12" i="54"/>
  <c r="U12" i="54" s="1"/>
  <c r="S11" i="54"/>
  <c r="R11" i="54"/>
  <c r="Q11" i="54"/>
  <c r="P11" i="54"/>
  <c r="E11" i="54"/>
  <c r="U11" i="54" s="1"/>
  <c r="S10" i="54"/>
  <c r="R10" i="54"/>
  <c r="Q10" i="54"/>
  <c r="P10" i="54"/>
  <c r="E10" i="54"/>
  <c r="S9" i="54"/>
  <c r="R9" i="54"/>
  <c r="Q9" i="54"/>
  <c r="P9" i="54"/>
  <c r="E9" i="54"/>
  <c r="U9" i="54" s="1"/>
  <c r="S93" i="53"/>
  <c r="R93" i="53"/>
  <c r="Q93" i="53"/>
  <c r="P93" i="53"/>
  <c r="E93" i="53"/>
  <c r="S92" i="53"/>
  <c r="R92" i="53"/>
  <c r="Q92" i="53"/>
  <c r="P92" i="53"/>
  <c r="E92" i="53"/>
  <c r="U92" i="53" s="1"/>
  <c r="S91" i="53"/>
  <c r="R91" i="53"/>
  <c r="Q91" i="53"/>
  <c r="P91" i="53"/>
  <c r="E91" i="53"/>
  <c r="S90" i="53"/>
  <c r="R90" i="53"/>
  <c r="Q90" i="53"/>
  <c r="P90" i="53"/>
  <c r="E90" i="53"/>
  <c r="U90" i="53" s="1"/>
  <c r="S89" i="53"/>
  <c r="R89" i="53"/>
  <c r="Q89" i="53"/>
  <c r="P89" i="53"/>
  <c r="E89" i="53"/>
  <c r="U89" i="53" s="1"/>
  <c r="S88" i="53"/>
  <c r="R88" i="53"/>
  <c r="Q88" i="53"/>
  <c r="P88" i="53"/>
  <c r="E88" i="53"/>
  <c r="U88" i="53" s="1"/>
  <c r="S87" i="53"/>
  <c r="R87" i="53"/>
  <c r="Q87" i="53"/>
  <c r="P87" i="53"/>
  <c r="E87" i="53"/>
  <c r="U87" i="53" s="1"/>
  <c r="T86" i="53"/>
  <c r="S86" i="53"/>
  <c r="R86" i="53"/>
  <c r="Q86" i="53"/>
  <c r="P86" i="53"/>
  <c r="E86" i="53"/>
  <c r="U86" i="53" s="1"/>
  <c r="V72" i="53"/>
  <c r="O72" i="53"/>
  <c r="N72" i="53"/>
  <c r="M72" i="53"/>
  <c r="L72" i="53"/>
  <c r="K72" i="53"/>
  <c r="J72" i="53"/>
  <c r="I72" i="53"/>
  <c r="H72" i="53"/>
  <c r="G72" i="53"/>
  <c r="F72" i="53"/>
  <c r="C72" i="53"/>
  <c r="B72" i="53"/>
  <c r="V71" i="53"/>
  <c r="O71" i="53"/>
  <c r="N71" i="53"/>
  <c r="M71" i="53"/>
  <c r="L71" i="53"/>
  <c r="K71" i="53"/>
  <c r="J71" i="53"/>
  <c r="I71" i="53"/>
  <c r="H71" i="53"/>
  <c r="R71" i="53" s="1"/>
  <c r="G71" i="53"/>
  <c r="F71" i="53"/>
  <c r="C71" i="53"/>
  <c r="B71" i="53"/>
  <c r="V70" i="53"/>
  <c r="O70" i="53"/>
  <c r="N70" i="53"/>
  <c r="M70" i="53"/>
  <c r="L70" i="53"/>
  <c r="K70" i="53"/>
  <c r="J70" i="53"/>
  <c r="I70" i="53"/>
  <c r="H70" i="53"/>
  <c r="R70" i="53" s="1"/>
  <c r="G70" i="53"/>
  <c r="F70" i="53"/>
  <c r="C70" i="53"/>
  <c r="B70" i="53"/>
  <c r="S69" i="53"/>
  <c r="R69" i="53"/>
  <c r="Q69" i="53"/>
  <c r="P69" i="53"/>
  <c r="E69" i="53"/>
  <c r="U69" i="53" s="1"/>
  <c r="V67" i="53"/>
  <c r="O67" i="53"/>
  <c r="N67" i="53"/>
  <c r="M67" i="53"/>
  <c r="L67" i="53"/>
  <c r="K67" i="53"/>
  <c r="J67" i="53"/>
  <c r="I67" i="53"/>
  <c r="H67" i="53"/>
  <c r="G67" i="53"/>
  <c r="F67" i="53"/>
  <c r="C67" i="53"/>
  <c r="B67" i="53"/>
  <c r="E67" i="53" s="1"/>
  <c r="V66" i="53"/>
  <c r="O66" i="53"/>
  <c r="N66" i="53"/>
  <c r="M66" i="53"/>
  <c r="L66" i="53"/>
  <c r="K66" i="53"/>
  <c r="J66" i="53"/>
  <c r="I66" i="53"/>
  <c r="S66" i="53" s="1"/>
  <c r="H66" i="53"/>
  <c r="R66" i="53" s="1"/>
  <c r="G66" i="53"/>
  <c r="F66" i="53"/>
  <c r="C66" i="53"/>
  <c r="B66" i="53"/>
  <c r="E66" i="53" s="1"/>
  <c r="U65" i="53"/>
  <c r="S65" i="53"/>
  <c r="R65" i="53"/>
  <c r="Q65" i="53"/>
  <c r="P65" i="53"/>
  <c r="E65" i="53"/>
  <c r="T65" i="53" s="1"/>
  <c r="S64" i="53"/>
  <c r="R64" i="53"/>
  <c r="Q64" i="53"/>
  <c r="P64" i="53"/>
  <c r="E64" i="53"/>
  <c r="T63" i="53"/>
  <c r="S63" i="53"/>
  <c r="R63" i="53"/>
  <c r="Q63" i="53"/>
  <c r="P63" i="53"/>
  <c r="E63" i="53"/>
  <c r="U63" i="53" s="1"/>
  <c r="S62" i="53"/>
  <c r="R62" i="53"/>
  <c r="Q62" i="53"/>
  <c r="P62" i="53"/>
  <c r="E62" i="53"/>
  <c r="T62" i="53" s="1"/>
  <c r="U61" i="53"/>
  <c r="S61" i="53"/>
  <c r="R61" i="53"/>
  <c r="Q61" i="53"/>
  <c r="P61" i="53"/>
  <c r="E61" i="53"/>
  <c r="T61" i="53" s="1"/>
  <c r="V59" i="53"/>
  <c r="O59" i="53"/>
  <c r="N59" i="53"/>
  <c r="M59" i="53"/>
  <c r="L59" i="53"/>
  <c r="K59" i="53"/>
  <c r="J59" i="53"/>
  <c r="I59" i="53"/>
  <c r="H59" i="53"/>
  <c r="G59" i="53"/>
  <c r="F59" i="53"/>
  <c r="C59" i="53"/>
  <c r="B59" i="53"/>
  <c r="E59" i="53" s="1"/>
  <c r="U58" i="53"/>
  <c r="S58" i="53"/>
  <c r="R58" i="53"/>
  <c r="Q58" i="53"/>
  <c r="P58" i="53"/>
  <c r="E58" i="53"/>
  <c r="T58" i="53" s="1"/>
  <c r="S57" i="53"/>
  <c r="R57" i="53"/>
  <c r="Q57" i="53"/>
  <c r="P57" i="53"/>
  <c r="E57" i="53"/>
  <c r="U57" i="53" s="1"/>
  <c r="S56" i="53"/>
  <c r="R56" i="53"/>
  <c r="Q56" i="53"/>
  <c r="P56" i="53"/>
  <c r="E56" i="53"/>
  <c r="U56" i="53" s="1"/>
  <c r="S55" i="53"/>
  <c r="R55" i="53"/>
  <c r="Q55" i="53"/>
  <c r="P55" i="53"/>
  <c r="E55" i="53"/>
  <c r="U55" i="53" s="1"/>
  <c r="V53" i="53"/>
  <c r="O53" i="53"/>
  <c r="N53" i="53"/>
  <c r="M53" i="53"/>
  <c r="L53" i="53"/>
  <c r="K53" i="53"/>
  <c r="J53" i="53"/>
  <c r="I53" i="53"/>
  <c r="S53" i="53" s="1"/>
  <c r="H53" i="53"/>
  <c r="R53" i="53" s="1"/>
  <c r="G53" i="53"/>
  <c r="F53" i="53"/>
  <c r="C53" i="53"/>
  <c r="B53" i="53"/>
  <c r="S52" i="53"/>
  <c r="R52" i="53"/>
  <c r="Q52" i="53"/>
  <c r="P52" i="53"/>
  <c r="E52" i="53"/>
  <c r="U52" i="53" s="1"/>
  <c r="S51" i="53"/>
  <c r="R51" i="53"/>
  <c r="Q51" i="53"/>
  <c r="P51" i="53"/>
  <c r="E51" i="53"/>
  <c r="U51" i="53" s="1"/>
  <c r="S50" i="53"/>
  <c r="R50" i="53"/>
  <c r="Q50" i="53"/>
  <c r="P50" i="53"/>
  <c r="E50" i="53"/>
  <c r="U50" i="53" s="1"/>
  <c r="T49" i="53"/>
  <c r="S49" i="53"/>
  <c r="R49" i="53"/>
  <c r="Q49" i="53"/>
  <c r="P49" i="53"/>
  <c r="E49" i="53"/>
  <c r="U49" i="53" s="1"/>
  <c r="S48" i="53"/>
  <c r="R48" i="53"/>
  <c r="Q48" i="53"/>
  <c r="P48" i="53"/>
  <c r="E48" i="53"/>
  <c r="S47" i="53"/>
  <c r="R47" i="53"/>
  <c r="Q47" i="53"/>
  <c r="P47" i="53"/>
  <c r="E47" i="53"/>
  <c r="U47" i="53" s="1"/>
  <c r="U46" i="53"/>
  <c r="S46" i="53"/>
  <c r="R46" i="53"/>
  <c r="Q46" i="53"/>
  <c r="P46" i="53"/>
  <c r="E46" i="53"/>
  <c r="T46" i="53" s="1"/>
  <c r="U45" i="53"/>
  <c r="T45" i="53"/>
  <c r="S45" i="53"/>
  <c r="R45" i="53"/>
  <c r="Q45" i="53"/>
  <c r="P45" i="53"/>
  <c r="E45" i="53"/>
  <c r="S44" i="53"/>
  <c r="R44" i="53"/>
  <c r="Q44" i="53"/>
  <c r="P44" i="53"/>
  <c r="E44" i="53"/>
  <c r="U44" i="53" s="1"/>
  <c r="S43" i="53"/>
  <c r="R43" i="53"/>
  <c r="Q43" i="53"/>
  <c r="P43" i="53"/>
  <c r="E43" i="53"/>
  <c r="U43" i="53" s="1"/>
  <c r="S42" i="53"/>
  <c r="R42" i="53"/>
  <c r="Q42" i="53"/>
  <c r="P42" i="53"/>
  <c r="E42" i="53"/>
  <c r="U42" i="53" s="1"/>
  <c r="V40" i="53"/>
  <c r="O40" i="53"/>
  <c r="N40" i="53"/>
  <c r="M40" i="53"/>
  <c r="L40" i="53"/>
  <c r="K40" i="53"/>
  <c r="J40" i="53"/>
  <c r="I40" i="53"/>
  <c r="Q40" i="53" s="1"/>
  <c r="H40" i="53"/>
  <c r="G40" i="53"/>
  <c r="F40" i="53"/>
  <c r="C40" i="53"/>
  <c r="B40" i="53"/>
  <c r="E40" i="53" s="1"/>
  <c r="S39" i="53"/>
  <c r="R39" i="53"/>
  <c r="Q39" i="53"/>
  <c r="P39" i="53"/>
  <c r="E39" i="53"/>
  <c r="U39" i="53" s="1"/>
  <c r="S38" i="53"/>
  <c r="R38" i="53"/>
  <c r="Q38" i="53"/>
  <c r="P38" i="53"/>
  <c r="E38" i="53"/>
  <c r="U38" i="53" s="1"/>
  <c r="S37" i="53"/>
  <c r="R37" i="53"/>
  <c r="Q37" i="53"/>
  <c r="P37" i="53"/>
  <c r="E37" i="53"/>
  <c r="U37" i="53" s="1"/>
  <c r="S36" i="53"/>
  <c r="R36" i="53"/>
  <c r="Q36" i="53"/>
  <c r="P36" i="53"/>
  <c r="E36" i="53"/>
  <c r="S35" i="53"/>
  <c r="R35" i="53"/>
  <c r="Q35" i="53"/>
  <c r="P35" i="53"/>
  <c r="T35" i="53" s="1"/>
  <c r="E35" i="53"/>
  <c r="V33" i="53"/>
  <c r="O33" i="53"/>
  <c r="N33" i="53"/>
  <c r="M33" i="53"/>
  <c r="L33" i="53"/>
  <c r="K33" i="53"/>
  <c r="S33" i="53" s="1"/>
  <c r="J33" i="53"/>
  <c r="R33" i="53" s="1"/>
  <c r="I33" i="53"/>
  <c r="H33" i="53"/>
  <c r="G33" i="53"/>
  <c r="F33" i="53"/>
  <c r="C33" i="53"/>
  <c r="B33" i="53"/>
  <c r="S32" i="53"/>
  <c r="R32" i="53"/>
  <c r="Q32" i="53"/>
  <c r="P32" i="53"/>
  <c r="E32" i="53"/>
  <c r="V30" i="53"/>
  <c r="O30" i="53"/>
  <c r="N30" i="53"/>
  <c r="M30" i="53"/>
  <c r="L30" i="53"/>
  <c r="K30" i="53"/>
  <c r="J30" i="53"/>
  <c r="I30" i="53"/>
  <c r="S30" i="53" s="1"/>
  <c r="H30" i="53"/>
  <c r="R30" i="53" s="1"/>
  <c r="G30" i="53"/>
  <c r="F30" i="53"/>
  <c r="E30" i="53"/>
  <c r="C30" i="53"/>
  <c r="B30" i="53"/>
  <c r="S29" i="53"/>
  <c r="R29" i="53"/>
  <c r="Q29" i="53"/>
  <c r="P29" i="53"/>
  <c r="E29" i="53"/>
  <c r="S28" i="53"/>
  <c r="R28" i="53"/>
  <c r="Q28" i="53"/>
  <c r="P28" i="53"/>
  <c r="E28" i="53"/>
  <c r="S27" i="53"/>
  <c r="R27" i="53"/>
  <c r="Q27" i="53"/>
  <c r="P27" i="53"/>
  <c r="E27" i="53"/>
  <c r="U27" i="53" s="1"/>
  <c r="U26" i="53"/>
  <c r="S26" i="53"/>
  <c r="R26" i="53"/>
  <c r="Q26" i="53"/>
  <c r="P26" i="53"/>
  <c r="E26" i="53"/>
  <c r="T26" i="53" s="1"/>
  <c r="V24" i="53"/>
  <c r="S24" i="53"/>
  <c r="O24" i="53"/>
  <c r="N24" i="53"/>
  <c r="M24" i="53"/>
  <c r="L24" i="53"/>
  <c r="K24" i="53"/>
  <c r="J24" i="53"/>
  <c r="I24" i="53"/>
  <c r="H24" i="53"/>
  <c r="R24" i="53" s="1"/>
  <c r="G24" i="53"/>
  <c r="F24" i="53"/>
  <c r="C24" i="53"/>
  <c r="B24" i="53"/>
  <c r="E24" i="53" s="1"/>
  <c r="T23" i="53"/>
  <c r="S23" i="53"/>
  <c r="R23" i="53"/>
  <c r="Q23" i="53"/>
  <c r="P23" i="53"/>
  <c r="E23" i="53"/>
  <c r="U23" i="53" s="1"/>
  <c r="S22" i="53"/>
  <c r="R22" i="53"/>
  <c r="Q22" i="53"/>
  <c r="P22" i="53"/>
  <c r="E22" i="53"/>
  <c r="T22" i="53" s="1"/>
  <c r="U21" i="53"/>
  <c r="S21" i="53"/>
  <c r="R21" i="53"/>
  <c r="Q21" i="53"/>
  <c r="P21" i="53"/>
  <c r="E21" i="53"/>
  <c r="T21" i="53" s="1"/>
  <c r="S20" i="53"/>
  <c r="R20" i="53"/>
  <c r="Q20" i="53"/>
  <c r="P20" i="53"/>
  <c r="E20" i="53"/>
  <c r="S19" i="53"/>
  <c r="R19" i="53"/>
  <c r="Q19" i="53"/>
  <c r="P19" i="53"/>
  <c r="E19" i="53"/>
  <c r="U19" i="53" s="1"/>
  <c r="S18" i="53"/>
  <c r="R18" i="53"/>
  <c r="Q18" i="53"/>
  <c r="P18" i="53"/>
  <c r="E18" i="53"/>
  <c r="U18" i="53" s="1"/>
  <c r="S17" i="53"/>
  <c r="R17" i="53"/>
  <c r="Q17" i="53"/>
  <c r="P17" i="53"/>
  <c r="E17" i="53"/>
  <c r="V15" i="53"/>
  <c r="O15" i="53"/>
  <c r="N15" i="53"/>
  <c r="M15" i="53"/>
  <c r="L15" i="53"/>
  <c r="K15" i="53"/>
  <c r="J15" i="53"/>
  <c r="R15" i="53" s="1"/>
  <c r="I15" i="53"/>
  <c r="Q15" i="53" s="1"/>
  <c r="H15" i="53"/>
  <c r="G15" i="53"/>
  <c r="F15" i="53"/>
  <c r="C15" i="53"/>
  <c r="E15" i="53" s="1"/>
  <c r="B15" i="53"/>
  <c r="S14" i="53"/>
  <c r="R14" i="53"/>
  <c r="Q14" i="53"/>
  <c r="P14" i="53"/>
  <c r="E14" i="53"/>
  <c r="U14" i="53" s="1"/>
  <c r="S13" i="53"/>
  <c r="R13" i="53"/>
  <c r="Q13" i="53"/>
  <c r="P13" i="53"/>
  <c r="E13" i="53"/>
  <c r="S12" i="53"/>
  <c r="R12" i="53"/>
  <c r="Q12" i="53"/>
  <c r="P12" i="53"/>
  <c r="E12" i="53"/>
  <c r="S11" i="53"/>
  <c r="R11" i="53"/>
  <c r="Q11" i="53"/>
  <c r="P11" i="53"/>
  <c r="E11" i="53"/>
  <c r="S10" i="53"/>
  <c r="R10" i="53"/>
  <c r="Q10" i="53"/>
  <c r="P10" i="53"/>
  <c r="E10" i="53"/>
  <c r="S9" i="53"/>
  <c r="R9" i="53"/>
  <c r="Q9" i="53"/>
  <c r="P9" i="53"/>
  <c r="E9" i="53"/>
  <c r="U9" i="53" s="1"/>
  <c r="T93" i="52"/>
  <c r="S93" i="52"/>
  <c r="R93" i="52"/>
  <c r="Q93" i="52"/>
  <c r="P93" i="52"/>
  <c r="E93" i="52"/>
  <c r="U93" i="52" s="1"/>
  <c r="S92" i="52"/>
  <c r="R92" i="52"/>
  <c r="Q92" i="52"/>
  <c r="P92" i="52"/>
  <c r="E92" i="52"/>
  <c r="U92" i="52" s="1"/>
  <c r="S91" i="52"/>
  <c r="R91" i="52"/>
  <c r="Q91" i="52"/>
  <c r="P91" i="52"/>
  <c r="E91" i="52"/>
  <c r="U91" i="52" s="1"/>
  <c r="T90" i="52"/>
  <c r="S90" i="52"/>
  <c r="R90" i="52"/>
  <c r="Q90" i="52"/>
  <c r="P90" i="52"/>
  <c r="E90" i="52"/>
  <c r="U90" i="52" s="1"/>
  <c r="S89" i="52"/>
  <c r="R89" i="52"/>
  <c r="Q89" i="52"/>
  <c r="P89" i="52"/>
  <c r="E89" i="52"/>
  <c r="T89" i="52" s="1"/>
  <c r="S88" i="52"/>
  <c r="R88" i="52"/>
  <c r="Q88" i="52"/>
  <c r="P88" i="52"/>
  <c r="E88" i="52"/>
  <c r="S87" i="52"/>
  <c r="R87" i="52"/>
  <c r="Q87" i="52"/>
  <c r="P87" i="52"/>
  <c r="E87" i="52"/>
  <c r="T87" i="52" s="1"/>
  <c r="U86" i="52"/>
  <c r="T86" i="52"/>
  <c r="S86" i="52"/>
  <c r="R86" i="52"/>
  <c r="Q86" i="52"/>
  <c r="P86" i="52"/>
  <c r="E86" i="52"/>
  <c r="V72" i="52"/>
  <c r="O72" i="52"/>
  <c r="N72" i="52"/>
  <c r="M72" i="52"/>
  <c r="L72" i="52"/>
  <c r="K72" i="52"/>
  <c r="J72" i="52"/>
  <c r="I72" i="52"/>
  <c r="H72" i="52"/>
  <c r="R72" i="52" s="1"/>
  <c r="G72" i="52"/>
  <c r="F72" i="52"/>
  <c r="C72" i="52"/>
  <c r="B72" i="52"/>
  <c r="V71" i="52"/>
  <c r="O71" i="52"/>
  <c r="N71" i="52"/>
  <c r="M71" i="52"/>
  <c r="L71" i="52"/>
  <c r="K71" i="52"/>
  <c r="J71" i="52"/>
  <c r="I71" i="52"/>
  <c r="S71" i="52" s="1"/>
  <c r="H71" i="52"/>
  <c r="G71" i="52"/>
  <c r="F71" i="52"/>
  <c r="C71" i="52"/>
  <c r="B71" i="52"/>
  <c r="V70" i="52"/>
  <c r="O70" i="52"/>
  <c r="N70" i="52"/>
  <c r="M70" i="52"/>
  <c r="L70" i="52"/>
  <c r="K70" i="52"/>
  <c r="J70" i="52"/>
  <c r="R70" i="52" s="1"/>
  <c r="I70" i="52"/>
  <c r="Q70" i="52" s="1"/>
  <c r="H70" i="52"/>
  <c r="G70" i="52"/>
  <c r="F70" i="52"/>
  <c r="C70" i="52"/>
  <c r="B70" i="52"/>
  <c r="S69" i="52"/>
  <c r="R69" i="52"/>
  <c r="Q69" i="52"/>
  <c r="P69" i="52"/>
  <c r="E69" i="52"/>
  <c r="V67" i="52"/>
  <c r="O67" i="52"/>
  <c r="N67" i="52"/>
  <c r="M67" i="52"/>
  <c r="L67" i="52"/>
  <c r="K67" i="52"/>
  <c r="J67" i="52"/>
  <c r="I67" i="52"/>
  <c r="H67" i="52"/>
  <c r="G67" i="52"/>
  <c r="F67" i="52"/>
  <c r="C67" i="52"/>
  <c r="B67" i="52"/>
  <c r="E67" i="52" s="1"/>
  <c r="V66" i="52"/>
  <c r="O66" i="52"/>
  <c r="N66" i="52"/>
  <c r="M66" i="52"/>
  <c r="L66" i="52"/>
  <c r="K66" i="52"/>
  <c r="J66" i="52"/>
  <c r="I66" i="52"/>
  <c r="H66" i="52"/>
  <c r="R66" i="52" s="1"/>
  <c r="G66" i="52"/>
  <c r="F66" i="52"/>
  <c r="C66" i="52"/>
  <c r="B66" i="52"/>
  <c r="E66" i="52" s="1"/>
  <c r="U65" i="52"/>
  <c r="S65" i="52"/>
  <c r="R65" i="52"/>
  <c r="Q65" i="52"/>
  <c r="P65" i="52"/>
  <c r="E65" i="52"/>
  <c r="T65" i="52" s="1"/>
  <c r="T64" i="52"/>
  <c r="S64" i="52"/>
  <c r="R64" i="52"/>
  <c r="Q64" i="52"/>
  <c r="P64" i="52"/>
  <c r="E64" i="52"/>
  <c r="U64" i="52" s="1"/>
  <c r="S63" i="52"/>
  <c r="R63" i="52"/>
  <c r="Q63" i="52"/>
  <c r="P63" i="52"/>
  <c r="E63" i="52"/>
  <c r="U63" i="52" s="1"/>
  <c r="S62" i="52"/>
  <c r="R62" i="52"/>
  <c r="Q62" i="52"/>
  <c r="P62" i="52"/>
  <c r="E62" i="52"/>
  <c r="T61" i="52"/>
  <c r="S61" i="52"/>
  <c r="R61" i="52"/>
  <c r="Q61" i="52"/>
  <c r="P61" i="52"/>
  <c r="E61" i="52"/>
  <c r="U61" i="52" s="1"/>
  <c r="V59" i="52"/>
  <c r="O59" i="52"/>
  <c r="N59" i="52"/>
  <c r="M59" i="52"/>
  <c r="L59" i="52"/>
  <c r="K59" i="52"/>
  <c r="J59" i="52"/>
  <c r="I59" i="52"/>
  <c r="S59" i="52" s="1"/>
  <c r="H59" i="52"/>
  <c r="G59" i="52"/>
  <c r="F59" i="52"/>
  <c r="C59" i="52"/>
  <c r="B59" i="52"/>
  <c r="S58" i="52"/>
  <c r="R58" i="52"/>
  <c r="Q58" i="52"/>
  <c r="P58" i="52"/>
  <c r="E58" i="52"/>
  <c r="S57" i="52"/>
  <c r="R57" i="52"/>
  <c r="Q57" i="52"/>
  <c r="P57" i="52"/>
  <c r="E57" i="52"/>
  <c r="U57" i="52" s="1"/>
  <c r="S56" i="52"/>
  <c r="R56" i="52"/>
  <c r="Q56" i="52"/>
  <c r="P56" i="52"/>
  <c r="E56" i="52"/>
  <c r="T56" i="52" s="1"/>
  <c r="S55" i="52"/>
  <c r="R55" i="52"/>
  <c r="Q55" i="52"/>
  <c r="P55" i="52"/>
  <c r="E55" i="52"/>
  <c r="V53" i="52"/>
  <c r="O53" i="52"/>
  <c r="N53" i="52"/>
  <c r="M53" i="52"/>
  <c r="L53" i="52"/>
  <c r="K53" i="52"/>
  <c r="J53" i="52"/>
  <c r="I53" i="52"/>
  <c r="S53" i="52" s="1"/>
  <c r="H53" i="52"/>
  <c r="R53" i="52" s="1"/>
  <c r="G53" i="52"/>
  <c r="F53" i="52"/>
  <c r="C53" i="52"/>
  <c r="B53" i="52"/>
  <c r="E53" i="52" s="1"/>
  <c r="S52" i="52"/>
  <c r="R52" i="52"/>
  <c r="Q52" i="52"/>
  <c r="P52" i="52"/>
  <c r="E52" i="52"/>
  <c r="S51" i="52"/>
  <c r="R51" i="52"/>
  <c r="Q51" i="52"/>
  <c r="P51" i="52"/>
  <c r="E51" i="52"/>
  <c r="U51" i="52" s="1"/>
  <c r="S50" i="52"/>
  <c r="R50" i="52"/>
  <c r="Q50" i="52"/>
  <c r="P50" i="52"/>
  <c r="E50" i="52"/>
  <c r="T50" i="52" s="1"/>
  <c r="S49" i="52"/>
  <c r="R49" i="52"/>
  <c r="Q49" i="52"/>
  <c r="P49" i="52"/>
  <c r="E49" i="52"/>
  <c r="U49" i="52" s="1"/>
  <c r="S48" i="52"/>
  <c r="R48" i="52"/>
  <c r="Q48" i="52"/>
  <c r="P48" i="52"/>
  <c r="E48" i="52"/>
  <c r="S47" i="52"/>
  <c r="R47" i="52"/>
  <c r="Q47" i="52"/>
  <c r="P47" i="52"/>
  <c r="E47" i="52"/>
  <c r="T47" i="52" s="1"/>
  <c r="S46" i="52"/>
  <c r="R46" i="52"/>
  <c r="Q46" i="52"/>
  <c r="P46" i="52"/>
  <c r="E46" i="52"/>
  <c r="T45" i="52"/>
  <c r="S45" i="52"/>
  <c r="R45" i="52"/>
  <c r="Q45" i="52"/>
  <c r="P45" i="52"/>
  <c r="E45" i="52"/>
  <c r="U45" i="52" s="1"/>
  <c r="S44" i="52"/>
  <c r="R44" i="52"/>
  <c r="Q44" i="52"/>
  <c r="P44" i="52"/>
  <c r="E44" i="52"/>
  <c r="T44" i="52" s="1"/>
  <c r="S43" i="52"/>
  <c r="R43" i="52"/>
  <c r="Q43" i="52"/>
  <c r="P43" i="52"/>
  <c r="E43" i="52"/>
  <c r="T43" i="52" s="1"/>
  <c r="S42" i="52"/>
  <c r="R42" i="52"/>
  <c r="Q42" i="52"/>
  <c r="P42" i="52"/>
  <c r="E42" i="52"/>
  <c r="T42" i="52" s="1"/>
  <c r="V40" i="52"/>
  <c r="O40" i="52"/>
  <c r="N40" i="52"/>
  <c r="M40" i="52"/>
  <c r="L40" i="52"/>
  <c r="K40" i="52"/>
  <c r="J40" i="52"/>
  <c r="I40" i="52"/>
  <c r="S40" i="52" s="1"/>
  <c r="H40" i="52"/>
  <c r="R40" i="52" s="1"/>
  <c r="G40" i="52"/>
  <c r="F40" i="52"/>
  <c r="C40" i="52"/>
  <c r="B40" i="52"/>
  <c r="E40" i="52" s="1"/>
  <c r="S39" i="52"/>
  <c r="R39" i="52"/>
  <c r="Q39" i="52"/>
  <c r="P39" i="52"/>
  <c r="E39" i="52"/>
  <c r="U39" i="52" s="1"/>
  <c r="S38" i="52"/>
  <c r="R38" i="52"/>
  <c r="Q38" i="52"/>
  <c r="P38" i="52"/>
  <c r="E38" i="52"/>
  <c r="T38" i="52" s="1"/>
  <c r="S37" i="52"/>
  <c r="R37" i="52"/>
  <c r="Q37" i="52"/>
  <c r="P37" i="52"/>
  <c r="E37" i="52"/>
  <c r="U37" i="52" s="1"/>
  <c r="S36" i="52"/>
  <c r="R36" i="52"/>
  <c r="Q36" i="52"/>
  <c r="P36" i="52"/>
  <c r="E36" i="52"/>
  <c r="T36" i="52" s="1"/>
  <c r="S35" i="52"/>
  <c r="R35" i="52"/>
  <c r="Q35" i="52"/>
  <c r="P35" i="52"/>
  <c r="E35" i="52"/>
  <c r="U35" i="52" s="1"/>
  <c r="V33" i="52"/>
  <c r="O33" i="52"/>
  <c r="N33" i="52"/>
  <c r="M33" i="52"/>
  <c r="L33" i="52"/>
  <c r="K33" i="52"/>
  <c r="J33" i="52"/>
  <c r="I33" i="52"/>
  <c r="S33" i="52" s="1"/>
  <c r="H33" i="52"/>
  <c r="R33" i="52" s="1"/>
  <c r="G33" i="52"/>
  <c r="F33" i="52"/>
  <c r="C33" i="52"/>
  <c r="B33" i="52"/>
  <c r="S32" i="52"/>
  <c r="R32" i="52"/>
  <c r="Q32" i="52"/>
  <c r="P32" i="52"/>
  <c r="E32" i="52"/>
  <c r="T32" i="52" s="1"/>
  <c r="V30" i="52"/>
  <c r="O30" i="52"/>
  <c r="N30" i="52"/>
  <c r="M30" i="52"/>
  <c r="L30" i="52"/>
  <c r="K30" i="52"/>
  <c r="J30" i="52"/>
  <c r="I30" i="52"/>
  <c r="S30" i="52" s="1"/>
  <c r="H30" i="52"/>
  <c r="R30" i="52" s="1"/>
  <c r="G30" i="52"/>
  <c r="F30" i="52"/>
  <c r="C30" i="52"/>
  <c r="B30" i="52"/>
  <c r="E30" i="52" s="1"/>
  <c r="U29" i="52"/>
  <c r="S29" i="52"/>
  <c r="R29" i="52"/>
  <c r="Q29" i="52"/>
  <c r="P29" i="52"/>
  <c r="E29" i="52"/>
  <c r="T29" i="52" s="1"/>
  <c r="T28" i="52"/>
  <c r="S28" i="52"/>
  <c r="R28" i="52"/>
  <c r="Q28" i="52"/>
  <c r="P28" i="52"/>
  <c r="E28" i="52"/>
  <c r="U28" i="52" s="1"/>
  <c r="S27" i="52"/>
  <c r="R27" i="52"/>
  <c r="Q27" i="52"/>
  <c r="P27" i="52"/>
  <c r="E27" i="52"/>
  <c r="T27" i="52" s="1"/>
  <c r="S26" i="52"/>
  <c r="R26" i="52"/>
  <c r="Q26" i="52"/>
  <c r="P26" i="52"/>
  <c r="E26" i="52"/>
  <c r="V24" i="52"/>
  <c r="S24" i="52"/>
  <c r="O24" i="52"/>
  <c r="N24" i="52"/>
  <c r="M24" i="52"/>
  <c r="L24" i="52"/>
  <c r="K24" i="52"/>
  <c r="J24" i="52"/>
  <c r="I24" i="52"/>
  <c r="H24" i="52"/>
  <c r="R24" i="52" s="1"/>
  <c r="G24" i="52"/>
  <c r="F24" i="52"/>
  <c r="C24" i="52"/>
  <c r="B24" i="52"/>
  <c r="E24" i="52" s="1"/>
  <c r="U23" i="52"/>
  <c r="S23" i="52"/>
  <c r="R23" i="52"/>
  <c r="Q23" i="52"/>
  <c r="P23" i="52"/>
  <c r="E23" i="52"/>
  <c r="T23" i="52" s="1"/>
  <c r="S22" i="52"/>
  <c r="R22" i="52"/>
  <c r="Q22" i="52"/>
  <c r="P22" i="52"/>
  <c r="E22" i="52"/>
  <c r="T22" i="52" s="1"/>
  <c r="S21" i="52"/>
  <c r="R21" i="52"/>
  <c r="Q21" i="52"/>
  <c r="P21" i="52"/>
  <c r="E21" i="52"/>
  <c r="S20" i="52"/>
  <c r="R20" i="52"/>
  <c r="Q20" i="52"/>
  <c r="P20" i="52"/>
  <c r="E20" i="52"/>
  <c r="T20" i="52" s="1"/>
  <c r="S19" i="52"/>
  <c r="R19" i="52"/>
  <c r="Q19" i="52"/>
  <c r="P19" i="52"/>
  <c r="E19" i="52"/>
  <c r="U19" i="52" s="1"/>
  <c r="U18" i="52"/>
  <c r="S18" i="52"/>
  <c r="R18" i="52"/>
  <c r="Q18" i="52"/>
  <c r="P18" i="52"/>
  <c r="E18" i="52"/>
  <c r="T18" i="52" s="1"/>
  <c r="S17" i="52"/>
  <c r="R17" i="52"/>
  <c r="Q17" i="52"/>
  <c r="P17" i="52"/>
  <c r="E17" i="52"/>
  <c r="V15" i="52"/>
  <c r="O15" i="52"/>
  <c r="N15" i="52"/>
  <c r="M15" i="52"/>
  <c r="L15" i="52"/>
  <c r="K15" i="52"/>
  <c r="S15" i="52" s="1"/>
  <c r="J15" i="52"/>
  <c r="I15" i="52"/>
  <c r="H15" i="52"/>
  <c r="G15" i="52"/>
  <c r="F15" i="52"/>
  <c r="C15" i="52"/>
  <c r="B15" i="52"/>
  <c r="E15" i="52" s="1"/>
  <c r="U14" i="52"/>
  <c r="S14" i="52"/>
  <c r="R14" i="52"/>
  <c r="Q14" i="52"/>
  <c r="P14" i="52"/>
  <c r="E14" i="52"/>
  <c r="T14" i="52" s="1"/>
  <c r="S13" i="52"/>
  <c r="R13" i="52"/>
  <c r="Q13" i="52"/>
  <c r="P13" i="52"/>
  <c r="E13" i="52"/>
  <c r="T13" i="52" s="1"/>
  <c r="S12" i="52"/>
  <c r="R12" i="52"/>
  <c r="Q12" i="52"/>
  <c r="P12" i="52"/>
  <c r="E12" i="52"/>
  <c r="U12" i="52" s="1"/>
  <c r="S11" i="52"/>
  <c r="R11" i="52"/>
  <c r="Q11" i="52"/>
  <c r="P11" i="52"/>
  <c r="E11" i="52"/>
  <c r="U11" i="52" s="1"/>
  <c r="S10" i="52"/>
  <c r="R10" i="52"/>
  <c r="Q10" i="52"/>
  <c r="P10" i="52"/>
  <c r="E10" i="52"/>
  <c r="U9" i="52"/>
  <c r="T9" i="52"/>
  <c r="S9" i="52"/>
  <c r="R9" i="52"/>
  <c r="Q9" i="52"/>
  <c r="P9" i="52"/>
  <c r="E9" i="52"/>
  <c r="S93" i="51"/>
  <c r="R93" i="51"/>
  <c r="Q93" i="51"/>
  <c r="P93" i="51"/>
  <c r="E93" i="51"/>
  <c r="T92" i="51"/>
  <c r="S92" i="51"/>
  <c r="R92" i="51"/>
  <c r="Q92" i="51"/>
  <c r="P92" i="51"/>
  <c r="E92" i="51"/>
  <c r="U92" i="51" s="1"/>
  <c r="S91" i="51"/>
  <c r="R91" i="51"/>
  <c r="Q91" i="51"/>
  <c r="P91" i="51"/>
  <c r="E91" i="51"/>
  <c r="T91" i="51" s="1"/>
  <c r="S90" i="51"/>
  <c r="R90" i="51"/>
  <c r="Q90" i="51"/>
  <c r="P90" i="51"/>
  <c r="E90" i="51"/>
  <c r="S89" i="51"/>
  <c r="R89" i="51"/>
  <c r="Q89" i="51"/>
  <c r="P89" i="51"/>
  <c r="E89" i="51"/>
  <c r="U89" i="51" s="1"/>
  <c r="S88" i="51"/>
  <c r="R88" i="51"/>
  <c r="Q88" i="51"/>
  <c r="P88" i="51"/>
  <c r="E88" i="51"/>
  <c r="U88" i="51" s="1"/>
  <c r="S87" i="51"/>
  <c r="R87" i="51"/>
  <c r="Q87" i="51"/>
  <c r="P87" i="51"/>
  <c r="E87" i="51"/>
  <c r="U87" i="51" s="1"/>
  <c r="U86" i="51"/>
  <c r="S86" i="51"/>
  <c r="R86" i="51"/>
  <c r="Q86" i="51"/>
  <c r="P86" i="51"/>
  <c r="E86" i="51"/>
  <c r="T86" i="51" s="1"/>
  <c r="V72" i="51"/>
  <c r="O72" i="51"/>
  <c r="N72" i="51"/>
  <c r="M72" i="51"/>
  <c r="L72" i="51"/>
  <c r="K72" i="51"/>
  <c r="J72" i="51"/>
  <c r="I72" i="51"/>
  <c r="H72" i="51"/>
  <c r="G72" i="51"/>
  <c r="F72" i="51"/>
  <c r="C72" i="51"/>
  <c r="B72" i="51"/>
  <c r="V71" i="51"/>
  <c r="O71" i="51"/>
  <c r="N71" i="51"/>
  <c r="M71" i="51"/>
  <c r="L71" i="51"/>
  <c r="K71" i="51"/>
  <c r="J71" i="51"/>
  <c r="I71" i="51"/>
  <c r="Q71" i="51" s="1"/>
  <c r="H71" i="51"/>
  <c r="R71" i="51" s="1"/>
  <c r="G71" i="51"/>
  <c r="F71" i="51"/>
  <c r="C71" i="51"/>
  <c r="E71" i="51" s="1"/>
  <c r="B71" i="51"/>
  <c r="V70" i="51"/>
  <c r="O70" i="51"/>
  <c r="N70" i="51"/>
  <c r="M70" i="51"/>
  <c r="L70" i="51"/>
  <c r="K70" i="51"/>
  <c r="S70" i="51" s="1"/>
  <c r="J70" i="51"/>
  <c r="I70" i="51"/>
  <c r="H70" i="51"/>
  <c r="P70" i="51" s="1"/>
  <c r="G70" i="51"/>
  <c r="F70" i="51"/>
  <c r="C70" i="51"/>
  <c r="B70" i="51"/>
  <c r="E70" i="51" s="1"/>
  <c r="S69" i="51"/>
  <c r="R69" i="51"/>
  <c r="Q69" i="51"/>
  <c r="P69" i="51"/>
  <c r="E69" i="51"/>
  <c r="T69" i="51" s="1"/>
  <c r="V67" i="51"/>
  <c r="O67" i="51"/>
  <c r="N67" i="51"/>
  <c r="M67" i="51"/>
  <c r="L67" i="51"/>
  <c r="K67" i="51"/>
  <c r="J67" i="51"/>
  <c r="I67" i="51"/>
  <c r="H67" i="51"/>
  <c r="G67" i="51"/>
  <c r="F67" i="51"/>
  <c r="C67" i="51"/>
  <c r="B67" i="51"/>
  <c r="V66" i="51"/>
  <c r="O66" i="51"/>
  <c r="N66" i="51"/>
  <c r="M66" i="51"/>
  <c r="L66" i="51"/>
  <c r="K66" i="51"/>
  <c r="J66" i="51"/>
  <c r="I66" i="51"/>
  <c r="H66" i="51"/>
  <c r="G66" i="51"/>
  <c r="F66" i="51"/>
  <c r="C66" i="51"/>
  <c r="B66" i="51"/>
  <c r="E66" i="51" s="1"/>
  <c r="S65" i="51"/>
  <c r="R65" i="51"/>
  <c r="Q65" i="51"/>
  <c r="P65" i="51"/>
  <c r="E65" i="51"/>
  <c r="U65" i="51" s="1"/>
  <c r="S64" i="51"/>
  <c r="R64" i="51"/>
  <c r="Q64" i="51"/>
  <c r="P64" i="51"/>
  <c r="E64" i="51"/>
  <c r="T63" i="51"/>
  <c r="S63" i="51"/>
  <c r="R63" i="51"/>
  <c r="Q63" i="51"/>
  <c r="P63" i="51"/>
  <c r="E63" i="51"/>
  <c r="U63" i="51" s="1"/>
  <c r="S62" i="51"/>
  <c r="R62" i="51"/>
  <c r="Q62" i="51"/>
  <c r="P62" i="51"/>
  <c r="E62" i="51"/>
  <c r="T62" i="51" s="1"/>
  <c r="T61" i="51"/>
  <c r="S61" i="51"/>
  <c r="R61" i="51"/>
  <c r="Q61" i="51"/>
  <c r="P61" i="51"/>
  <c r="E61" i="51"/>
  <c r="U61" i="51" s="1"/>
  <c r="V59" i="51"/>
  <c r="O59" i="51"/>
  <c r="N59" i="51"/>
  <c r="M59" i="51"/>
  <c r="L59" i="51"/>
  <c r="K59" i="51"/>
  <c r="J59" i="51"/>
  <c r="I59" i="51"/>
  <c r="H59" i="51"/>
  <c r="R59" i="51" s="1"/>
  <c r="G59" i="51"/>
  <c r="F59" i="51"/>
  <c r="C59" i="51"/>
  <c r="B59" i="51"/>
  <c r="E59" i="51" s="1"/>
  <c r="U58" i="51"/>
  <c r="S58" i="51"/>
  <c r="R58" i="51"/>
  <c r="Q58" i="51"/>
  <c r="P58" i="51"/>
  <c r="E58" i="51"/>
  <c r="T58" i="51" s="1"/>
  <c r="S57" i="51"/>
  <c r="R57" i="51"/>
  <c r="Q57" i="51"/>
  <c r="P57" i="51"/>
  <c r="E57" i="51"/>
  <c r="U57" i="51" s="1"/>
  <c r="S56" i="51"/>
  <c r="R56" i="51"/>
  <c r="Q56" i="51"/>
  <c r="P56" i="51"/>
  <c r="E56" i="51"/>
  <c r="U56" i="51" s="1"/>
  <c r="S55" i="51"/>
  <c r="R55" i="51"/>
  <c r="Q55" i="51"/>
  <c r="P55" i="51"/>
  <c r="E55" i="51"/>
  <c r="U55" i="51" s="1"/>
  <c r="V53" i="51"/>
  <c r="O53" i="51"/>
  <c r="N53" i="51"/>
  <c r="M53" i="51"/>
  <c r="L53" i="51"/>
  <c r="K53" i="51"/>
  <c r="J53" i="51"/>
  <c r="I53" i="51"/>
  <c r="Q53" i="51" s="1"/>
  <c r="H53" i="51"/>
  <c r="R53" i="51" s="1"/>
  <c r="G53" i="51"/>
  <c r="F53" i="51"/>
  <c r="C53" i="51"/>
  <c r="B53" i="51"/>
  <c r="E53" i="51" s="1"/>
  <c r="S52" i="51"/>
  <c r="R52" i="51"/>
  <c r="Q52" i="51"/>
  <c r="P52" i="51"/>
  <c r="E52" i="51"/>
  <c r="U52" i="51" s="1"/>
  <c r="S51" i="51"/>
  <c r="R51" i="51"/>
  <c r="Q51" i="51"/>
  <c r="P51" i="51"/>
  <c r="E51" i="51"/>
  <c r="U51" i="51" s="1"/>
  <c r="S50" i="51"/>
  <c r="R50" i="51"/>
  <c r="Q50" i="51"/>
  <c r="P50" i="51"/>
  <c r="E50" i="51"/>
  <c r="U50" i="51" s="1"/>
  <c r="U49" i="51"/>
  <c r="S49" i="51"/>
  <c r="R49" i="51"/>
  <c r="Q49" i="51"/>
  <c r="P49" i="51"/>
  <c r="E49" i="51"/>
  <c r="T49" i="51" s="1"/>
  <c r="S48" i="51"/>
  <c r="R48" i="51"/>
  <c r="Q48" i="51"/>
  <c r="P48" i="51"/>
  <c r="E48" i="51"/>
  <c r="T47" i="51"/>
  <c r="S47" i="51"/>
  <c r="R47" i="51"/>
  <c r="Q47" i="51"/>
  <c r="P47" i="51"/>
  <c r="E47" i="51"/>
  <c r="U47" i="51" s="1"/>
  <c r="S46" i="51"/>
  <c r="R46" i="51"/>
  <c r="Q46" i="51"/>
  <c r="P46" i="51"/>
  <c r="E46" i="51"/>
  <c r="T46" i="51" s="1"/>
  <c r="T45" i="51"/>
  <c r="S45" i="51"/>
  <c r="R45" i="51"/>
  <c r="Q45" i="51"/>
  <c r="P45" i="51"/>
  <c r="E45" i="51"/>
  <c r="U45" i="51" s="1"/>
  <c r="S44" i="51"/>
  <c r="R44" i="51"/>
  <c r="Q44" i="51"/>
  <c r="P44" i="51"/>
  <c r="E44" i="51"/>
  <c r="U44" i="51" s="1"/>
  <c r="S43" i="51"/>
  <c r="R43" i="51"/>
  <c r="Q43" i="51"/>
  <c r="P43" i="51"/>
  <c r="E43" i="51"/>
  <c r="U43" i="51" s="1"/>
  <c r="S42" i="51"/>
  <c r="R42" i="51"/>
  <c r="Q42" i="51"/>
  <c r="P42" i="51"/>
  <c r="E42" i="51"/>
  <c r="U42" i="51" s="1"/>
  <c r="V40" i="51"/>
  <c r="O40" i="51"/>
  <c r="N40" i="51"/>
  <c r="M40" i="51"/>
  <c r="L40" i="51"/>
  <c r="K40" i="51"/>
  <c r="S40" i="51" s="1"/>
  <c r="J40" i="51"/>
  <c r="R40" i="51" s="1"/>
  <c r="I40" i="51"/>
  <c r="H40" i="51"/>
  <c r="G40" i="51"/>
  <c r="F40" i="51"/>
  <c r="E40" i="51"/>
  <c r="C40" i="51"/>
  <c r="B40" i="51"/>
  <c r="S39" i="51"/>
  <c r="R39" i="51"/>
  <c r="Q39" i="51"/>
  <c r="P39" i="51"/>
  <c r="E39" i="51"/>
  <c r="U39" i="51" s="1"/>
  <c r="S38" i="51"/>
  <c r="R38" i="51"/>
  <c r="Q38" i="51"/>
  <c r="P38" i="51"/>
  <c r="E38" i="51"/>
  <c r="U38" i="51" s="1"/>
  <c r="S37" i="51"/>
  <c r="R37" i="51"/>
  <c r="Q37" i="51"/>
  <c r="P37" i="51"/>
  <c r="E37" i="51"/>
  <c r="U37" i="51" s="1"/>
  <c r="S36" i="51"/>
  <c r="R36" i="51"/>
  <c r="Q36" i="51"/>
  <c r="P36" i="51"/>
  <c r="E36" i="51"/>
  <c r="S35" i="51"/>
  <c r="R35" i="51"/>
  <c r="Q35" i="51"/>
  <c r="P35" i="51"/>
  <c r="E35" i="51"/>
  <c r="T35" i="51" s="1"/>
  <c r="V33" i="51"/>
  <c r="O33" i="51"/>
  <c r="N33" i="51"/>
  <c r="M33" i="51"/>
  <c r="L33" i="51"/>
  <c r="K33" i="51"/>
  <c r="J33" i="51"/>
  <c r="I33" i="51"/>
  <c r="S33" i="51" s="1"/>
  <c r="H33" i="51"/>
  <c r="G33" i="51"/>
  <c r="F33" i="51"/>
  <c r="C33" i="51"/>
  <c r="B33" i="51"/>
  <c r="S32" i="51"/>
  <c r="R32" i="51"/>
  <c r="Q32" i="51"/>
  <c r="P32" i="51"/>
  <c r="E32" i="51"/>
  <c r="V30" i="51"/>
  <c r="O30" i="51"/>
  <c r="N30" i="51"/>
  <c r="M30" i="51"/>
  <c r="L30" i="51"/>
  <c r="K30" i="51"/>
  <c r="J30" i="51"/>
  <c r="I30" i="51"/>
  <c r="S30" i="51" s="1"/>
  <c r="H30" i="51"/>
  <c r="P30" i="51" s="1"/>
  <c r="G30" i="51"/>
  <c r="F30" i="51"/>
  <c r="C30" i="51"/>
  <c r="B30" i="51"/>
  <c r="E30" i="51" s="1"/>
  <c r="S29" i="51"/>
  <c r="R29" i="51"/>
  <c r="Q29" i="51"/>
  <c r="P29" i="51"/>
  <c r="E29" i="51"/>
  <c r="U29" i="51" s="1"/>
  <c r="S28" i="51"/>
  <c r="R28" i="51"/>
  <c r="Q28" i="51"/>
  <c r="P28" i="51"/>
  <c r="E28" i="51"/>
  <c r="S27" i="51"/>
  <c r="R27" i="51"/>
  <c r="Q27" i="51"/>
  <c r="P27" i="51"/>
  <c r="E27" i="51"/>
  <c r="U27" i="51" s="1"/>
  <c r="S26" i="51"/>
  <c r="R26" i="51"/>
  <c r="Q26" i="51"/>
  <c r="P26" i="51"/>
  <c r="E26" i="51"/>
  <c r="V24" i="51"/>
  <c r="S24" i="51"/>
  <c r="O24" i="51"/>
  <c r="N24" i="51"/>
  <c r="M24" i="51"/>
  <c r="L24" i="51"/>
  <c r="K24" i="51"/>
  <c r="J24" i="51"/>
  <c r="I24" i="51"/>
  <c r="H24" i="51"/>
  <c r="R24" i="51" s="1"/>
  <c r="G24" i="51"/>
  <c r="F24" i="51"/>
  <c r="C24" i="51"/>
  <c r="B24" i="51"/>
  <c r="E24" i="51" s="1"/>
  <c r="T23" i="51"/>
  <c r="S23" i="51"/>
  <c r="R23" i="51"/>
  <c r="Q23" i="51"/>
  <c r="P23" i="51"/>
  <c r="E23" i="51"/>
  <c r="U23" i="51" s="1"/>
  <c r="S22" i="51"/>
  <c r="R22" i="51"/>
  <c r="Q22" i="51"/>
  <c r="P22" i="51"/>
  <c r="E22" i="51"/>
  <c r="T22" i="51" s="1"/>
  <c r="S21" i="51"/>
  <c r="R21" i="51"/>
  <c r="Q21" i="51"/>
  <c r="P21" i="51"/>
  <c r="E21" i="51"/>
  <c r="S20" i="51"/>
  <c r="R20" i="51"/>
  <c r="Q20" i="51"/>
  <c r="P20" i="51"/>
  <c r="E20" i="51"/>
  <c r="U20" i="51" s="1"/>
  <c r="S19" i="51"/>
  <c r="R19" i="51"/>
  <c r="Q19" i="51"/>
  <c r="P19" i="51"/>
  <c r="E19" i="51"/>
  <c r="U19" i="51" s="1"/>
  <c r="S18" i="51"/>
  <c r="R18" i="51"/>
  <c r="Q18" i="51"/>
  <c r="P18" i="51"/>
  <c r="E18" i="51"/>
  <c r="U18" i="51" s="1"/>
  <c r="U17" i="51"/>
  <c r="S17" i="51"/>
  <c r="R17" i="51"/>
  <c r="Q17" i="51"/>
  <c r="P17" i="51"/>
  <c r="E17" i="51"/>
  <c r="T17" i="51" s="1"/>
  <c r="V15" i="51"/>
  <c r="O15" i="51"/>
  <c r="N15" i="51"/>
  <c r="M15" i="51"/>
  <c r="L15" i="51"/>
  <c r="K15" i="51"/>
  <c r="J15" i="51"/>
  <c r="I15" i="51"/>
  <c r="H15" i="51"/>
  <c r="G15" i="51"/>
  <c r="F15" i="51"/>
  <c r="C15" i="51"/>
  <c r="B15" i="51"/>
  <c r="E15" i="51" s="1"/>
  <c r="S14" i="51"/>
  <c r="R14" i="51"/>
  <c r="Q14" i="51"/>
  <c r="P14" i="51"/>
  <c r="E14" i="51"/>
  <c r="U14" i="51" s="1"/>
  <c r="S13" i="51"/>
  <c r="R13" i="51"/>
  <c r="Q13" i="51"/>
  <c r="P13" i="51"/>
  <c r="E13" i="51"/>
  <c r="U13" i="51" s="1"/>
  <c r="S12" i="51"/>
  <c r="R12" i="51"/>
  <c r="Q12" i="51"/>
  <c r="P12" i="51"/>
  <c r="E12" i="51"/>
  <c r="S11" i="51"/>
  <c r="R11" i="51"/>
  <c r="Q11" i="51"/>
  <c r="P11" i="51"/>
  <c r="E11" i="51"/>
  <c r="U11" i="51" s="1"/>
  <c r="S10" i="51"/>
  <c r="R10" i="51"/>
  <c r="Q10" i="51"/>
  <c r="P10" i="51"/>
  <c r="E10" i="51"/>
  <c r="S9" i="51"/>
  <c r="R9" i="51"/>
  <c r="Q9" i="51"/>
  <c r="P9" i="51"/>
  <c r="E9" i="51"/>
  <c r="U9" i="51" s="1"/>
  <c r="S93" i="50"/>
  <c r="R93" i="50"/>
  <c r="Q93" i="50"/>
  <c r="P93" i="50"/>
  <c r="E93" i="50"/>
  <c r="U93" i="50" s="1"/>
  <c r="S92" i="50"/>
  <c r="R92" i="50"/>
  <c r="Q92" i="50"/>
  <c r="P92" i="50"/>
  <c r="E92" i="50"/>
  <c r="U92" i="50" s="1"/>
  <c r="S91" i="50"/>
  <c r="R91" i="50"/>
  <c r="Q91" i="50"/>
  <c r="P91" i="50"/>
  <c r="E91" i="50"/>
  <c r="U91" i="50" s="1"/>
  <c r="U90" i="50"/>
  <c r="T90" i="50"/>
  <c r="S90" i="50"/>
  <c r="R90" i="50"/>
  <c r="Q90" i="50"/>
  <c r="P90" i="50"/>
  <c r="E90" i="50"/>
  <c r="S89" i="50"/>
  <c r="R89" i="50"/>
  <c r="Q89" i="50"/>
  <c r="P89" i="50"/>
  <c r="E89" i="50"/>
  <c r="S88" i="50"/>
  <c r="R88" i="50"/>
  <c r="Q88" i="50"/>
  <c r="P88" i="50"/>
  <c r="E88" i="50"/>
  <c r="U88" i="50" s="1"/>
  <c r="U87" i="50"/>
  <c r="S87" i="50"/>
  <c r="R87" i="50"/>
  <c r="Q87" i="50"/>
  <c r="P87" i="50"/>
  <c r="E87" i="50"/>
  <c r="T87" i="50" s="1"/>
  <c r="S86" i="50"/>
  <c r="R86" i="50"/>
  <c r="Q86" i="50"/>
  <c r="P86" i="50"/>
  <c r="E86" i="50"/>
  <c r="U86" i="50" s="1"/>
  <c r="V72" i="50"/>
  <c r="O72" i="50"/>
  <c r="N72" i="50"/>
  <c r="M72" i="50"/>
  <c r="L72" i="50"/>
  <c r="K72" i="50"/>
  <c r="J72" i="50"/>
  <c r="I72" i="50"/>
  <c r="H72" i="50"/>
  <c r="G72" i="50"/>
  <c r="F72" i="50"/>
  <c r="C72" i="50"/>
  <c r="B72" i="50"/>
  <c r="E72" i="50" s="1"/>
  <c r="V71" i="50"/>
  <c r="O71" i="50"/>
  <c r="N71" i="50"/>
  <c r="M71" i="50"/>
  <c r="L71" i="50"/>
  <c r="K71" i="50"/>
  <c r="J71" i="50"/>
  <c r="R71" i="50" s="1"/>
  <c r="I71" i="50"/>
  <c r="S71" i="50" s="1"/>
  <c r="H71" i="50"/>
  <c r="G71" i="50"/>
  <c r="F71" i="50"/>
  <c r="C71" i="50"/>
  <c r="E71" i="50" s="1"/>
  <c r="B71" i="50"/>
  <c r="V70" i="50"/>
  <c r="O70" i="50"/>
  <c r="N70" i="50"/>
  <c r="M70" i="50"/>
  <c r="L70" i="50"/>
  <c r="K70" i="50"/>
  <c r="S70" i="50" s="1"/>
  <c r="J70" i="50"/>
  <c r="I70" i="50"/>
  <c r="H70" i="50"/>
  <c r="G70" i="50"/>
  <c r="F70" i="50"/>
  <c r="C70" i="50"/>
  <c r="B70" i="50"/>
  <c r="E70" i="50" s="1"/>
  <c r="S69" i="50"/>
  <c r="R69" i="50"/>
  <c r="Q69" i="50"/>
  <c r="P69" i="50"/>
  <c r="E69" i="50"/>
  <c r="U69" i="50" s="1"/>
  <c r="V67" i="50"/>
  <c r="O67" i="50"/>
  <c r="N67" i="50"/>
  <c r="M67" i="50"/>
  <c r="L67" i="50"/>
  <c r="K67" i="50"/>
  <c r="J67" i="50"/>
  <c r="I67" i="50"/>
  <c r="H67" i="50"/>
  <c r="G67" i="50"/>
  <c r="F67" i="50"/>
  <c r="C67" i="50"/>
  <c r="B67" i="50"/>
  <c r="V66" i="50"/>
  <c r="O66" i="50"/>
  <c r="N66" i="50"/>
  <c r="M66" i="50"/>
  <c r="L66" i="50"/>
  <c r="K66" i="50"/>
  <c r="J66" i="50"/>
  <c r="I66" i="50"/>
  <c r="S66" i="50" s="1"/>
  <c r="H66" i="50"/>
  <c r="G66" i="50"/>
  <c r="F66" i="50"/>
  <c r="C66" i="50"/>
  <c r="B66" i="50"/>
  <c r="E66" i="50" s="1"/>
  <c r="T65" i="50"/>
  <c r="S65" i="50"/>
  <c r="R65" i="50"/>
  <c r="Q65" i="50"/>
  <c r="P65" i="50"/>
  <c r="E65" i="50"/>
  <c r="U65" i="50" s="1"/>
  <c r="S64" i="50"/>
  <c r="R64" i="50"/>
  <c r="Q64" i="50"/>
  <c r="P64" i="50"/>
  <c r="E64" i="50"/>
  <c r="U64" i="50" s="1"/>
  <c r="S63" i="50"/>
  <c r="R63" i="50"/>
  <c r="Q63" i="50"/>
  <c r="P63" i="50"/>
  <c r="E63" i="50"/>
  <c r="U63" i="50" s="1"/>
  <c r="S62" i="50"/>
  <c r="R62" i="50"/>
  <c r="Q62" i="50"/>
  <c r="P62" i="50"/>
  <c r="E62" i="50"/>
  <c r="S61" i="50"/>
  <c r="R61" i="50"/>
  <c r="Q61" i="50"/>
  <c r="P61" i="50"/>
  <c r="E61" i="50"/>
  <c r="U61" i="50" s="1"/>
  <c r="V59" i="50"/>
  <c r="O59" i="50"/>
  <c r="N59" i="50"/>
  <c r="M59" i="50"/>
  <c r="L59" i="50"/>
  <c r="K59" i="50"/>
  <c r="J59" i="50"/>
  <c r="I59" i="50"/>
  <c r="H59" i="50"/>
  <c r="R59" i="50" s="1"/>
  <c r="G59" i="50"/>
  <c r="F59" i="50"/>
  <c r="C59" i="50"/>
  <c r="B59" i="50"/>
  <c r="S58" i="50"/>
  <c r="R58" i="50"/>
  <c r="Q58" i="50"/>
  <c r="P58" i="50"/>
  <c r="E58" i="50"/>
  <c r="S57" i="50"/>
  <c r="R57" i="50"/>
  <c r="Q57" i="50"/>
  <c r="P57" i="50"/>
  <c r="E57" i="50"/>
  <c r="U57" i="50" s="1"/>
  <c r="U56" i="50"/>
  <c r="S56" i="50"/>
  <c r="R56" i="50"/>
  <c r="Q56" i="50"/>
  <c r="P56" i="50"/>
  <c r="E56" i="50"/>
  <c r="T56" i="50" s="1"/>
  <c r="S55" i="50"/>
  <c r="R55" i="50"/>
  <c r="Q55" i="50"/>
  <c r="P55" i="50"/>
  <c r="E55" i="50"/>
  <c r="U55" i="50" s="1"/>
  <c r="V53" i="50"/>
  <c r="O53" i="50"/>
  <c r="N53" i="50"/>
  <c r="M53" i="50"/>
  <c r="L53" i="50"/>
  <c r="K53" i="50"/>
  <c r="J53" i="50"/>
  <c r="I53" i="50"/>
  <c r="S53" i="50" s="1"/>
  <c r="H53" i="50"/>
  <c r="R53" i="50" s="1"/>
  <c r="G53" i="50"/>
  <c r="F53" i="50"/>
  <c r="C53" i="50"/>
  <c r="B53" i="50"/>
  <c r="E53" i="50" s="1"/>
  <c r="U52" i="50"/>
  <c r="S52" i="50"/>
  <c r="R52" i="50"/>
  <c r="Q52" i="50"/>
  <c r="P52" i="50"/>
  <c r="E52" i="50"/>
  <c r="T52" i="50" s="1"/>
  <c r="S51" i="50"/>
  <c r="R51" i="50"/>
  <c r="Q51" i="50"/>
  <c r="P51" i="50"/>
  <c r="E51" i="50"/>
  <c r="U51" i="50" s="1"/>
  <c r="U50" i="50"/>
  <c r="S50" i="50"/>
  <c r="R50" i="50"/>
  <c r="Q50" i="50"/>
  <c r="P50" i="50"/>
  <c r="E50" i="50"/>
  <c r="T50" i="50" s="1"/>
  <c r="S49" i="50"/>
  <c r="R49" i="50"/>
  <c r="Q49" i="50"/>
  <c r="P49" i="50"/>
  <c r="E49" i="50"/>
  <c r="U49" i="50" s="1"/>
  <c r="S48" i="50"/>
  <c r="R48" i="50"/>
  <c r="Q48" i="50"/>
  <c r="P48" i="50"/>
  <c r="E48" i="50"/>
  <c r="U48" i="50" s="1"/>
  <c r="S47" i="50"/>
  <c r="R47" i="50"/>
  <c r="Q47" i="50"/>
  <c r="P47" i="50"/>
  <c r="E47" i="50"/>
  <c r="U47" i="50" s="1"/>
  <c r="S46" i="50"/>
  <c r="R46" i="50"/>
  <c r="Q46" i="50"/>
  <c r="P46" i="50"/>
  <c r="E46" i="50"/>
  <c r="U45" i="50"/>
  <c r="T45" i="50"/>
  <c r="S45" i="50"/>
  <c r="R45" i="50"/>
  <c r="Q45" i="50"/>
  <c r="P45" i="50"/>
  <c r="E45" i="50"/>
  <c r="S44" i="50"/>
  <c r="R44" i="50"/>
  <c r="Q44" i="50"/>
  <c r="P44" i="50"/>
  <c r="E44" i="50"/>
  <c r="T44" i="50" s="1"/>
  <c r="T43" i="50"/>
  <c r="S43" i="50"/>
  <c r="R43" i="50"/>
  <c r="Q43" i="50"/>
  <c r="P43" i="50"/>
  <c r="E43" i="50"/>
  <c r="S42" i="50"/>
  <c r="R42" i="50"/>
  <c r="Q42" i="50"/>
  <c r="P42" i="50"/>
  <c r="E42" i="50"/>
  <c r="T42" i="50" s="1"/>
  <c r="V40" i="50"/>
  <c r="O40" i="50"/>
  <c r="N40" i="50"/>
  <c r="M40" i="50"/>
  <c r="L40" i="50"/>
  <c r="K40" i="50"/>
  <c r="J40" i="50"/>
  <c r="I40" i="50"/>
  <c r="H40" i="50"/>
  <c r="R40" i="50" s="1"/>
  <c r="G40" i="50"/>
  <c r="F40" i="50"/>
  <c r="C40" i="50"/>
  <c r="B40" i="50"/>
  <c r="S39" i="50"/>
  <c r="R39" i="50"/>
  <c r="Q39" i="50"/>
  <c r="P39" i="50"/>
  <c r="E39" i="50"/>
  <c r="U39" i="50" s="1"/>
  <c r="U38" i="50"/>
  <c r="S38" i="50"/>
  <c r="R38" i="50"/>
  <c r="Q38" i="50"/>
  <c r="P38" i="50"/>
  <c r="E38" i="50"/>
  <c r="T38" i="50" s="1"/>
  <c r="S37" i="50"/>
  <c r="R37" i="50"/>
  <c r="Q37" i="50"/>
  <c r="P37" i="50"/>
  <c r="E37" i="50"/>
  <c r="U37" i="50" s="1"/>
  <c r="S36" i="50"/>
  <c r="R36" i="50"/>
  <c r="Q36" i="50"/>
  <c r="P36" i="50"/>
  <c r="E36" i="50"/>
  <c r="S35" i="50"/>
  <c r="R35" i="50"/>
  <c r="Q35" i="50"/>
  <c r="P35" i="50"/>
  <c r="E35" i="50"/>
  <c r="V33" i="50"/>
  <c r="O33" i="50"/>
  <c r="N33" i="50"/>
  <c r="M33" i="50"/>
  <c r="L33" i="50"/>
  <c r="K33" i="50"/>
  <c r="S33" i="50" s="1"/>
  <c r="J33" i="50"/>
  <c r="I33" i="50"/>
  <c r="H33" i="50"/>
  <c r="G33" i="50"/>
  <c r="F33" i="50"/>
  <c r="C33" i="50"/>
  <c r="B33" i="50"/>
  <c r="E33" i="50" s="1"/>
  <c r="S32" i="50"/>
  <c r="R32" i="50"/>
  <c r="Q32" i="50"/>
  <c r="P32" i="50"/>
  <c r="E32" i="50"/>
  <c r="V30" i="50"/>
  <c r="O30" i="50"/>
  <c r="N30" i="50"/>
  <c r="M30" i="50"/>
  <c r="L30" i="50"/>
  <c r="K30" i="50"/>
  <c r="J30" i="50"/>
  <c r="I30" i="50"/>
  <c r="S30" i="50" s="1"/>
  <c r="H30" i="50"/>
  <c r="G30" i="50"/>
  <c r="F30" i="50"/>
  <c r="E30" i="50"/>
  <c r="C30" i="50"/>
  <c r="B30" i="50"/>
  <c r="S29" i="50"/>
  <c r="R29" i="50"/>
  <c r="Q29" i="50"/>
  <c r="P29" i="50"/>
  <c r="E29" i="50"/>
  <c r="S28" i="50"/>
  <c r="R28" i="50"/>
  <c r="Q28" i="50"/>
  <c r="P28" i="50"/>
  <c r="E28" i="50"/>
  <c r="U28" i="50" s="1"/>
  <c r="S27" i="50"/>
  <c r="R27" i="50"/>
  <c r="Q27" i="50"/>
  <c r="P27" i="50"/>
  <c r="E27" i="50"/>
  <c r="U27" i="50" s="1"/>
  <c r="S26" i="50"/>
  <c r="R26" i="50"/>
  <c r="Q26" i="50"/>
  <c r="P26" i="50"/>
  <c r="E26" i="50"/>
  <c r="V24" i="50"/>
  <c r="O24" i="50"/>
  <c r="N24" i="50"/>
  <c r="M24" i="50"/>
  <c r="L24" i="50"/>
  <c r="K24" i="50"/>
  <c r="J24" i="50"/>
  <c r="I24" i="50"/>
  <c r="S24" i="50" s="1"/>
  <c r="H24" i="50"/>
  <c r="R24" i="50" s="1"/>
  <c r="G24" i="50"/>
  <c r="F24" i="50"/>
  <c r="C24" i="50"/>
  <c r="B24" i="50"/>
  <c r="E24" i="50" s="1"/>
  <c r="S23" i="50"/>
  <c r="R23" i="50"/>
  <c r="Q23" i="50"/>
  <c r="P23" i="50"/>
  <c r="E23" i="50"/>
  <c r="U23" i="50" s="1"/>
  <c r="S22" i="50"/>
  <c r="R22" i="50"/>
  <c r="Q22" i="50"/>
  <c r="P22" i="50"/>
  <c r="E22" i="50"/>
  <c r="S21" i="50"/>
  <c r="R21" i="50"/>
  <c r="Q21" i="50"/>
  <c r="P21" i="50"/>
  <c r="E21" i="50"/>
  <c r="U21" i="50" s="1"/>
  <c r="S20" i="50"/>
  <c r="R20" i="50"/>
  <c r="Q20" i="50"/>
  <c r="P20" i="50"/>
  <c r="E20" i="50"/>
  <c r="T20" i="50" s="1"/>
  <c r="S19" i="50"/>
  <c r="R19" i="50"/>
  <c r="Q19" i="50"/>
  <c r="P19" i="50"/>
  <c r="E19" i="50"/>
  <c r="U19" i="50" s="1"/>
  <c r="S18" i="50"/>
  <c r="R18" i="50"/>
  <c r="Q18" i="50"/>
  <c r="P18" i="50"/>
  <c r="E18" i="50"/>
  <c r="S17" i="50"/>
  <c r="R17" i="50"/>
  <c r="Q17" i="50"/>
  <c r="P17" i="50"/>
  <c r="E17" i="50"/>
  <c r="U17" i="50" s="1"/>
  <c r="V15" i="50"/>
  <c r="O15" i="50"/>
  <c r="N15" i="50"/>
  <c r="M15" i="50"/>
  <c r="L15" i="50"/>
  <c r="K15" i="50"/>
  <c r="J15" i="50"/>
  <c r="I15" i="50"/>
  <c r="H15" i="50"/>
  <c r="P15" i="50" s="1"/>
  <c r="G15" i="50"/>
  <c r="F15" i="50"/>
  <c r="C15" i="50"/>
  <c r="E15" i="50" s="1"/>
  <c r="B15" i="50"/>
  <c r="S14" i="50"/>
  <c r="R14" i="50"/>
  <c r="Q14" i="50"/>
  <c r="P14" i="50"/>
  <c r="E14" i="50"/>
  <c r="T14" i="50" s="1"/>
  <c r="S13" i="50"/>
  <c r="R13" i="50"/>
  <c r="Q13" i="50"/>
  <c r="P13" i="50"/>
  <c r="E13" i="50"/>
  <c r="S12" i="50"/>
  <c r="R12" i="50"/>
  <c r="Q12" i="50"/>
  <c r="P12" i="50"/>
  <c r="E12" i="50"/>
  <c r="U12" i="50" s="1"/>
  <c r="S11" i="50"/>
  <c r="R11" i="50"/>
  <c r="Q11" i="50"/>
  <c r="P11" i="50"/>
  <c r="E11" i="50"/>
  <c r="U11" i="50" s="1"/>
  <c r="S10" i="50"/>
  <c r="R10" i="50"/>
  <c r="Q10" i="50"/>
  <c r="P10" i="50"/>
  <c r="E10" i="50"/>
  <c r="U9" i="50"/>
  <c r="S9" i="50"/>
  <c r="R9" i="50"/>
  <c r="Q9" i="50"/>
  <c r="P9" i="50"/>
  <c r="E9" i="50"/>
  <c r="T9" i="50" s="1"/>
  <c r="U93" i="49"/>
  <c r="S93" i="49"/>
  <c r="R93" i="49"/>
  <c r="Q93" i="49"/>
  <c r="P93" i="49"/>
  <c r="E93" i="49"/>
  <c r="T93" i="49" s="1"/>
  <c r="S92" i="49"/>
  <c r="R92" i="49"/>
  <c r="Q92" i="49"/>
  <c r="P92" i="49"/>
  <c r="E92" i="49"/>
  <c r="U92" i="49" s="1"/>
  <c r="S91" i="49"/>
  <c r="R91" i="49"/>
  <c r="Q91" i="49"/>
  <c r="P91" i="49"/>
  <c r="E91" i="49"/>
  <c r="S90" i="49"/>
  <c r="R90" i="49"/>
  <c r="Q90" i="49"/>
  <c r="P90" i="49"/>
  <c r="E90" i="49"/>
  <c r="U90" i="49" s="1"/>
  <c r="S89" i="49"/>
  <c r="R89" i="49"/>
  <c r="Q89" i="49"/>
  <c r="P89" i="49"/>
  <c r="E89" i="49"/>
  <c r="U89" i="49" s="1"/>
  <c r="S88" i="49"/>
  <c r="R88" i="49"/>
  <c r="Q88" i="49"/>
  <c r="P88" i="49"/>
  <c r="E88" i="49"/>
  <c r="U88" i="49" s="1"/>
  <c r="S87" i="49"/>
  <c r="R87" i="49"/>
  <c r="Q87" i="49"/>
  <c r="P87" i="49"/>
  <c r="E87" i="49"/>
  <c r="U86" i="49"/>
  <c r="T86" i="49"/>
  <c r="S86" i="49"/>
  <c r="R86" i="49"/>
  <c r="Q86" i="49"/>
  <c r="P86" i="49"/>
  <c r="E86" i="49"/>
  <c r="V72" i="49"/>
  <c r="O72" i="49"/>
  <c r="N72" i="49"/>
  <c r="M72" i="49"/>
  <c r="L72" i="49"/>
  <c r="K72" i="49"/>
  <c r="J72" i="49"/>
  <c r="R72" i="49" s="1"/>
  <c r="I72" i="49"/>
  <c r="H72" i="49"/>
  <c r="G72" i="49"/>
  <c r="F72" i="49"/>
  <c r="C72" i="49"/>
  <c r="B72" i="49"/>
  <c r="V71" i="49"/>
  <c r="O71" i="49"/>
  <c r="N71" i="49"/>
  <c r="M71" i="49"/>
  <c r="L71" i="49"/>
  <c r="K71" i="49"/>
  <c r="J71" i="49"/>
  <c r="I71" i="49"/>
  <c r="H71" i="49"/>
  <c r="G71" i="49"/>
  <c r="F71" i="49"/>
  <c r="C71" i="49"/>
  <c r="B71" i="49"/>
  <c r="E71" i="49" s="1"/>
  <c r="V70" i="49"/>
  <c r="O70" i="49"/>
  <c r="N70" i="49"/>
  <c r="M70" i="49"/>
  <c r="L70" i="49"/>
  <c r="K70" i="49"/>
  <c r="J70" i="49"/>
  <c r="I70" i="49"/>
  <c r="Q70" i="49" s="1"/>
  <c r="H70" i="49"/>
  <c r="G70" i="49"/>
  <c r="F70" i="49"/>
  <c r="C70" i="49"/>
  <c r="B70" i="49"/>
  <c r="S69" i="49"/>
  <c r="R69" i="49"/>
  <c r="Q69" i="49"/>
  <c r="P69" i="49"/>
  <c r="E69" i="49"/>
  <c r="T69" i="49" s="1"/>
  <c r="V67" i="49"/>
  <c r="O67" i="49"/>
  <c r="N67" i="49"/>
  <c r="M67" i="49"/>
  <c r="L67" i="49"/>
  <c r="K67" i="49"/>
  <c r="J67" i="49"/>
  <c r="I67" i="49"/>
  <c r="H67" i="49"/>
  <c r="G67" i="49"/>
  <c r="F67" i="49"/>
  <c r="C67" i="49"/>
  <c r="B67" i="49"/>
  <c r="E67" i="49" s="1"/>
  <c r="V66" i="49"/>
  <c r="O66" i="49"/>
  <c r="N66" i="49"/>
  <c r="M66" i="49"/>
  <c r="L66" i="49"/>
  <c r="K66" i="49"/>
  <c r="J66" i="49"/>
  <c r="I66" i="49"/>
  <c r="S66" i="49" s="1"/>
  <c r="H66" i="49"/>
  <c r="P66" i="49" s="1"/>
  <c r="G66" i="49"/>
  <c r="F66" i="49"/>
  <c r="C66" i="49"/>
  <c r="B66" i="49"/>
  <c r="E66" i="49" s="1"/>
  <c r="S65" i="49"/>
  <c r="R65" i="49"/>
  <c r="Q65" i="49"/>
  <c r="P65" i="49"/>
  <c r="E65" i="49"/>
  <c r="U65" i="49" s="1"/>
  <c r="U64" i="49"/>
  <c r="S64" i="49"/>
  <c r="R64" i="49"/>
  <c r="Q64" i="49"/>
  <c r="P64" i="49"/>
  <c r="E64" i="49"/>
  <c r="T64" i="49" s="1"/>
  <c r="S63" i="49"/>
  <c r="R63" i="49"/>
  <c r="Q63" i="49"/>
  <c r="P63" i="49"/>
  <c r="E63" i="49"/>
  <c r="U63" i="49" s="1"/>
  <c r="U62" i="49"/>
  <c r="S62" i="49"/>
  <c r="R62" i="49"/>
  <c r="Q62" i="49"/>
  <c r="P62" i="49"/>
  <c r="E62" i="49"/>
  <c r="T62" i="49" s="1"/>
  <c r="S61" i="49"/>
  <c r="R61" i="49"/>
  <c r="Q61" i="49"/>
  <c r="P61" i="49"/>
  <c r="E61" i="49"/>
  <c r="V59" i="49"/>
  <c r="O59" i="49"/>
  <c r="N59" i="49"/>
  <c r="M59" i="49"/>
  <c r="L59" i="49"/>
  <c r="K59" i="49"/>
  <c r="J59" i="49"/>
  <c r="I59" i="49"/>
  <c r="H59" i="49"/>
  <c r="G59" i="49"/>
  <c r="F59" i="49"/>
  <c r="C59" i="49"/>
  <c r="B59" i="49"/>
  <c r="U58" i="49"/>
  <c r="T58" i="49"/>
  <c r="S58" i="49"/>
  <c r="R58" i="49"/>
  <c r="Q58" i="49"/>
  <c r="P58" i="49"/>
  <c r="E58" i="49"/>
  <c r="S57" i="49"/>
  <c r="R57" i="49"/>
  <c r="Q57" i="49"/>
  <c r="P57" i="49"/>
  <c r="E57" i="49"/>
  <c r="U57" i="49" s="1"/>
  <c r="S56" i="49"/>
  <c r="R56" i="49"/>
  <c r="Q56" i="49"/>
  <c r="P56" i="49"/>
  <c r="E56" i="49"/>
  <c r="U56" i="49" s="1"/>
  <c r="S55" i="49"/>
  <c r="R55" i="49"/>
  <c r="Q55" i="49"/>
  <c r="P55" i="49"/>
  <c r="E55" i="49"/>
  <c r="U55" i="49" s="1"/>
  <c r="V53" i="49"/>
  <c r="O53" i="49"/>
  <c r="N53" i="49"/>
  <c r="M53" i="49"/>
  <c r="L53" i="49"/>
  <c r="K53" i="49"/>
  <c r="J53" i="49"/>
  <c r="I53" i="49"/>
  <c r="S53" i="49" s="1"/>
  <c r="H53" i="49"/>
  <c r="R53" i="49" s="1"/>
  <c r="G53" i="49"/>
  <c r="F53" i="49"/>
  <c r="C53" i="49"/>
  <c r="B53" i="49"/>
  <c r="E53" i="49" s="1"/>
  <c r="S52" i="49"/>
  <c r="R52" i="49"/>
  <c r="Q52" i="49"/>
  <c r="P52" i="49"/>
  <c r="E52" i="49"/>
  <c r="U52" i="49" s="1"/>
  <c r="S51" i="49"/>
  <c r="R51" i="49"/>
  <c r="Q51" i="49"/>
  <c r="P51" i="49"/>
  <c r="E51" i="49"/>
  <c r="U51" i="49" s="1"/>
  <c r="S50" i="49"/>
  <c r="R50" i="49"/>
  <c r="Q50" i="49"/>
  <c r="P50" i="49"/>
  <c r="E50" i="49"/>
  <c r="U49" i="49"/>
  <c r="T49" i="49"/>
  <c r="S49" i="49"/>
  <c r="R49" i="49"/>
  <c r="Q49" i="49"/>
  <c r="P49" i="49"/>
  <c r="E49" i="49"/>
  <c r="S48" i="49"/>
  <c r="R48" i="49"/>
  <c r="Q48" i="49"/>
  <c r="P48" i="49"/>
  <c r="E48" i="49"/>
  <c r="T48" i="49" s="1"/>
  <c r="S47" i="49"/>
  <c r="R47" i="49"/>
  <c r="Q47" i="49"/>
  <c r="P47" i="49"/>
  <c r="E47" i="49"/>
  <c r="U47" i="49" s="1"/>
  <c r="S46" i="49"/>
  <c r="R46" i="49"/>
  <c r="Q46" i="49"/>
  <c r="P46" i="49"/>
  <c r="E46" i="49"/>
  <c r="U46" i="49" s="1"/>
  <c r="U45" i="49"/>
  <c r="T45" i="49"/>
  <c r="S45" i="49"/>
  <c r="R45" i="49"/>
  <c r="Q45" i="49"/>
  <c r="P45" i="49"/>
  <c r="E45" i="49"/>
  <c r="S44" i="49"/>
  <c r="R44" i="49"/>
  <c r="Q44" i="49"/>
  <c r="P44" i="49"/>
  <c r="E44" i="49"/>
  <c r="U44" i="49" s="1"/>
  <c r="S43" i="49"/>
  <c r="R43" i="49"/>
  <c r="Q43" i="49"/>
  <c r="P43" i="49"/>
  <c r="E43" i="49"/>
  <c r="U43" i="49" s="1"/>
  <c r="S42" i="49"/>
  <c r="R42" i="49"/>
  <c r="Q42" i="49"/>
  <c r="P42" i="49"/>
  <c r="E42" i="49"/>
  <c r="V40" i="49"/>
  <c r="O40" i="49"/>
  <c r="N40" i="49"/>
  <c r="M40" i="49"/>
  <c r="L40" i="49"/>
  <c r="K40" i="49"/>
  <c r="J40" i="49"/>
  <c r="I40" i="49"/>
  <c r="Q40" i="49" s="1"/>
  <c r="H40" i="49"/>
  <c r="G40" i="49"/>
  <c r="F40" i="49"/>
  <c r="C40" i="49"/>
  <c r="B40" i="49"/>
  <c r="E40" i="49" s="1"/>
  <c r="S39" i="49"/>
  <c r="R39" i="49"/>
  <c r="Q39" i="49"/>
  <c r="P39" i="49"/>
  <c r="E39" i="49"/>
  <c r="U39" i="49" s="1"/>
  <c r="S38" i="49"/>
  <c r="R38" i="49"/>
  <c r="Q38" i="49"/>
  <c r="P38" i="49"/>
  <c r="E38" i="49"/>
  <c r="S37" i="49"/>
  <c r="R37" i="49"/>
  <c r="Q37" i="49"/>
  <c r="P37" i="49"/>
  <c r="E37" i="49"/>
  <c r="U37" i="49" s="1"/>
  <c r="S36" i="49"/>
  <c r="R36" i="49"/>
  <c r="Q36" i="49"/>
  <c r="P36" i="49"/>
  <c r="E36" i="49"/>
  <c r="S35" i="49"/>
  <c r="R35" i="49"/>
  <c r="Q35" i="49"/>
  <c r="P35" i="49"/>
  <c r="E35" i="49"/>
  <c r="V33" i="49"/>
  <c r="O33" i="49"/>
  <c r="N33" i="49"/>
  <c r="M33" i="49"/>
  <c r="L33" i="49"/>
  <c r="K33" i="49"/>
  <c r="J33" i="49"/>
  <c r="I33" i="49"/>
  <c r="H33" i="49"/>
  <c r="R33" i="49" s="1"/>
  <c r="G33" i="49"/>
  <c r="F33" i="49"/>
  <c r="C33" i="49"/>
  <c r="B33" i="49"/>
  <c r="S32" i="49"/>
  <c r="R32" i="49"/>
  <c r="Q32" i="49"/>
  <c r="P32" i="49"/>
  <c r="E32" i="49"/>
  <c r="T32" i="49" s="1"/>
  <c r="V30" i="49"/>
  <c r="O30" i="49"/>
  <c r="N30" i="49"/>
  <c r="M30" i="49"/>
  <c r="L30" i="49"/>
  <c r="K30" i="49"/>
  <c r="J30" i="49"/>
  <c r="I30" i="49"/>
  <c r="S30" i="49" s="1"/>
  <c r="H30" i="49"/>
  <c r="G30" i="49"/>
  <c r="F30" i="49"/>
  <c r="C30" i="49"/>
  <c r="B30" i="49"/>
  <c r="E30" i="49" s="1"/>
  <c r="U29" i="49"/>
  <c r="T29" i="49"/>
  <c r="S29" i="49"/>
  <c r="R29" i="49"/>
  <c r="Q29" i="49"/>
  <c r="P29" i="49"/>
  <c r="E29" i="49"/>
  <c r="S28" i="49"/>
  <c r="R28" i="49"/>
  <c r="Q28" i="49"/>
  <c r="P28" i="49"/>
  <c r="E28" i="49"/>
  <c r="T28" i="49" s="1"/>
  <c r="U27" i="49"/>
  <c r="T27" i="49"/>
  <c r="S27" i="49"/>
  <c r="R27" i="49"/>
  <c r="Q27" i="49"/>
  <c r="P27" i="49"/>
  <c r="E27" i="49"/>
  <c r="S26" i="49"/>
  <c r="R26" i="49"/>
  <c r="Q26" i="49"/>
  <c r="P26" i="49"/>
  <c r="E26" i="49"/>
  <c r="U26" i="49" s="1"/>
  <c r="V24" i="49"/>
  <c r="O24" i="49"/>
  <c r="N24" i="49"/>
  <c r="M24" i="49"/>
  <c r="L24" i="49"/>
  <c r="K24" i="49"/>
  <c r="J24" i="49"/>
  <c r="I24" i="49"/>
  <c r="S24" i="49" s="1"/>
  <c r="H24" i="49"/>
  <c r="R24" i="49" s="1"/>
  <c r="G24" i="49"/>
  <c r="F24" i="49"/>
  <c r="C24" i="49"/>
  <c r="B24" i="49"/>
  <c r="S23" i="49"/>
  <c r="R23" i="49"/>
  <c r="Q23" i="49"/>
  <c r="P23" i="49"/>
  <c r="E23" i="49"/>
  <c r="U22" i="49"/>
  <c r="S22" i="49"/>
  <c r="R22" i="49"/>
  <c r="Q22" i="49"/>
  <c r="P22" i="49"/>
  <c r="E22" i="49"/>
  <c r="T22" i="49" s="1"/>
  <c r="S21" i="49"/>
  <c r="R21" i="49"/>
  <c r="Q21" i="49"/>
  <c r="P21" i="49"/>
  <c r="E21" i="49"/>
  <c r="U21" i="49" s="1"/>
  <c r="S20" i="49"/>
  <c r="R20" i="49"/>
  <c r="Q20" i="49"/>
  <c r="P20" i="49"/>
  <c r="E20" i="49"/>
  <c r="U20" i="49" s="1"/>
  <c r="S19" i="49"/>
  <c r="R19" i="49"/>
  <c r="Q19" i="49"/>
  <c r="P19" i="49"/>
  <c r="E19" i="49"/>
  <c r="U19" i="49" s="1"/>
  <c r="S18" i="49"/>
  <c r="R18" i="49"/>
  <c r="Q18" i="49"/>
  <c r="P18" i="49"/>
  <c r="E18" i="49"/>
  <c r="U17" i="49"/>
  <c r="T17" i="49"/>
  <c r="S17" i="49"/>
  <c r="R17" i="49"/>
  <c r="Q17" i="49"/>
  <c r="P17" i="49"/>
  <c r="E17" i="49"/>
  <c r="V15" i="49"/>
  <c r="O15" i="49"/>
  <c r="N15" i="49"/>
  <c r="M15" i="49"/>
  <c r="L15" i="49"/>
  <c r="K15" i="49"/>
  <c r="S15" i="49" s="1"/>
  <c r="J15" i="49"/>
  <c r="I15" i="49"/>
  <c r="H15" i="49"/>
  <c r="G15" i="49"/>
  <c r="F15" i="49"/>
  <c r="C15" i="49"/>
  <c r="B15" i="49"/>
  <c r="S14" i="49"/>
  <c r="R14" i="49"/>
  <c r="Q14" i="49"/>
  <c r="P14" i="49"/>
  <c r="E14" i="49"/>
  <c r="S13" i="49"/>
  <c r="R13" i="49"/>
  <c r="Q13" i="49"/>
  <c r="U13" i="49" s="1"/>
  <c r="P13" i="49"/>
  <c r="E13" i="49"/>
  <c r="S12" i="49"/>
  <c r="R12" i="49"/>
  <c r="Q12" i="49"/>
  <c r="P12" i="49"/>
  <c r="E12" i="49"/>
  <c r="S11" i="49"/>
  <c r="R11" i="49"/>
  <c r="Q11" i="49"/>
  <c r="P11" i="49"/>
  <c r="E11" i="49"/>
  <c r="S10" i="49"/>
  <c r="R10" i="49"/>
  <c r="Q10" i="49"/>
  <c r="U10" i="49" s="1"/>
  <c r="P10" i="49"/>
  <c r="T10" i="49" s="1"/>
  <c r="E10" i="49"/>
  <c r="S9" i="49"/>
  <c r="R9" i="49"/>
  <c r="Q9" i="49"/>
  <c r="P9" i="49"/>
  <c r="E9" i="49"/>
  <c r="S93" i="48"/>
  <c r="R93" i="48"/>
  <c r="Q93" i="48"/>
  <c r="P93" i="48"/>
  <c r="E93" i="48"/>
  <c r="U93" i="48" s="1"/>
  <c r="S92" i="48"/>
  <c r="R92" i="48"/>
  <c r="Q92" i="48"/>
  <c r="P92" i="48"/>
  <c r="E92" i="48"/>
  <c r="U92" i="48" s="1"/>
  <c r="S91" i="48"/>
  <c r="R91" i="48"/>
  <c r="Q91" i="48"/>
  <c r="P91" i="48"/>
  <c r="E91" i="48"/>
  <c r="U90" i="48"/>
  <c r="S90" i="48"/>
  <c r="R90" i="48"/>
  <c r="Q90" i="48"/>
  <c r="P90" i="48"/>
  <c r="E90" i="48"/>
  <c r="T90" i="48" s="1"/>
  <c r="S89" i="48"/>
  <c r="R89" i="48"/>
  <c r="Q89" i="48"/>
  <c r="P89" i="48"/>
  <c r="E89" i="48"/>
  <c r="U88" i="48"/>
  <c r="T88" i="48"/>
  <c r="S88" i="48"/>
  <c r="R88" i="48"/>
  <c r="Q88" i="48"/>
  <c r="P88" i="48"/>
  <c r="E88" i="48"/>
  <c r="S87" i="48"/>
  <c r="R87" i="48"/>
  <c r="Q87" i="48"/>
  <c r="P87" i="48"/>
  <c r="E87" i="48"/>
  <c r="S86" i="48"/>
  <c r="R86" i="48"/>
  <c r="Q86" i="48"/>
  <c r="P86" i="48"/>
  <c r="E86" i="48"/>
  <c r="U86" i="48" s="1"/>
  <c r="V72" i="48"/>
  <c r="O72" i="48"/>
  <c r="N72" i="48"/>
  <c r="M72" i="48"/>
  <c r="L72" i="48"/>
  <c r="K72" i="48"/>
  <c r="J72" i="48"/>
  <c r="I72" i="48"/>
  <c r="H72" i="48"/>
  <c r="G72" i="48"/>
  <c r="F72" i="48"/>
  <c r="C72" i="48"/>
  <c r="B72" i="48"/>
  <c r="V71" i="48"/>
  <c r="O71" i="48"/>
  <c r="N71" i="48"/>
  <c r="M71" i="48"/>
  <c r="L71" i="48"/>
  <c r="K71" i="48"/>
  <c r="J71" i="48"/>
  <c r="I71" i="48"/>
  <c r="S71" i="48" s="1"/>
  <c r="H71" i="48"/>
  <c r="G71" i="48"/>
  <c r="F71" i="48"/>
  <c r="C71" i="48"/>
  <c r="B71" i="48"/>
  <c r="V70" i="48"/>
  <c r="O70" i="48"/>
  <c r="N70" i="48"/>
  <c r="M70" i="48"/>
  <c r="L70" i="48"/>
  <c r="K70" i="48"/>
  <c r="J70" i="48"/>
  <c r="I70" i="48"/>
  <c r="Q70" i="48" s="1"/>
  <c r="H70" i="48"/>
  <c r="G70" i="48"/>
  <c r="F70" i="48"/>
  <c r="C70" i="48"/>
  <c r="B70" i="48"/>
  <c r="E70" i="48" s="1"/>
  <c r="S69" i="48"/>
  <c r="R69" i="48"/>
  <c r="Q69" i="48"/>
  <c r="P69" i="48"/>
  <c r="E69" i="48"/>
  <c r="V67" i="48"/>
  <c r="O67" i="48"/>
  <c r="N67" i="48"/>
  <c r="M67" i="48"/>
  <c r="L67" i="48"/>
  <c r="K67" i="48"/>
  <c r="J67" i="48"/>
  <c r="I67" i="48"/>
  <c r="H67" i="48"/>
  <c r="R67" i="48" s="1"/>
  <c r="G67" i="48"/>
  <c r="F67" i="48"/>
  <c r="C67" i="48"/>
  <c r="B67" i="48"/>
  <c r="V66" i="48"/>
  <c r="O66" i="48"/>
  <c r="N66" i="48"/>
  <c r="M66" i="48"/>
  <c r="L66" i="48"/>
  <c r="K66" i="48"/>
  <c r="J66" i="48"/>
  <c r="I66" i="48"/>
  <c r="S66" i="48" s="1"/>
  <c r="H66" i="48"/>
  <c r="G66" i="48"/>
  <c r="F66" i="48"/>
  <c r="C66" i="48"/>
  <c r="B66" i="48"/>
  <c r="E66" i="48" s="1"/>
  <c r="T65" i="48"/>
  <c r="S65" i="48"/>
  <c r="R65" i="48"/>
  <c r="Q65" i="48"/>
  <c r="P65" i="48"/>
  <c r="E65" i="48"/>
  <c r="U65" i="48" s="1"/>
  <c r="S64" i="48"/>
  <c r="R64" i="48"/>
  <c r="Q64" i="48"/>
  <c r="P64" i="48"/>
  <c r="E64" i="48"/>
  <c r="U64" i="48" s="1"/>
  <c r="S63" i="48"/>
  <c r="R63" i="48"/>
  <c r="Q63" i="48"/>
  <c r="P63" i="48"/>
  <c r="E63" i="48"/>
  <c r="U63" i="48" s="1"/>
  <c r="S62" i="48"/>
  <c r="R62" i="48"/>
  <c r="Q62" i="48"/>
  <c r="P62" i="48"/>
  <c r="E62" i="48"/>
  <c r="S61" i="48"/>
  <c r="R61" i="48"/>
  <c r="Q61" i="48"/>
  <c r="P61" i="48"/>
  <c r="E61" i="48"/>
  <c r="V59" i="48"/>
  <c r="O59" i="48"/>
  <c r="N59" i="48"/>
  <c r="M59" i="48"/>
  <c r="L59" i="48"/>
  <c r="K59" i="48"/>
  <c r="J59" i="48"/>
  <c r="I59" i="48"/>
  <c r="S59" i="48" s="1"/>
  <c r="H59" i="48"/>
  <c r="R59" i="48" s="1"/>
  <c r="G59" i="48"/>
  <c r="F59" i="48"/>
  <c r="C59" i="48"/>
  <c r="B59" i="48"/>
  <c r="S58" i="48"/>
  <c r="R58" i="48"/>
  <c r="Q58" i="48"/>
  <c r="P58" i="48"/>
  <c r="E58" i="48"/>
  <c r="S57" i="48"/>
  <c r="R57" i="48"/>
  <c r="Q57" i="48"/>
  <c r="P57" i="48"/>
  <c r="E57" i="48"/>
  <c r="T57" i="48" s="1"/>
  <c r="S56" i="48"/>
  <c r="R56" i="48"/>
  <c r="Q56" i="48"/>
  <c r="P56" i="48"/>
  <c r="E56" i="48"/>
  <c r="T56" i="48" s="1"/>
  <c r="T55" i="48"/>
  <c r="S55" i="48"/>
  <c r="R55" i="48"/>
  <c r="Q55" i="48"/>
  <c r="P55" i="48"/>
  <c r="E55" i="48"/>
  <c r="U55" i="48" s="1"/>
  <c r="V53" i="48"/>
  <c r="O53" i="48"/>
  <c r="N53" i="48"/>
  <c r="M53" i="48"/>
  <c r="L53" i="48"/>
  <c r="K53" i="48"/>
  <c r="J53" i="48"/>
  <c r="I53" i="48"/>
  <c r="S53" i="48" s="1"/>
  <c r="H53" i="48"/>
  <c r="G53" i="48"/>
  <c r="F53" i="48"/>
  <c r="C53" i="48"/>
  <c r="B53" i="48"/>
  <c r="S52" i="48"/>
  <c r="R52" i="48"/>
  <c r="Q52" i="48"/>
  <c r="P52" i="48"/>
  <c r="E52" i="48"/>
  <c r="T51" i="48"/>
  <c r="S51" i="48"/>
  <c r="R51" i="48"/>
  <c r="Q51" i="48"/>
  <c r="P51" i="48"/>
  <c r="E51" i="48"/>
  <c r="U51" i="48" s="1"/>
  <c r="U50" i="48"/>
  <c r="S50" i="48"/>
  <c r="R50" i="48"/>
  <c r="Q50" i="48"/>
  <c r="P50" i="48"/>
  <c r="E50" i="48"/>
  <c r="T50" i="48" s="1"/>
  <c r="T49" i="48"/>
  <c r="S49" i="48"/>
  <c r="R49" i="48"/>
  <c r="Q49" i="48"/>
  <c r="P49" i="48"/>
  <c r="E49" i="48"/>
  <c r="U49" i="48" s="1"/>
  <c r="S48" i="48"/>
  <c r="R48" i="48"/>
  <c r="Q48" i="48"/>
  <c r="P48" i="48"/>
  <c r="E48" i="48"/>
  <c r="S47" i="48"/>
  <c r="R47" i="48"/>
  <c r="Q47" i="48"/>
  <c r="P47" i="48"/>
  <c r="E47" i="48"/>
  <c r="U47" i="48" s="1"/>
  <c r="S46" i="48"/>
  <c r="R46" i="48"/>
  <c r="Q46" i="48"/>
  <c r="P46" i="48"/>
  <c r="E46" i="48"/>
  <c r="S45" i="48"/>
  <c r="R45" i="48"/>
  <c r="Q45" i="48"/>
  <c r="P45" i="48"/>
  <c r="E45" i="48"/>
  <c r="U44" i="48"/>
  <c r="S44" i="48"/>
  <c r="R44" i="48"/>
  <c r="Q44" i="48"/>
  <c r="P44" i="48"/>
  <c r="E44" i="48"/>
  <c r="T44" i="48" s="1"/>
  <c r="T43" i="48"/>
  <c r="S43" i="48"/>
  <c r="R43" i="48"/>
  <c r="Q43" i="48"/>
  <c r="P43" i="48"/>
  <c r="E43" i="48"/>
  <c r="U42" i="48"/>
  <c r="S42" i="48"/>
  <c r="R42" i="48"/>
  <c r="Q42" i="48"/>
  <c r="P42" i="48"/>
  <c r="E42" i="48"/>
  <c r="T42" i="48" s="1"/>
  <c r="V40" i="48"/>
  <c r="O40" i="48"/>
  <c r="N40" i="48"/>
  <c r="M40" i="48"/>
  <c r="L40" i="48"/>
  <c r="K40" i="48"/>
  <c r="J40" i="48"/>
  <c r="I40" i="48"/>
  <c r="H40" i="48"/>
  <c r="R40" i="48" s="1"/>
  <c r="G40" i="48"/>
  <c r="F40" i="48"/>
  <c r="C40" i="48"/>
  <c r="B40" i="48"/>
  <c r="E40" i="48" s="1"/>
  <c r="T39" i="48"/>
  <c r="S39" i="48"/>
  <c r="R39" i="48"/>
  <c r="Q39" i="48"/>
  <c r="P39" i="48"/>
  <c r="E39" i="48"/>
  <c r="U39" i="48" s="1"/>
  <c r="U38" i="48"/>
  <c r="S38" i="48"/>
  <c r="R38" i="48"/>
  <c r="Q38" i="48"/>
  <c r="P38" i="48"/>
  <c r="E38" i="48"/>
  <c r="T38" i="48" s="1"/>
  <c r="S37" i="48"/>
  <c r="R37" i="48"/>
  <c r="Q37" i="48"/>
  <c r="P37" i="48"/>
  <c r="E37" i="48"/>
  <c r="S36" i="48"/>
  <c r="R36" i="48"/>
  <c r="Q36" i="48"/>
  <c r="P36" i="48"/>
  <c r="E36" i="48"/>
  <c r="S35" i="48"/>
  <c r="R35" i="48"/>
  <c r="Q35" i="48"/>
  <c r="P35" i="48"/>
  <c r="E35" i="48"/>
  <c r="V33" i="48"/>
  <c r="O33" i="48"/>
  <c r="N33" i="48"/>
  <c r="M33" i="48"/>
  <c r="L33" i="48"/>
  <c r="K33" i="48"/>
  <c r="J33" i="48"/>
  <c r="I33" i="48"/>
  <c r="S33" i="48" s="1"/>
  <c r="H33" i="48"/>
  <c r="R33" i="48" s="1"/>
  <c r="G33" i="48"/>
  <c r="F33" i="48"/>
  <c r="E33" i="48"/>
  <c r="C33" i="48"/>
  <c r="B33" i="48"/>
  <c r="S32" i="48"/>
  <c r="R32" i="48"/>
  <c r="Q32" i="48"/>
  <c r="P32" i="48"/>
  <c r="E32" i="48"/>
  <c r="V30" i="48"/>
  <c r="O30" i="48"/>
  <c r="N30" i="48"/>
  <c r="M30" i="48"/>
  <c r="L30" i="48"/>
  <c r="K30" i="48"/>
  <c r="J30" i="48"/>
  <c r="I30" i="48"/>
  <c r="S30" i="48" s="1"/>
  <c r="H30" i="48"/>
  <c r="P30" i="48" s="1"/>
  <c r="G30" i="48"/>
  <c r="F30" i="48"/>
  <c r="C30" i="48"/>
  <c r="B30" i="48"/>
  <c r="E30" i="48" s="1"/>
  <c r="T29" i="48"/>
  <c r="S29" i="48"/>
  <c r="R29" i="48"/>
  <c r="Q29" i="48"/>
  <c r="P29" i="48"/>
  <c r="E29" i="48"/>
  <c r="U29" i="48" s="1"/>
  <c r="S28" i="48"/>
  <c r="R28" i="48"/>
  <c r="Q28" i="48"/>
  <c r="P28" i="48"/>
  <c r="E28" i="48"/>
  <c r="U28" i="48" s="1"/>
  <c r="S27" i="48"/>
  <c r="R27" i="48"/>
  <c r="Q27" i="48"/>
  <c r="P27" i="48"/>
  <c r="E27" i="48"/>
  <c r="U27" i="48" s="1"/>
  <c r="S26" i="48"/>
  <c r="R26" i="48"/>
  <c r="Q26" i="48"/>
  <c r="P26" i="48"/>
  <c r="E26" i="48"/>
  <c r="V24" i="48"/>
  <c r="O24" i="48"/>
  <c r="N24" i="48"/>
  <c r="M24" i="48"/>
  <c r="L24" i="48"/>
  <c r="K24" i="48"/>
  <c r="J24" i="48"/>
  <c r="I24" i="48"/>
  <c r="S24" i="48" s="1"/>
  <c r="H24" i="48"/>
  <c r="R24" i="48" s="1"/>
  <c r="G24" i="48"/>
  <c r="F24" i="48"/>
  <c r="C24" i="48"/>
  <c r="B24" i="48"/>
  <c r="E24" i="48" s="1"/>
  <c r="S23" i="48"/>
  <c r="R23" i="48"/>
  <c r="Q23" i="48"/>
  <c r="P23" i="48"/>
  <c r="E23" i="48"/>
  <c r="U23" i="48" s="1"/>
  <c r="S22" i="48"/>
  <c r="R22" i="48"/>
  <c r="Q22" i="48"/>
  <c r="P22" i="48"/>
  <c r="E22" i="48"/>
  <c r="S21" i="48"/>
  <c r="R21" i="48"/>
  <c r="Q21" i="48"/>
  <c r="P21" i="48"/>
  <c r="E21" i="48"/>
  <c r="T21" i="48" s="1"/>
  <c r="S20" i="48"/>
  <c r="R20" i="48"/>
  <c r="Q20" i="48"/>
  <c r="P20" i="48"/>
  <c r="E20" i="48"/>
  <c r="T19" i="48"/>
  <c r="S19" i="48"/>
  <c r="R19" i="48"/>
  <c r="Q19" i="48"/>
  <c r="P19" i="48"/>
  <c r="E19" i="48"/>
  <c r="U19" i="48" s="1"/>
  <c r="S18" i="48"/>
  <c r="R18" i="48"/>
  <c r="Q18" i="48"/>
  <c r="P18" i="48"/>
  <c r="E18" i="48"/>
  <c r="T17" i="48"/>
  <c r="S17" i="48"/>
  <c r="R17" i="48"/>
  <c r="Q17" i="48"/>
  <c r="P17" i="48"/>
  <c r="E17" i="48"/>
  <c r="U17" i="48" s="1"/>
  <c r="V15" i="48"/>
  <c r="O15" i="48"/>
  <c r="N15" i="48"/>
  <c r="M15" i="48"/>
  <c r="L15" i="48"/>
  <c r="K15" i="48"/>
  <c r="J15" i="48"/>
  <c r="I15" i="48"/>
  <c r="H15" i="48"/>
  <c r="R15" i="48" s="1"/>
  <c r="G15" i="48"/>
  <c r="F15" i="48"/>
  <c r="C15" i="48"/>
  <c r="E15" i="48" s="1"/>
  <c r="B15" i="48"/>
  <c r="S14" i="48"/>
  <c r="R14" i="48"/>
  <c r="Q14" i="48"/>
  <c r="P14" i="48"/>
  <c r="E14" i="48"/>
  <c r="S13" i="48"/>
  <c r="R13" i="48"/>
  <c r="Q13" i="48"/>
  <c r="P13" i="48"/>
  <c r="E13" i="48"/>
  <c r="U13" i="48" s="1"/>
  <c r="S12" i="48"/>
  <c r="R12" i="48"/>
  <c r="Q12" i="48"/>
  <c r="P12" i="48"/>
  <c r="E12" i="48"/>
  <c r="U12" i="48" s="1"/>
  <c r="S11" i="48"/>
  <c r="R11" i="48"/>
  <c r="Q11" i="48"/>
  <c r="P11" i="48"/>
  <c r="E11" i="48"/>
  <c r="U11" i="48" s="1"/>
  <c r="S10" i="48"/>
  <c r="R10" i="48"/>
  <c r="Q10" i="48"/>
  <c r="P10" i="48"/>
  <c r="E10" i="48"/>
  <c r="U9" i="48"/>
  <c r="T9" i="48"/>
  <c r="S9" i="48"/>
  <c r="R9" i="48"/>
  <c r="Q9" i="48"/>
  <c r="P9" i="48"/>
  <c r="E9" i="48"/>
  <c r="U93" i="47"/>
  <c r="S93" i="47"/>
  <c r="R93" i="47"/>
  <c r="Q93" i="47"/>
  <c r="P93" i="47"/>
  <c r="E93" i="47"/>
  <c r="T93" i="47" s="1"/>
  <c r="S92" i="47"/>
  <c r="R92" i="47"/>
  <c r="Q92" i="47"/>
  <c r="P92" i="47"/>
  <c r="E92" i="47"/>
  <c r="S91" i="47"/>
  <c r="R91" i="47"/>
  <c r="Q91" i="47"/>
  <c r="P91" i="47"/>
  <c r="E91" i="47"/>
  <c r="T91" i="47" s="1"/>
  <c r="T90" i="47"/>
  <c r="S90" i="47"/>
  <c r="R90" i="47"/>
  <c r="Q90" i="47"/>
  <c r="P90" i="47"/>
  <c r="E90" i="47"/>
  <c r="U90" i="47" s="1"/>
  <c r="S89" i="47"/>
  <c r="R89" i="47"/>
  <c r="Q89" i="47"/>
  <c r="P89" i="47"/>
  <c r="E89" i="47"/>
  <c r="U89" i="47" s="1"/>
  <c r="S88" i="47"/>
  <c r="R88" i="47"/>
  <c r="Q88" i="47"/>
  <c r="P88" i="47"/>
  <c r="E88" i="47"/>
  <c r="U88" i="47" s="1"/>
  <c r="S87" i="47"/>
  <c r="R87" i="47"/>
  <c r="Q87" i="47"/>
  <c r="P87" i="47"/>
  <c r="E87" i="47"/>
  <c r="U86" i="47"/>
  <c r="S86" i="47"/>
  <c r="R86" i="47"/>
  <c r="Q86" i="47"/>
  <c r="P86" i="47"/>
  <c r="E86" i="47"/>
  <c r="T86" i="47" s="1"/>
  <c r="V72" i="47"/>
  <c r="O72" i="47"/>
  <c r="N72" i="47"/>
  <c r="M72" i="47"/>
  <c r="L72" i="47"/>
  <c r="K72" i="47"/>
  <c r="S72" i="47" s="1"/>
  <c r="J72" i="47"/>
  <c r="I72" i="47"/>
  <c r="H72" i="47"/>
  <c r="G72" i="47"/>
  <c r="F72" i="47"/>
  <c r="C72" i="47"/>
  <c r="B72" i="47"/>
  <c r="E72" i="47" s="1"/>
  <c r="V71" i="47"/>
  <c r="O71" i="47"/>
  <c r="N71" i="47"/>
  <c r="M71" i="47"/>
  <c r="L71" i="47"/>
  <c r="K71" i="47"/>
  <c r="J71" i="47"/>
  <c r="I71" i="47"/>
  <c r="S71" i="47" s="1"/>
  <c r="H71" i="47"/>
  <c r="R71" i="47" s="1"/>
  <c r="G71" i="47"/>
  <c r="F71" i="47"/>
  <c r="C71" i="47"/>
  <c r="B71" i="47"/>
  <c r="E71" i="47" s="1"/>
  <c r="V70" i="47"/>
  <c r="O70" i="47"/>
  <c r="N70" i="47"/>
  <c r="M70" i="47"/>
  <c r="L70" i="47"/>
  <c r="K70" i="47"/>
  <c r="J70" i="47"/>
  <c r="I70" i="47"/>
  <c r="H70" i="47"/>
  <c r="G70" i="47"/>
  <c r="F70" i="47"/>
  <c r="E70" i="47"/>
  <c r="C70" i="47"/>
  <c r="B70" i="47"/>
  <c r="S69" i="47"/>
  <c r="R69" i="47"/>
  <c r="Q69" i="47"/>
  <c r="P69" i="47"/>
  <c r="E69" i="47"/>
  <c r="V67" i="47"/>
  <c r="O67" i="47"/>
  <c r="N67" i="47"/>
  <c r="M67" i="47"/>
  <c r="L67" i="47"/>
  <c r="K67" i="47"/>
  <c r="J67" i="47"/>
  <c r="I67" i="47"/>
  <c r="S67" i="47" s="1"/>
  <c r="H67" i="47"/>
  <c r="G67" i="47"/>
  <c r="F67" i="47"/>
  <c r="C67" i="47"/>
  <c r="B67" i="47"/>
  <c r="V66" i="47"/>
  <c r="O66" i="47"/>
  <c r="N66" i="47"/>
  <c r="M66" i="47"/>
  <c r="L66" i="47"/>
  <c r="K66" i="47"/>
  <c r="J66" i="47"/>
  <c r="I66" i="47"/>
  <c r="S66" i="47" s="1"/>
  <c r="H66" i="47"/>
  <c r="P66" i="47" s="1"/>
  <c r="G66" i="47"/>
  <c r="F66" i="47"/>
  <c r="C66" i="47"/>
  <c r="E66" i="47" s="1"/>
  <c r="B66" i="47"/>
  <c r="U65" i="47"/>
  <c r="S65" i="47"/>
  <c r="R65" i="47"/>
  <c r="Q65" i="47"/>
  <c r="P65" i="47"/>
  <c r="E65" i="47"/>
  <c r="T65" i="47" s="1"/>
  <c r="U64" i="47"/>
  <c r="S64" i="47"/>
  <c r="R64" i="47"/>
  <c r="Q64" i="47"/>
  <c r="P64" i="47"/>
  <c r="E64" i="47"/>
  <c r="T64" i="47" s="1"/>
  <c r="S63" i="47"/>
  <c r="R63" i="47"/>
  <c r="Q63" i="47"/>
  <c r="P63" i="47"/>
  <c r="E63" i="47"/>
  <c r="U62" i="47"/>
  <c r="S62" i="47"/>
  <c r="R62" i="47"/>
  <c r="Q62" i="47"/>
  <c r="P62" i="47"/>
  <c r="E62" i="47"/>
  <c r="T62" i="47" s="1"/>
  <c r="U61" i="47"/>
  <c r="T61" i="47"/>
  <c r="S61" i="47"/>
  <c r="R61" i="47"/>
  <c r="Q61" i="47"/>
  <c r="P61" i="47"/>
  <c r="E61" i="47"/>
  <c r="V59" i="47"/>
  <c r="O59" i="47"/>
  <c r="N59" i="47"/>
  <c r="M59" i="47"/>
  <c r="L59" i="47"/>
  <c r="K59" i="47"/>
  <c r="J59" i="47"/>
  <c r="I59" i="47"/>
  <c r="H59" i="47"/>
  <c r="G59" i="47"/>
  <c r="F59" i="47"/>
  <c r="C59" i="47"/>
  <c r="B59" i="47"/>
  <c r="S58" i="47"/>
  <c r="R58" i="47"/>
  <c r="Q58" i="47"/>
  <c r="P58" i="47"/>
  <c r="E58" i="47"/>
  <c r="T58" i="47" s="1"/>
  <c r="U57" i="47"/>
  <c r="T57" i="47"/>
  <c r="S57" i="47"/>
  <c r="R57" i="47"/>
  <c r="Q57" i="47"/>
  <c r="P57" i="47"/>
  <c r="E57" i="47"/>
  <c r="T56" i="47"/>
  <c r="S56" i="47"/>
  <c r="R56" i="47"/>
  <c r="Q56" i="47"/>
  <c r="P56" i="47"/>
  <c r="E56" i="47"/>
  <c r="U56" i="47" s="1"/>
  <c r="S55" i="47"/>
  <c r="R55" i="47"/>
  <c r="Q55" i="47"/>
  <c r="P55" i="47"/>
  <c r="E55" i="47"/>
  <c r="U55" i="47" s="1"/>
  <c r="V53" i="47"/>
  <c r="O53" i="47"/>
  <c r="N53" i="47"/>
  <c r="M53" i="47"/>
  <c r="L53" i="47"/>
  <c r="K53" i="47"/>
  <c r="J53" i="47"/>
  <c r="I53" i="47"/>
  <c r="S53" i="47" s="1"/>
  <c r="H53" i="47"/>
  <c r="R53" i="47" s="1"/>
  <c r="G53" i="47"/>
  <c r="F53" i="47"/>
  <c r="C53" i="47"/>
  <c r="B53" i="47"/>
  <c r="S52" i="47"/>
  <c r="R52" i="47"/>
  <c r="Q52" i="47"/>
  <c r="P52" i="47"/>
  <c r="E52" i="47"/>
  <c r="U52" i="47" s="1"/>
  <c r="S51" i="47"/>
  <c r="R51" i="47"/>
  <c r="Q51" i="47"/>
  <c r="P51" i="47"/>
  <c r="E51" i="47"/>
  <c r="U51" i="47" s="1"/>
  <c r="S50" i="47"/>
  <c r="R50" i="47"/>
  <c r="Q50" i="47"/>
  <c r="P50" i="47"/>
  <c r="E50" i="47"/>
  <c r="U49" i="47"/>
  <c r="S49" i="47"/>
  <c r="R49" i="47"/>
  <c r="Q49" i="47"/>
  <c r="P49" i="47"/>
  <c r="E49" i="47"/>
  <c r="T49" i="47" s="1"/>
  <c r="S48" i="47"/>
  <c r="R48" i="47"/>
  <c r="Q48" i="47"/>
  <c r="P48" i="47"/>
  <c r="E48" i="47"/>
  <c r="T48" i="47" s="1"/>
  <c r="T47" i="47"/>
  <c r="S47" i="47"/>
  <c r="R47" i="47"/>
  <c r="Q47" i="47"/>
  <c r="P47" i="47"/>
  <c r="E47" i="47"/>
  <c r="U47" i="47" s="1"/>
  <c r="U46" i="47"/>
  <c r="S46" i="47"/>
  <c r="R46" i="47"/>
  <c r="Q46" i="47"/>
  <c r="P46" i="47"/>
  <c r="E46" i="47"/>
  <c r="T46" i="47" s="1"/>
  <c r="U45" i="47"/>
  <c r="T45" i="47"/>
  <c r="S45" i="47"/>
  <c r="R45" i="47"/>
  <c r="Q45" i="47"/>
  <c r="P45" i="47"/>
  <c r="E45" i="47"/>
  <c r="S44" i="47"/>
  <c r="R44" i="47"/>
  <c r="Q44" i="47"/>
  <c r="P44" i="47"/>
  <c r="E44" i="47"/>
  <c r="U44" i="47" s="1"/>
  <c r="S43" i="47"/>
  <c r="R43" i="47"/>
  <c r="Q43" i="47"/>
  <c r="P43" i="47"/>
  <c r="E43" i="47"/>
  <c r="S42" i="47"/>
  <c r="R42" i="47"/>
  <c r="Q42" i="47"/>
  <c r="P42" i="47"/>
  <c r="E42" i="47"/>
  <c r="V40" i="47"/>
  <c r="O40" i="47"/>
  <c r="N40" i="47"/>
  <c r="M40" i="47"/>
  <c r="L40" i="47"/>
  <c r="K40" i="47"/>
  <c r="S40" i="47" s="1"/>
  <c r="J40" i="47"/>
  <c r="I40" i="47"/>
  <c r="H40" i="47"/>
  <c r="R40" i="47" s="1"/>
  <c r="G40" i="47"/>
  <c r="F40" i="47"/>
  <c r="C40" i="47"/>
  <c r="B40" i="47"/>
  <c r="E40" i="47" s="1"/>
  <c r="S39" i="47"/>
  <c r="R39" i="47"/>
  <c r="Q39" i="47"/>
  <c r="P39" i="47"/>
  <c r="E39" i="47"/>
  <c r="S38" i="47"/>
  <c r="R38" i="47"/>
  <c r="Q38" i="47"/>
  <c r="P38" i="47"/>
  <c r="E38" i="47"/>
  <c r="S37" i="47"/>
  <c r="R37" i="47"/>
  <c r="Q37" i="47"/>
  <c r="P37" i="47"/>
  <c r="E37" i="47"/>
  <c r="U36" i="47"/>
  <c r="S36" i="47"/>
  <c r="R36" i="47"/>
  <c r="Q36" i="47"/>
  <c r="P36" i="47"/>
  <c r="E36" i="47"/>
  <c r="T36" i="47" s="1"/>
  <c r="T35" i="47"/>
  <c r="S35" i="47"/>
  <c r="R35" i="47"/>
  <c r="Q35" i="47"/>
  <c r="P35" i="47"/>
  <c r="E35" i="47"/>
  <c r="V33" i="47"/>
  <c r="O33" i="47"/>
  <c r="Q33" i="47" s="1"/>
  <c r="N33" i="47"/>
  <c r="M33" i="47"/>
  <c r="L33" i="47"/>
  <c r="K33" i="47"/>
  <c r="J33" i="47"/>
  <c r="I33" i="47"/>
  <c r="H33" i="47"/>
  <c r="G33" i="47"/>
  <c r="F33" i="47"/>
  <c r="C33" i="47"/>
  <c r="E33" i="47" s="1"/>
  <c r="B33" i="47"/>
  <c r="S32" i="47"/>
  <c r="R32" i="47"/>
  <c r="Q32" i="47"/>
  <c r="U32" i="47" s="1"/>
  <c r="P32" i="47"/>
  <c r="T32" i="47" s="1"/>
  <c r="E32" i="47"/>
  <c r="V30" i="47"/>
  <c r="O30" i="47"/>
  <c r="N30" i="47"/>
  <c r="M30" i="47"/>
  <c r="L30" i="47"/>
  <c r="K30" i="47"/>
  <c r="J30" i="47"/>
  <c r="I30" i="47"/>
  <c r="H30" i="47"/>
  <c r="G30" i="47"/>
  <c r="F30" i="47"/>
  <c r="C30" i="47"/>
  <c r="B30" i="47"/>
  <c r="E30" i="47" s="1"/>
  <c r="S29" i="47"/>
  <c r="R29" i="47"/>
  <c r="Q29" i="47"/>
  <c r="P29" i="47"/>
  <c r="E29" i="47"/>
  <c r="T29" i="47" s="1"/>
  <c r="S28" i="47"/>
  <c r="R28" i="47"/>
  <c r="Q28" i="47"/>
  <c r="P28" i="47"/>
  <c r="E28" i="47"/>
  <c r="U28" i="47" s="1"/>
  <c r="T27" i="47"/>
  <c r="S27" i="47"/>
  <c r="R27" i="47"/>
  <c r="Q27" i="47"/>
  <c r="P27" i="47"/>
  <c r="E27" i="47"/>
  <c r="U27" i="47" s="1"/>
  <c r="S26" i="47"/>
  <c r="R26" i="47"/>
  <c r="Q26" i="47"/>
  <c r="P26" i="47"/>
  <c r="E26" i="47"/>
  <c r="V24" i="47"/>
  <c r="O24" i="47"/>
  <c r="N24" i="47"/>
  <c r="M24" i="47"/>
  <c r="L24" i="47"/>
  <c r="K24" i="47"/>
  <c r="J24" i="47"/>
  <c r="I24" i="47"/>
  <c r="H24" i="47"/>
  <c r="R24" i="47" s="1"/>
  <c r="G24" i="47"/>
  <c r="F24" i="47"/>
  <c r="C24" i="47"/>
  <c r="B24" i="47"/>
  <c r="T23" i="47"/>
  <c r="S23" i="47"/>
  <c r="R23" i="47"/>
  <c r="Q23" i="47"/>
  <c r="P23" i="47"/>
  <c r="E23" i="47"/>
  <c r="U23" i="47" s="1"/>
  <c r="U22" i="47"/>
  <c r="S22" i="47"/>
  <c r="R22" i="47"/>
  <c r="Q22" i="47"/>
  <c r="P22" i="47"/>
  <c r="E22" i="47"/>
  <c r="T22" i="47" s="1"/>
  <c r="S21" i="47"/>
  <c r="R21" i="47"/>
  <c r="Q21" i="47"/>
  <c r="P21" i="47"/>
  <c r="E21" i="47"/>
  <c r="S20" i="47"/>
  <c r="R20" i="47"/>
  <c r="Q20" i="47"/>
  <c r="P20" i="47"/>
  <c r="E20" i="47"/>
  <c r="U20" i="47" s="1"/>
  <c r="S19" i="47"/>
  <c r="R19" i="47"/>
  <c r="Q19" i="47"/>
  <c r="P19" i="47"/>
  <c r="E19" i="47"/>
  <c r="S18" i="47"/>
  <c r="R18" i="47"/>
  <c r="Q18" i="47"/>
  <c r="P18" i="47"/>
  <c r="E18" i="47"/>
  <c r="S17" i="47"/>
  <c r="R17" i="47"/>
  <c r="Q17" i="47"/>
  <c r="P17" i="47"/>
  <c r="E17" i="47"/>
  <c r="T17" i="47" s="1"/>
  <c r="V15" i="47"/>
  <c r="O15" i="47"/>
  <c r="N15" i="47"/>
  <c r="M15" i="47"/>
  <c r="L15" i="47"/>
  <c r="K15" i="47"/>
  <c r="J15" i="47"/>
  <c r="I15" i="47"/>
  <c r="H15" i="47"/>
  <c r="G15" i="47"/>
  <c r="F15" i="47"/>
  <c r="C15" i="47"/>
  <c r="B15" i="47"/>
  <c r="E15" i="47" s="1"/>
  <c r="U14" i="47"/>
  <c r="S14" i="47"/>
  <c r="R14" i="47"/>
  <c r="Q14" i="47"/>
  <c r="P14" i="47"/>
  <c r="E14" i="47"/>
  <c r="T14" i="47" s="1"/>
  <c r="S13" i="47"/>
  <c r="R13" i="47"/>
  <c r="Q13" i="47"/>
  <c r="P13" i="47"/>
  <c r="E13" i="47"/>
  <c r="S12" i="47"/>
  <c r="R12" i="47"/>
  <c r="Q12" i="47"/>
  <c r="P12" i="47"/>
  <c r="E12" i="47"/>
  <c r="U11" i="47"/>
  <c r="S11" i="47"/>
  <c r="R11" i="47"/>
  <c r="Q11" i="47"/>
  <c r="P11" i="47"/>
  <c r="E11" i="47"/>
  <c r="T11" i="47" s="1"/>
  <c r="S10" i="47"/>
  <c r="R10" i="47"/>
  <c r="Q10" i="47"/>
  <c r="P10" i="47"/>
  <c r="E10" i="47"/>
  <c r="U9" i="47"/>
  <c r="T9" i="47"/>
  <c r="S9" i="47"/>
  <c r="R9" i="47"/>
  <c r="Q9" i="47"/>
  <c r="P9" i="47"/>
  <c r="E9" i="47"/>
  <c r="S93" i="46"/>
  <c r="R93" i="46"/>
  <c r="Q93" i="46"/>
  <c r="P93" i="46"/>
  <c r="E93" i="46"/>
  <c r="T92" i="46"/>
  <c r="S92" i="46"/>
  <c r="R92" i="46"/>
  <c r="Q92" i="46"/>
  <c r="P92" i="46"/>
  <c r="E92" i="46"/>
  <c r="U92" i="46" s="1"/>
  <c r="U91" i="46"/>
  <c r="S91" i="46"/>
  <c r="R91" i="46"/>
  <c r="Q91" i="46"/>
  <c r="P91" i="46"/>
  <c r="E91" i="46"/>
  <c r="T91" i="46" s="1"/>
  <c r="U90" i="46"/>
  <c r="T90" i="46"/>
  <c r="S90" i="46"/>
  <c r="R90" i="46"/>
  <c r="Q90" i="46"/>
  <c r="P90" i="46"/>
  <c r="E90" i="46"/>
  <c r="U89" i="46"/>
  <c r="T89" i="46"/>
  <c r="S89" i="46"/>
  <c r="R89" i="46"/>
  <c r="Q89" i="46"/>
  <c r="P89" i="46"/>
  <c r="E89" i="46"/>
  <c r="S88" i="46"/>
  <c r="R88" i="46"/>
  <c r="Q88" i="46"/>
  <c r="P88" i="46"/>
  <c r="E88" i="46"/>
  <c r="S87" i="46"/>
  <c r="R87" i="46"/>
  <c r="Q87" i="46"/>
  <c r="P87" i="46"/>
  <c r="E87" i="46"/>
  <c r="U87" i="46" s="1"/>
  <c r="U86" i="46"/>
  <c r="T86" i="46"/>
  <c r="S86" i="46"/>
  <c r="R86" i="46"/>
  <c r="Q86" i="46"/>
  <c r="P86" i="46"/>
  <c r="E86" i="46"/>
  <c r="V72" i="46"/>
  <c r="O72" i="46"/>
  <c r="N72" i="46"/>
  <c r="M72" i="46"/>
  <c r="L72" i="46"/>
  <c r="K72" i="46"/>
  <c r="J72" i="46"/>
  <c r="I72" i="46"/>
  <c r="S72" i="46" s="1"/>
  <c r="H72" i="46"/>
  <c r="G72" i="46"/>
  <c r="F72" i="46"/>
  <c r="C72" i="46"/>
  <c r="B72" i="46"/>
  <c r="V71" i="46"/>
  <c r="O71" i="46"/>
  <c r="N71" i="46"/>
  <c r="M71" i="46"/>
  <c r="L71" i="46"/>
  <c r="K71" i="46"/>
  <c r="J71" i="46"/>
  <c r="I71" i="46"/>
  <c r="H71" i="46"/>
  <c r="R71" i="46" s="1"/>
  <c r="G71" i="46"/>
  <c r="F71" i="46"/>
  <c r="C71" i="46"/>
  <c r="B71" i="46"/>
  <c r="E71" i="46" s="1"/>
  <c r="V70" i="46"/>
  <c r="O70" i="46"/>
  <c r="N70" i="46"/>
  <c r="M70" i="46"/>
  <c r="L70" i="46"/>
  <c r="K70" i="46"/>
  <c r="J70" i="46"/>
  <c r="I70" i="46"/>
  <c r="Q70" i="46" s="1"/>
  <c r="H70" i="46"/>
  <c r="P70" i="46" s="1"/>
  <c r="G70" i="46"/>
  <c r="F70" i="46"/>
  <c r="C70" i="46"/>
  <c r="B70" i="46"/>
  <c r="E70" i="46" s="1"/>
  <c r="S69" i="46"/>
  <c r="R69" i="46"/>
  <c r="Q69" i="46"/>
  <c r="U69" i="46" s="1"/>
  <c r="P69" i="46"/>
  <c r="E69" i="46"/>
  <c r="V67" i="46"/>
  <c r="O67" i="46"/>
  <c r="N67" i="46"/>
  <c r="M67" i="46"/>
  <c r="L67" i="46"/>
  <c r="K67" i="46"/>
  <c r="J67" i="46"/>
  <c r="I67" i="46"/>
  <c r="H67" i="46"/>
  <c r="G67" i="46"/>
  <c r="F67" i="46"/>
  <c r="C67" i="46"/>
  <c r="B67" i="46"/>
  <c r="V66" i="46"/>
  <c r="S66" i="46"/>
  <c r="O66" i="46"/>
  <c r="N66" i="46"/>
  <c r="M66" i="46"/>
  <c r="L66" i="46"/>
  <c r="K66" i="46"/>
  <c r="J66" i="46"/>
  <c r="I66" i="46"/>
  <c r="Q66" i="46" s="1"/>
  <c r="H66" i="46"/>
  <c r="R66" i="46" s="1"/>
  <c r="G66" i="46"/>
  <c r="F66" i="46"/>
  <c r="C66" i="46"/>
  <c r="B66" i="46"/>
  <c r="E66" i="46" s="1"/>
  <c r="U65" i="46"/>
  <c r="T65" i="46"/>
  <c r="S65" i="46"/>
  <c r="R65" i="46"/>
  <c r="Q65" i="46"/>
  <c r="P65" i="46"/>
  <c r="E65" i="46"/>
  <c r="S64" i="46"/>
  <c r="R64" i="46"/>
  <c r="Q64" i="46"/>
  <c r="P64" i="46"/>
  <c r="E64" i="46"/>
  <c r="S63" i="46"/>
  <c r="R63" i="46"/>
  <c r="Q63" i="46"/>
  <c r="P63" i="46"/>
  <c r="E63" i="46"/>
  <c r="U62" i="46"/>
  <c r="S62" i="46"/>
  <c r="R62" i="46"/>
  <c r="Q62" i="46"/>
  <c r="P62" i="46"/>
  <c r="E62" i="46"/>
  <c r="T62" i="46" s="1"/>
  <c r="U61" i="46"/>
  <c r="T61" i="46"/>
  <c r="S61" i="46"/>
  <c r="R61" i="46"/>
  <c r="Q61" i="46"/>
  <c r="P61" i="46"/>
  <c r="E61" i="46"/>
  <c r="V59" i="46"/>
  <c r="O59" i="46"/>
  <c r="N59" i="46"/>
  <c r="M59" i="46"/>
  <c r="L59" i="46"/>
  <c r="K59" i="46"/>
  <c r="J59" i="46"/>
  <c r="I59" i="46"/>
  <c r="H59" i="46"/>
  <c r="G59" i="46"/>
  <c r="F59" i="46"/>
  <c r="C59" i="46"/>
  <c r="B59" i="46"/>
  <c r="S58" i="46"/>
  <c r="R58" i="46"/>
  <c r="Q58" i="46"/>
  <c r="P58" i="46"/>
  <c r="E58" i="46"/>
  <c r="S57" i="46"/>
  <c r="R57" i="46"/>
  <c r="Q57" i="46"/>
  <c r="P57" i="46"/>
  <c r="E57" i="46"/>
  <c r="T57" i="46" s="1"/>
  <c r="S56" i="46"/>
  <c r="R56" i="46"/>
  <c r="Q56" i="46"/>
  <c r="P56" i="46"/>
  <c r="E56" i="46"/>
  <c r="U56" i="46" s="1"/>
  <c r="T55" i="46"/>
  <c r="S55" i="46"/>
  <c r="R55" i="46"/>
  <c r="Q55" i="46"/>
  <c r="P55" i="46"/>
  <c r="E55" i="46"/>
  <c r="U55" i="46" s="1"/>
  <c r="V53" i="46"/>
  <c r="O53" i="46"/>
  <c r="N53" i="46"/>
  <c r="M53" i="46"/>
  <c r="L53" i="46"/>
  <c r="K53" i="46"/>
  <c r="J53" i="46"/>
  <c r="I53" i="46"/>
  <c r="S53" i="46" s="1"/>
  <c r="H53" i="46"/>
  <c r="R53" i="46" s="1"/>
  <c r="G53" i="46"/>
  <c r="F53" i="46"/>
  <c r="C53" i="46"/>
  <c r="B53" i="46"/>
  <c r="E53" i="46" s="1"/>
  <c r="S52" i="46"/>
  <c r="R52" i="46"/>
  <c r="Q52" i="46"/>
  <c r="P52" i="46"/>
  <c r="E52" i="46"/>
  <c r="U52" i="46" s="1"/>
  <c r="U51" i="46"/>
  <c r="T51" i="46"/>
  <c r="S51" i="46"/>
  <c r="R51" i="46"/>
  <c r="Q51" i="46"/>
  <c r="P51" i="46"/>
  <c r="E51" i="46"/>
  <c r="U50" i="46"/>
  <c r="S50" i="46"/>
  <c r="R50" i="46"/>
  <c r="Q50" i="46"/>
  <c r="P50" i="46"/>
  <c r="E50" i="46"/>
  <c r="T50" i="46" s="1"/>
  <c r="S49" i="46"/>
  <c r="R49" i="46"/>
  <c r="Q49" i="46"/>
  <c r="P49" i="46"/>
  <c r="E49" i="46"/>
  <c r="S48" i="46"/>
  <c r="R48" i="46"/>
  <c r="Q48" i="46"/>
  <c r="P48" i="46"/>
  <c r="E48" i="46"/>
  <c r="S47" i="46"/>
  <c r="R47" i="46"/>
  <c r="Q47" i="46"/>
  <c r="P47" i="46"/>
  <c r="E47" i="46"/>
  <c r="U47" i="46" s="1"/>
  <c r="S46" i="46"/>
  <c r="R46" i="46"/>
  <c r="Q46" i="46"/>
  <c r="P46" i="46"/>
  <c r="E46" i="46"/>
  <c r="S45" i="46"/>
  <c r="R45" i="46"/>
  <c r="Q45" i="46"/>
  <c r="P45" i="46"/>
  <c r="E45" i="46"/>
  <c r="S44" i="46"/>
  <c r="R44" i="46"/>
  <c r="Q44" i="46"/>
  <c r="P44" i="46"/>
  <c r="E44" i="46"/>
  <c r="U44" i="46" s="1"/>
  <c r="U43" i="46"/>
  <c r="T43" i="46"/>
  <c r="S43" i="46"/>
  <c r="R43" i="46"/>
  <c r="Q43" i="46"/>
  <c r="P43" i="46"/>
  <c r="E43" i="46"/>
  <c r="U42" i="46"/>
  <c r="S42" i="46"/>
  <c r="R42" i="46"/>
  <c r="Q42" i="46"/>
  <c r="P42" i="46"/>
  <c r="E42" i="46"/>
  <c r="T42" i="46" s="1"/>
  <c r="V40" i="46"/>
  <c r="O40" i="46"/>
  <c r="N40" i="46"/>
  <c r="M40" i="46"/>
  <c r="L40" i="46"/>
  <c r="K40" i="46"/>
  <c r="S40" i="46" s="1"/>
  <c r="J40" i="46"/>
  <c r="I40" i="46"/>
  <c r="H40" i="46"/>
  <c r="G40" i="46"/>
  <c r="F40" i="46"/>
  <c r="C40" i="46"/>
  <c r="B40" i="46"/>
  <c r="E40" i="46" s="1"/>
  <c r="U39" i="46"/>
  <c r="T39" i="46"/>
  <c r="S39" i="46"/>
  <c r="R39" i="46"/>
  <c r="Q39" i="46"/>
  <c r="P39" i="46"/>
  <c r="E39" i="46"/>
  <c r="U38" i="46"/>
  <c r="S38" i="46"/>
  <c r="R38" i="46"/>
  <c r="Q38" i="46"/>
  <c r="P38" i="46"/>
  <c r="E38" i="46"/>
  <c r="T38" i="46" s="1"/>
  <c r="T37" i="46"/>
  <c r="S37" i="46"/>
  <c r="R37" i="46"/>
  <c r="Q37" i="46"/>
  <c r="P37" i="46"/>
  <c r="E37" i="46"/>
  <c r="U37" i="46" s="1"/>
  <c r="S36" i="46"/>
  <c r="R36" i="46"/>
  <c r="Q36" i="46"/>
  <c r="P36" i="46"/>
  <c r="E36" i="46"/>
  <c r="T35" i="46"/>
  <c r="S35" i="46"/>
  <c r="R35" i="46"/>
  <c r="Q35" i="46"/>
  <c r="P35" i="46"/>
  <c r="E35" i="46"/>
  <c r="V33" i="46"/>
  <c r="O33" i="46"/>
  <c r="N33" i="46"/>
  <c r="M33" i="46"/>
  <c r="L33" i="46"/>
  <c r="K33" i="46"/>
  <c r="J33" i="46"/>
  <c r="I33" i="46"/>
  <c r="S33" i="46" s="1"/>
  <c r="H33" i="46"/>
  <c r="R33" i="46" s="1"/>
  <c r="G33" i="46"/>
  <c r="F33" i="46"/>
  <c r="C33" i="46"/>
  <c r="B33" i="46"/>
  <c r="S32" i="46"/>
  <c r="R32" i="46"/>
  <c r="Q32" i="46"/>
  <c r="P32" i="46"/>
  <c r="E32" i="46"/>
  <c r="V30" i="46"/>
  <c r="O30" i="46"/>
  <c r="N30" i="46"/>
  <c r="M30" i="46"/>
  <c r="L30" i="46"/>
  <c r="K30" i="46"/>
  <c r="J30" i="46"/>
  <c r="I30" i="46"/>
  <c r="S30" i="46" s="1"/>
  <c r="H30" i="46"/>
  <c r="R30" i="46" s="1"/>
  <c r="G30" i="46"/>
  <c r="F30" i="46"/>
  <c r="C30" i="46"/>
  <c r="B30" i="46"/>
  <c r="E30" i="46" s="1"/>
  <c r="U29" i="46"/>
  <c r="T29" i="46"/>
  <c r="S29" i="46"/>
  <c r="R29" i="46"/>
  <c r="Q29" i="46"/>
  <c r="P29" i="46"/>
  <c r="E29" i="46"/>
  <c r="S28" i="46"/>
  <c r="R28" i="46"/>
  <c r="Q28" i="46"/>
  <c r="P28" i="46"/>
  <c r="E28" i="46"/>
  <c r="S27" i="46"/>
  <c r="R27" i="46"/>
  <c r="Q27" i="46"/>
  <c r="P27" i="46"/>
  <c r="E27" i="46"/>
  <c r="U26" i="46"/>
  <c r="S26" i="46"/>
  <c r="R26" i="46"/>
  <c r="Q26" i="46"/>
  <c r="P26" i="46"/>
  <c r="E26" i="46"/>
  <c r="T26" i="46" s="1"/>
  <c r="V24" i="46"/>
  <c r="S24" i="46"/>
  <c r="O24" i="46"/>
  <c r="N24" i="46"/>
  <c r="M24" i="46"/>
  <c r="L24" i="46"/>
  <c r="K24" i="46"/>
  <c r="J24" i="46"/>
  <c r="I24" i="46"/>
  <c r="H24" i="46"/>
  <c r="R24" i="46" s="1"/>
  <c r="G24" i="46"/>
  <c r="F24" i="46"/>
  <c r="C24" i="46"/>
  <c r="B24" i="46"/>
  <c r="S23" i="46"/>
  <c r="R23" i="46"/>
  <c r="Q23" i="46"/>
  <c r="P23" i="46"/>
  <c r="E23" i="46"/>
  <c r="U23" i="46" s="1"/>
  <c r="S22" i="46"/>
  <c r="R22" i="46"/>
  <c r="Q22" i="46"/>
  <c r="P22" i="46"/>
  <c r="E22" i="46"/>
  <c r="S21" i="46"/>
  <c r="R21" i="46"/>
  <c r="Q21" i="46"/>
  <c r="P21" i="46"/>
  <c r="E21" i="46"/>
  <c r="T21" i="46" s="1"/>
  <c r="S20" i="46"/>
  <c r="R20" i="46"/>
  <c r="Q20" i="46"/>
  <c r="P20" i="46"/>
  <c r="E20" i="46"/>
  <c r="U20" i="46" s="1"/>
  <c r="T19" i="46"/>
  <c r="S19" i="46"/>
  <c r="R19" i="46"/>
  <c r="Q19" i="46"/>
  <c r="P19" i="46"/>
  <c r="E19" i="46"/>
  <c r="U19" i="46" s="1"/>
  <c r="S18" i="46"/>
  <c r="R18" i="46"/>
  <c r="Q18" i="46"/>
  <c r="P18" i="46"/>
  <c r="E18" i="46"/>
  <c r="S17" i="46"/>
  <c r="R17" i="46"/>
  <c r="Q17" i="46"/>
  <c r="P17" i="46"/>
  <c r="E17" i="46"/>
  <c r="V15" i="46"/>
  <c r="O15" i="46"/>
  <c r="N15" i="46"/>
  <c r="M15" i="46"/>
  <c r="L15" i="46"/>
  <c r="K15" i="46"/>
  <c r="J15" i="46"/>
  <c r="I15" i="46"/>
  <c r="S15" i="46" s="1"/>
  <c r="H15" i="46"/>
  <c r="G15" i="46"/>
  <c r="F15" i="46"/>
  <c r="C15" i="46"/>
  <c r="B15" i="46"/>
  <c r="U14" i="46"/>
  <c r="S14" i="46"/>
  <c r="R14" i="46"/>
  <c r="Q14" i="46"/>
  <c r="P14" i="46"/>
  <c r="E14" i="46"/>
  <c r="T14" i="46" s="1"/>
  <c r="U13" i="46"/>
  <c r="S13" i="46"/>
  <c r="R13" i="46"/>
  <c r="Q13" i="46"/>
  <c r="P13" i="46"/>
  <c r="E13" i="46"/>
  <c r="T13" i="46" s="1"/>
  <c r="S12" i="46"/>
  <c r="R12" i="46"/>
  <c r="Q12" i="46"/>
  <c r="P12" i="46"/>
  <c r="E12" i="46"/>
  <c r="T11" i="46"/>
  <c r="S11" i="46"/>
  <c r="R11" i="46"/>
  <c r="Q11" i="46"/>
  <c r="P11" i="46"/>
  <c r="E11" i="46"/>
  <c r="U11" i="46" s="1"/>
  <c r="S10" i="46"/>
  <c r="R10" i="46"/>
  <c r="Q10" i="46"/>
  <c r="U10" i="46" s="1"/>
  <c r="P10" i="46"/>
  <c r="E10" i="46"/>
  <c r="T10" i="46" s="1"/>
  <c r="U9" i="46"/>
  <c r="T9" i="46"/>
  <c r="S9" i="46"/>
  <c r="R9" i="46"/>
  <c r="Q9" i="46"/>
  <c r="P9" i="46"/>
  <c r="E9" i="46"/>
  <c r="S93" i="45"/>
  <c r="R93" i="45"/>
  <c r="Q93" i="45"/>
  <c r="P93" i="45"/>
  <c r="E93" i="45"/>
  <c r="U93" i="45" s="1"/>
  <c r="U92" i="45"/>
  <c r="T92" i="45"/>
  <c r="S92" i="45"/>
  <c r="R92" i="45"/>
  <c r="Q92" i="45"/>
  <c r="P92" i="45"/>
  <c r="E92" i="45"/>
  <c r="U91" i="45"/>
  <c r="S91" i="45"/>
  <c r="R91" i="45"/>
  <c r="Q91" i="45"/>
  <c r="P91" i="45"/>
  <c r="E91" i="45"/>
  <c r="T91" i="45" s="1"/>
  <c r="T90" i="45"/>
  <c r="S90" i="45"/>
  <c r="R90" i="45"/>
  <c r="Q90" i="45"/>
  <c r="P90" i="45"/>
  <c r="E90" i="45"/>
  <c r="U90" i="45" s="1"/>
  <c r="S89" i="45"/>
  <c r="R89" i="45"/>
  <c r="Q89" i="45"/>
  <c r="P89" i="45"/>
  <c r="E89" i="45"/>
  <c r="T88" i="45"/>
  <c r="S88" i="45"/>
  <c r="R88" i="45"/>
  <c r="Q88" i="45"/>
  <c r="P88" i="45"/>
  <c r="E88" i="45"/>
  <c r="U88" i="45" s="1"/>
  <c r="U87" i="45"/>
  <c r="S87" i="45"/>
  <c r="R87" i="45"/>
  <c r="Q87" i="45"/>
  <c r="P87" i="45"/>
  <c r="E87" i="45"/>
  <c r="T87" i="45" s="1"/>
  <c r="T86" i="45"/>
  <c r="S86" i="45"/>
  <c r="R86" i="45"/>
  <c r="Q86" i="45"/>
  <c r="P86" i="45"/>
  <c r="E86" i="45"/>
  <c r="U86" i="45" s="1"/>
  <c r="V72" i="45"/>
  <c r="O72" i="45"/>
  <c r="N72" i="45"/>
  <c r="M72" i="45"/>
  <c r="L72" i="45"/>
  <c r="K72" i="45"/>
  <c r="S72" i="45" s="1"/>
  <c r="J72" i="45"/>
  <c r="I72" i="45"/>
  <c r="H72" i="45"/>
  <c r="G72" i="45"/>
  <c r="F72" i="45"/>
  <c r="C72" i="45"/>
  <c r="B72" i="45"/>
  <c r="E72" i="45" s="1"/>
  <c r="V71" i="45"/>
  <c r="O71" i="45"/>
  <c r="N71" i="45"/>
  <c r="M71" i="45"/>
  <c r="L71" i="45"/>
  <c r="K71" i="45"/>
  <c r="J71" i="45"/>
  <c r="I71" i="45"/>
  <c r="S71" i="45" s="1"/>
  <c r="H71" i="45"/>
  <c r="R71" i="45" s="1"/>
  <c r="G71" i="45"/>
  <c r="F71" i="45"/>
  <c r="C71" i="45"/>
  <c r="E71" i="45" s="1"/>
  <c r="B71" i="45"/>
  <c r="V70" i="45"/>
  <c r="O70" i="45"/>
  <c r="N70" i="45"/>
  <c r="M70" i="45"/>
  <c r="L70" i="45"/>
  <c r="K70" i="45"/>
  <c r="J70" i="45"/>
  <c r="I70" i="45"/>
  <c r="H70" i="45"/>
  <c r="G70" i="45"/>
  <c r="F70" i="45"/>
  <c r="C70" i="45"/>
  <c r="B70" i="45"/>
  <c r="S69" i="45"/>
  <c r="R69" i="45"/>
  <c r="Q69" i="45"/>
  <c r="P69" i="45"/>
  <c r="E69" i="45"/>
  <c r="T69" i="45" s="1"/>
  <c r="V67" i="45"/>
  <c r="O67" i="45"/>
  <c r="N67" i="45"/>
  <c r="M67" i="45"/>
  <c r="L67" i="45"/>
  <c r="K67" i="45"/>
  <c r="J67" i="45"/>
  <c r="I67" i="45"/>
  <c r="H67" i="45"/>
  <c r="G67" i="45"/>
  <c r="F67" i="45"/>
  <c r="C67" i="45"/>
  <c r="B67" i="45"/>
  <c r="V66" i="45"/>
  <c r="O66" i="45"/>
  <c r="N66" i="45"/>
  <c r="M66" i="45"/>
  <c r="L66" i="45"/>
  <c r="K66" i="45"/>
  <c r="J66" i="45"/>
  <c r="I66" i="45"/>
  <c r="H66" i="45"/>
  <c r="G66" i="45"/>
  <c r="F66" i="45"/>
  <c r="E66" i="45"/>
  <c r="C66" i="45"/>
  <c r="B66" i="45"/>
  <c r="U65" i="45"/>
  <c r="T65" i="45"/>
  <c r="S65" i="45"/>
  <c r="R65" i="45"/>
  <c r="Q65" i="45"/>
  <c r="P65" i="45"/>
  <c r="E65" i="45"/>
  <c r="S64" i="45"/>
  <c r="R64" i="45"/>
  <c r="Q64" i="45"/>
  <c r="P64" i="45"/>
  <c r="E64" i="45"/>
  <c r="U64" i="45" s="1"/>
  <c r="U63" i="45"/>
  <c r="T63" i="45"/>
  <c r="S63" i="45"/>
  <c r="R63" i="45"/>
  <c r="Q63" i="45"/>
  <c r="P63" i="45"/>
  <c r="E63" i="45"/>
  <c r="U62" i="45"/>
  <c r="S62" i="45"/>
  <c r="R62" i="45"/>
  <c r="Q62" i="45"/>
  <c r="P62" i="45"/>
  <c r="E62" i="45"/>
  <c r="T62" i="45" s="1"/>
  <c r="T61" i="45"/>
  <c r="S61" i="45"/>
  <c r="R61" i="45"/>
  <c r="Q61" i="45"/>
  <c r="P61" i="45"/>
  <c r="E61" i="45"/>
  <c r="U61" i="45" s="1"/>
  <c r="V59" i="45"/>
  <c r="O59" i="45"/>
  <c r="N59" i="45"/>
  <c r="M59" i="45"/>
  <c r="L59" i="45"/>
  <c r="K59" i="45"/>
  <c r="J59" i="45"/>
  <c r="I59" i="45"/>
  <c r="S59" i="45" s="1"/>
  <c r="H59" i="45"/>
  <c r="G59" i="45"/>
  <c r="F59" i="45"/>
  <c r="C59" i="45"/>
  <c r="B59" i="45"/>
  <c r="U58" i="45"/>
  <c r="S58" i="45"/>
  <c r="R58" i="45"/>
  <c r="Q58" i="45"/>
  <c r="P58" i="45"/>
  <c r="E58" i="45"/>
  <c r="T58" i="45" s="1"/>
  <c r="T57" i="45"/>
  <c r="S57" i="45"/>
  <c r="R57" i="45"/>
  <c r="Q57" i="45"/>
  <c r="P57" i="45"/>
  <c r="E57" i="45"/>
  <c r="U57" i="45" s="1"/>
  <c r="S56" i="45"/>
  <c r="R56" i="45"/>
  <c r="Q56" i="45"/>
  <c r="P56" i="45"/>
  <c r="E56" i="45"/>
  <c r="S55" i="45"/>
  <c r="R55" i="45"/>
  <c r="Q55" i="45"/>
  <c r="P55" i="45"/>
  <c r="E55" i="45"/>
  <c r="V53" i="45"/>
  <c r="O53" i="45"/>
  <c r="N53" i="45"/>
  <c r="M53" i="45"/>
  <c r="L53" i="45"/>
  <c r="K53" i="45"/>
  <c r="J53" i="45"/>
  <c r="I53" i="45"/>
  <c r="S53" i="45" s="1"/>
  <c r="H53" i="45"/>
  <c r="R53" i="45" s="1"/>
  <c r="G53" i="45"/>
  <c r="F53" i="45"/>
  <c r="C53" i="45"/>
  <c r="B53" i="45"/>
  <c r="S52" i="45"/>
  <c r="R52" i="45"/>
  <c r="Q52" i="45"/>
  <c r="P52" i="45"/>
  <c r="E52" i="45"/>
  <c r="S51" i="45"/>
  <c r="R51" i="45"/>
  <c r="Q51" i="45"/>
  <c r="P51" i="45"/>
  <c r="E51" i="45"/>
  <c r="U50" i="45"/>
  <c r="S50" i="45"/>
  <c r="R50" i="45"/>
  <c r="Q50" i="45"/>
  <c r="P50" i="45"/>
  <c r="E50" i="45"/>
  <c r="T50" i="45" s="1"/>
  <c r="U49" i="45"/>
  <c r="T49" i="45"/>
  <c r="S49" i="45"/>
  <c r="R49" i="45"/>
  <c r="Q49" i="45"/>
  <c r="P49" i="45"/>
  <c r="E49" i="45"/>
  <c r="S48" i="45"/>
  <c r="R48" i="45"/>
  <c r="Q48" i="45"/>
  <c r="P48" i="45"/>
  <c r="E48" i="45"/>
  <c r="U48" i="45" s="1"/>
  <c r="S47" i="45"/>
  <c r="R47" i="45"/>
  <c r="Q47" i="45"/>
  <c r="P47" i="45"/>
  <c r="E47" i="45"/>
  <c r="U46" i="45"/>
  <c r="S46" i="45"/>
  <c r="R46" i="45"/>
  <c r="Q46" i="45"/>
  <c r="P46" i="45"/>
  <c r="E46" i="45"/>
  <c r="T46" i="45" s="1"/>
  <c r="U45" i="45"/>
  <c r="T45" i="45"/>
  <c r="S45" i="45"/>
  <c r="R45" i="45"/>
  <c r="Q45" i="45"/>
  <c r="P45" i="45"/>
  <c r="E45" i="45"/>
  <c r="S44" i="45"/>
  <c r="R44" i="45"/>
  <c r="Q44" i="45"/>
  <c r="P44" i="45"/>
  <c r="E44" i="45"/>
  <c r="S43" i="45"/>
  <c r="R43" i="45"/>
  <c r="Q43" i="45"/>
  <c r="P43" i="45"/>
  <c r="E43" i="45"/>
  <c r="T43" i="45" s="1"/>
  <c r="U42" i="45"/>
  <c r="S42" i="45"/>
  <c r="R42" i="45"/>
  <c r="Q42" i="45"/>
  <c r="P42" i="45"/>
  <c r="E42" i="45"/>
  <c r="T42" i="45" s="1"/>
  <c r="V40" i="45"/>
  <c r="O40" i="45"/>
  <c r="N40" i="45"/>
  <c r="M40" i="45"/>
  <c r="L40" i="45"/>
  <c r="K40" i="45"/>
  <c r="J40" i="45"/>
  <c r="I40" i="45"/>
  <c r="H40" i="45"/>
  <c r="R40" i="45" s="1"/>
  <c r="G40" i="45"/>
  <c r="F40" i="45"/>
  <c r="C40" i="45"/>
  <c r="B40" i="45"/>
  <c r="E40" i="45" s="1"/>
  <c r="S39" i="45"/>
  <c r="R39" i="45"/>
  <c r="Q39" i="45"/>
  <c r="P39" i="45"/>
  <c r="E39" i="45"/>
  <c r="S38" i="45"/>
  <c r="R38" i="45"/>
  <c r="Q38" i="45"/>
  <c r="P38" i="45"/>
  <c r="E38" i="45"/>
  <c r="U37" i="45"/>
  <c r="T37" i="45"/>
  <c r="S37" i="45"/>
  <c r="R37" i="45"/>
  <c r="Q37" i="45"/>
  <c r="P37" i="45"/>
  <c r="E37" i="45"/>
  <c r="S36" i="45"/>
  <c r="R36" i="45"/>
  <c r="Q36" i="45"/>
  <c r="P36" i="45"/>
  <c r="E36" i="45"/>
  <c r="S35" i="45"/>
  <c r="R35" i="45"/>
  <c r="Q35" i="45"/>
  <c r="P35" i="45"/>
  <c r="E35" i="45"/>
  <c r="V33" i="45"/>
  <c r="O33" i="45"/>
  <c r="N33" i="45"/>
  <c r="M33" i="45"/>
  <c r="L33" i="45"/>
  <c r="K33" i="45"/>
  <c r="J33" i="45"/>
  <c r="I33" i="45"/>
  <c r="H33" i="45"/>
  <c r="G33" i="45"/>
  <c r="F33" i="45"/>
  <c r="C33" i="45"/>
  <c r="B33" i="45"/>
  <c r="E33" i="45" s="1"/>
  <c r="S32" i="45"/>
  <c r="R32" i="45"/>
  <c r="Q32" i="45"/>
  <c r="P32" i="45"/>
  <c r="E32" i="45"/>
  <c r="V30" i="45"/>
  <c r="O30" i="45"/>
  <c r="N30" i="45"/>
  <c r="M30" i="45"/>
  <c r="L30" i="45"/>
  <c r="K30" i="45"/>
  <c r="J30" i="45"/>
  <c r="I30" i="45"/>
  <c r="S30" i="45" s="1"/>
  <c r="H30" i="45"/>
  <c r="G30" i="45"/>
  <c r="F30" i="45"/>
  <c r="E30" i="45"/>
  <c r="C30" i="45"/>
  <c r="B30" i="45"/>
  <c r="S29" i="45"/>
  <c r="R29" i="45"/>
  <c r="Q29" i="45"/>
  <c r="P29" i="45"/>
  <c r="E29" i="45"/>
  <c r="S28" i="45"/>
  <c r="R28" i="45"/>
  <c r="Q28" i="45"/>
  <c r="P28" i="45"/>
  <c r="E28" i="45"/>
  <c r="U28" i="45" s="1"/>
  <c r="U27" i="45"/>
  <c r="T27" i="45"/>
  <c r="S27" i="45"/>
  <c r="R27" i="45"/>
  <c r="Q27" i="45"/>
  <c r="P27" i="45"/>
  <c r="E27" i="45"/>
  <c r="U26" i="45"/>
  <c r="S26" i="45"/>
  <c r="R26" i="45"/>
  <c r="Q26" i="45"/>
  <c r="P26" i="45"/>
  <c r="E26" i="45"/>
  <c r="T26" i="45" s="1"/>
  <c r="V24" i="45"/>
  <c r="O24" i="45"/>
  <c r="N24" i="45"/>
  <c r="M24" i="45"/>
  <c r="L24" i="45"/>
  <c r="K24" i="45"/>
  <c r="J24" i="45"/>
  <c r="I24" i="45"/>
  <c r="S24" i="45" s="1"/>
  <c r="H24" i="45"/>
  <c r="R24" i="45" s="1"/>
  <c r="G24" i="45"/>
  <c r="F24" i="45"/>
  <c r="C24" i="45"/>
  <c r="B24" i="45"/>
  <c r="E24" i="45" s="1"/>
  <c r="S23" i="45"/>
  <c r="R23" i="45"/>
  <c r="Q23" i="45"/>
  <c r="P23" i="45"/>
  <c r="E23" i="45"/>
  <c r="U22" i="45"/>
  <c r="S22" i="45"/>
  <c r="R22" i="45"/>
  <c r="Q22" i="45"/>
  <c r="P22" i="45"/>
  <c r="E22" i="45"/>
  <c r="T22" i="45" s="1"/>
  <c r="T21" i="45"/>
  <c r="S21" i="45"/>
  <c r="R21" i="45"/>
  <c r="Q21" i="45"/>
  <c r="P21" i="45"/>
  <c r="E21" i="45"/>
  <c r="U21" i="45" s="1"/>
  <c r="S20" i="45"/>
  <c r="R20" i="45"/>
  <c r="Q20" i="45"/>
  <c r="P20" i="45"/>
  <c r="E20" i="45"/>
  <c r="S19" i="45"/>
  <c r="R19" i="45"/>
  <c r="Q19" i="45"/>
  <c r="P19" i="45"/>
  <c r="E19" i="45"/>
  <c r="U18" i="45"/>
  <c r="S18" i="45"/>
  <c r="R18" i="45"/>
  <c r="Q18" i="45"/>
  <c r="P18" i="45"/>
  <c r="E18" i="45"/>
  <c r="T18" i="45" s="1"/>
  <c r="U17" i="45"/>
  <c r="T17" i="45"/>
  <c r="S17" i="45"/>
  <c r="R17" i="45"/>
  <c r="Q17" i="45"/>
  <c r="P17" i="45"/>
  <c r="E17" i="45"/>
  <c r="V15" i="45"/>
  <c r="O15" i="45"/>
  <c r="N15" i="45"/>
  <c r="M15" i="45"/>
  <c r="L15" i="45"/>
  <c r="K15" i="45"/>
  <c r="J15" i="45"/>
  <c r="R15" i="45" s="1"/>
  <c r="I15" i="45"/>
  <c r="H15" i="45"/>
  <c r="G15" i="45"/>
  <c r="F15" i="45"/>
  <c r="C15" i="45"/>
  <c r="B15" i="45"/>
  <c r="E15" i="45" s="1"/>
  <c r="S14" i="45"/>
  <c r="R14" i="45"/>
  <c r="Q14" i="45"/>
  <c r="P14" i="45"/>
  <c r="E14" i="45"/>
  <c r="U13" i="45"/>
  <c r="T13" i="45"/>
  <c r="S13" i="45"/>
  <c r="R13" i="45"/>
  <c r="Q13" i="45"/>
  <c r="P13" i="45"/>
  <c r="E13" i="45"/>
  <c r="S12" i="45"/>
  <c r="R12" i="45"/>
  <c r="Q12" i="45"/>
  <c r="P12" i="45"/>
  <c r="E12" i="45"/>
  <c r="U12" i="45" s="1"/>
  <c r="U11" i="45"/>
  <c r="S11" i="45"/>
  <c r="R11" i="45"/>
  <c r="Q11" i="45"/>
  <c r="P11" i="45"/>
  <c r="E11" i="45"/>
  <c r="T11" i="45" s="1"/>
  <c r="S10" i="45"/>
  <c r="R10" i="45"/>
  <c r="Q10" i="45"/>
  <c r="P10" i="45"/>
  <c r="E10" i="45"/>
  <c r="T10" i="45" s="1"/>
  <c r="U9" i="45"/>
  <c r="T9" i="45"/>
  <c r="S9" i="45"/>
  <c r="R9" i="45"/>
  <c r="Q9" i="45"/>
  <c r="P9" i="45"/>
  <c r="E9" i="45"/>
  <c r="S93" i="44"/>
  <c r="R93" i="44"/>
  <c r="Q93" i="44"/>
  <c r="P93" i="44"/>
  <c r="E93" i="44"/>
  <c r="S92" i="44"/>
  <c r="R92" i="44"/>
  <c r="Q92" i="44"/>
  <c r="P92" i="44"/>
  <c r="E92" i="44"/>
  <c r="S91" i="44"/>
  <c r="R91" i="44"/>
  <c r="Q91" i="44"/>
  <c r="P91" i="44"/>
  <c r="E91" i="44"/>
  <c r="U90" i="44"/>
  <c r="T90" i="44"/>
  <c r="S90" i="44"/>
  <c r="R90" i="44"/>
  <c r="Q90" i="44"/>
  <c r="P90" i="44"/>
  <c r="E90" i="44"/>
  <c r="S89" i="44"/>
  <c r="R89" i="44"/>
  <c r="Q89" i="44"/>
  <c r="P89" i="44"/>
  <c r="E89" i="44"/>
  <c r="U89" i="44" s="1"/>
  <c r="U88" i="44"/>
  <c r="S88" i="44"/>
  <c r="R88" i="44"/>
  <c r="Q88" i="44"/>
  <c r="P88" i="44"/>
  <c r="E88" i="44"/>
  <c r="T88" i="44" s="1"/>
  <c r="S87" i="44"/>
  <c r="R87" i="44"/>
  <c r="Q87" i="44"/>
  <c r="P87" i="44"/>
  <c r="E87" i="44"/>
  <c r="T86" i="44"/>
  <c r="S86" i="44"/>
  <c r="R86" i="44"/>
  <c r="Q86" i="44"/>
  <c r="P86" i="44"/>
  <c r="E86" i="44"/>
  <c r="U86" i="44" s="1"/>
  <c r="V72" i="44"/>
  <c r="O72" i="44"/>
  <c r="N72" i="44"/>
  <c r="M72" i="44"/>
  <c r="L72" i="44"/>
  <c r="K72" i="44"/>
  <c r="J72" i="44"/>
  <c r="I72" i="44"/>
  <c r="H72" i="44"/>
  <c r="G72" i="44"/>
  <c r="F72" i="44"/>
  <c r="C72" i="44"/>
  <c r="B72" i="44"/>
  <c r="V71" i="44"/>
  <c r="O71" i="44"/>
  <c r="N71" i="44"/>
  <c r="M71" i="44"/>
  <c r="L71" i="44"/>
  <c r="K71" i="44"/>
  <c r="J71" i="44"/>
  <c r="I71" i="44"/>
  <c r="S71" i="44" s="1"/>
  <c r="H71" i="44"/>
  <c r="R71" i="44" s="1"/>
  <c r="G71" i="44"/>
  <c r="F71" i="44"/>
  <c r="C71" i="44"/>
  <c r="B71" i="44"/>
  <c r="E71" i="44" s="1"/>
  <c r="V70" i="44"/>
  <c r="O70" i="44"/>
  <c r="N70" i="44"/>
  <c r="M70" i="44"/>
  <c r="L70" i="44"/>
  <c r="K70" i="44"/>
  <c r="J70" i="44"/>
  <c r="I70" i="44"/>
  <c r="H70" i="44"/>
  <c r="G70" i="44"/>
  <c r="F70" i="44"/>
  <c r="C70" i="44"/>
  <c r="B70" i="44"/>
  <c r="E70" i="44" s="1"/>
  <c r="U69" i="44"/>
  <c r="S69" i="44"/>
  <c r="R69" i="44"/>
  <c r="Q69" i="44"/>
  <c r="P69" i="44"/>
  <c r="E69" i="44"/>
  <c r="T69" i="44" s="1"/>
  <c r="V67" i="44"/>
  <c r="O67" i="44"/>
  <c r="N67" i="44"/>
  <c r="M67" i="44"/>
  <c r="L67" i="44"/>
  <c r="K67" i="44"/>
  <c r="J67" i="44"/>
  <c r="I67" i="44"/>
  <c r="H67" i="44"/>
  <c r="G67" i="44"/>
  <c r="F67" i="44"/>
  <c r="C67" i="44"/>
  <c r="B67" i="44"/>
  <c r="V66" i="44"/>
  <c r="O66" i="44"/>
  <c r="N66" i="44"/>
  <c r="M66" i="44"/>
  <c r="L66" i="44"/>
  <c r="K66" i="44"/>
  <c r="J66" i="44"/>
  <c r="I66" i="44"/>
  <c r="S66" i="44" s="1"/>
  <c r="H66" i="44"/>
  <c r="R66" i="44" s="1"/>
  <c r="G66" i="44"/>
  <c r="F66" i="44"/>
  <c r="C66" i="44"/>
  <c r="B66" i="44"/>
  <c r="T65" i="44"/>
  <c r="S65" i="44"/>
  <c r="R65" i="44"/>
  <c r="Q65" i="44"/>
  <c r="P65" i="44"/>
  <c r="E65" i="44"/>
  <c r="U65" i="44" s="1"/>
  <c r="S64" i="44"/>
  <c r="R64" i="44"/>
  <c r="Q64" i="44"/>
  <c r="P64" i="44"/>
  <c r="E64" i="44"/>
  <c r="S63" i="44"/>
  <c r="R63" i="44"/>
  <c r="Q63" i="44"/>
  <c r="P63" i="44"/>
  <c r="E63" i="44"/>
  <c r="S62" i="44"/>
  <c r="R62" i="44"/>
  <c r="Q62" i="44"/>
  <c r="P62" i="44"/>
  <c r="E62" i="44"/>
  <c r="U61" i="44"/>
  <c r="T61" i="44"/>
  <c r="S61" i="44"/>
  <c r="R61" i="44"/>
  <c r="Q61" i="44"/>
  <c r="P61" i="44"/>
  <c r="E61" i="44"/>
  <c r="V59" i="44"/>
  <c r="O59" i="44"/>
  <c r="N59" i="44"/>
  <c r="M59" i="44"/>
  <c r="L59" i="44"/>
  <c r="K59" i="44"/>
  <c r="J59" i="44"/>
  <c r="I59" i="44"/>
  <c r="H59" i="44"/>
  <c r="G59" i="44"/>
  <c r="F59" i="44"/>
  <c r="C59" i="44"/>
  <c r="B59" i="44"/>
  <c r="S58" i="44"/>
  <c r="R58" i="44"/>
  <c r="Q58" i="44"/>
  <c r="P58" i="44"/>
  <c r="E58" i="44"/>
  <c r="S57" i="44"/>
  <c r="R57" i="44"/>
  <c r="Q57" i="44"/>
  <c r="P57" i="44"/>
  <c r="E57" i="44"/>
  <c r="U57" i="44" s="1"/>
  <c r="S56" i="44"/>
  <c r="R56" i="44"/>
  <c r="Q56" i="44"/>
  <c r="P56" i="44"/>
  <c r="E56" i="44"/>
  <c r="U56" i="44" s="1"/>
  <c r="S55" i="44"/>
  <c r="R55" i="44"/>
  <c r="Q55" i="44"/>
  <c r="P55" i="44"/>
  <c r="E55" i="44"/>
  <c r="U55" i="44" s="1"/>
  <c r="V53" i="44"/>
  <c r="O53" i="44"/>
  <c r="N53" i="44"/>
  <c r="M53" i="44"/>
  <c r="L53" i="44"/>
  <c r="K53" i="44"/>
  <c r="J53" i="44"/>
  <c r="I53" i="44"/>
  <c r="H53" i="44"/>
  <c r="G53" i="44"/>
  <c r="F53" i="44"/>
  <c r="C53" i="44"/>
  <c r="B53" i="44"/>
  <c r="E53" i="44" s="1"/>
  <c r="S52" i="44"/>
  <c r="R52" i="44"/>
  <c r="Q52" i="44"/>
  <c r="P52" i="44"/>
  <c r="E52" i="44"/>
  <c r="U52" i="44" s="1"/>
  <c r="S51" i="44"/>
  <c r="R51" i="44"/>
  <c r="Q51" i="44"/>
  <c r="P51" i="44"/>
  <c r="T51" i="44" s="1"/>
  <c r="E51" i="44"/>
  <c r="S50" i="44"/>
  <c r="R50" i="44"/>
  <c r="Q50" i="44"/>
  <c r="P50" i="44"/>
  <c r="E50" i="44"/>
  <c r="T49" i="44"/>
  <c r="S49" i="44"/>
  <c r="R49" i="44"/>
  <c r="Q49" i="44"/>
  <c r="P49" i="44"/>
  <c r="E49" i="44"/>
  <c r="U49" i="44" s="1"/>
  <c r="S48" i="44"/>
  <c r="R48" i="44"/>
  <c r="Q48" i="44"/>
  <c r="P48" i="44"/>
  <c r="E48" i="44"/>
  <c r="S47" i="44"/>
  <c r="R47" i="44"/>
  <c r="Q47" i="44"/>
  <c r="P47" i="44"/>
  <c r="E47" i="44"/>
  <c r="S46" i="44"/>
  <c r="R46" i="44"/>
  <c r="Q46" i="44"/>
  <c r="P46" i="44"/>
  <c r="E46" i="44"/>
  <c r="U45" i="44"/>
  <c r="T45" i="44"/>
  <c r="S45" i="44"/>
  <c r="R45" i="44"/>
  <c r="Q45" i="44"/>
  <c r="P45" i="44"/>
  <c r="E45" i="44"/>
  <c r="S44" i="44"/>
  <c r="R44" i="44"/>
  <c r="Q44" i="44"/>
  <c r="P44" i="44"/>
  <c r="E44" i="44"/>
  <c r="U44" i="44" s="1"/>
  <c r="U43" i="44"/>
  <c r="S43" i="44"/>
  <c r="R43" i="44"/>
  <c r="Q43" i="44"/>
  <c r="P43" i="44"/>
  <c r="E43" i="44"/>
  <c r="T43" i="44" s="1"/>
  <c r="S42" i="44"/>
  <c r="R42" i="44"/>
  <c r="Q42" i="44"/>
  <c r="P42" i="44"/>
  <c r="E42" i="44"/>
  <c r="V40" i="44"/>
  <c r="O40" i="44"/>
  <c r="N40" i="44"/>
  <c r="M40" i="44"/>
  <c r="L40" i="44"/>
  <c r="K40" i="44"/>
  <c r="J40" i="44"/>
  <c r="I40" i="44"/>
  <c r="Q40" i="44" s="1"/>
  <c r="H40" i="44"/>
  <c r="R40" i="44" s="1"/>
  <c r="G40" i="44"/>
  <c r="F40" i="44"/>
  <c r="C40" i="44"/>
  <c r="B40" i="44"/>
  <c r="U39" i="44"/>
  <c r="T39" i="44"/>
  <c r="S39" i="44"/>
  <c r="R39" i="44"/>
  <c r="Q39" i="44"/>
  <c r="P39" i="44"/>
  <c r="E39" i="44"/>
  <c r="S38" i="44"/>
  <c r="R38" i="44"/>
  <c r="Q38" i="44"/>
  <c r="P38" i="44"/>
  <c r="E38" i="44"/>
  <c r="T38" i="44" s="1"/>
  <c r="S37" i="44"/>
  <c r="R37" i="44"/>
  <c r="Q37" i="44"/>
  <c r="P37" i="44"/>
  <c r="E37" i="44"/>
  <c r="S36" i="44"/>
  <c r="R36" i="44"/>
  <c r="Q36" i="44"/>
  <c r="P36" i="44"/>
  <c r="E36" i="44"/>
  <c r="S35" i="44"/>
  <c r="R35" i="44"/>
  <c r="Q35" i="44"/>
  <c r="P35" i="44"/>
  <c r="E35" i="44"/>
  <c r="T35" i="44" s="1"/>
  <c r="V33" i="44"/>
  <c r="O33" i="44"/>
  <c r="N33" i="44"/>
  <c r="M33" i="44"/>
  <c r="L33" i="44"/>
  <c r="K33" i="44"/>
  <c r="S33" i="44" s="1"/>
  <c r="J33" i="44"/>
  <c r="I33" i="44"/>
  <c r="H33" i="44"/>
  <c r="G33" i="44"/>
  <c r="F33" i="44"/>
  <c r="C33" i="44"/>
  <c r="B33" i="44"/>
  <c r="S32" i="44"/>
  <c r="R32" i="44"/>
  <c r="Q32" i="44"/>
  <c r="P32" i="44"/>
  <c r="E32" i="44"/>
  <c r="V30" i="44"/>
  <c r="O30" i="44"/>
  <c r="N30" i="44"/>
  <c r="M30" i="44"/>
  <c r="L30" i="44"/>
  <c r="K30" i="44"/>
  <c r="J30" i="44"/>
  <c r="I30" i="44"/>
  <c r="S30" i="44" s="1"/>
  <c r="H30" i="44"/>
  <c r="R30" i="44" s="1"/>
  <c r="G30" i="44"/>
  <c r="F30" i="44"/>
  <c r="E30" i="44"/>
  <c r="C30" i="44"/>
  <c r="B30" i="44"/>
  <c r="S29" i="44"/>
  <c r="R29" i="44"/>
  <c r="Q29" i="44"/>
  <c r="P29" i="44"/>
  <c r="E29" i="44"/>
  <c r="S28" i="44"/>
  <c r="R28" i="44"/>
  <c r="Q28" i="44"/>
  <c r="P28" i="44"/>
  <c r="E28" i="44"/>
  <c r="T27" i="44"/>
  <c r="S27" i="44"/>
  <c r="R27" i="44"/>
  <c r="Q27" i="44"/>
  <c r="P27" i="44"/>
  <c r="E27" i="44"/>
  <c r="U27" i="44" s="1"/>
  <c r="S26" i="44"/>
  <c r="R26" i="44"/>
  <c r="Q26" i="44"/>
  <c r="P26" i="44"/>
  <c r="E26" i="44"/>
  <c r="V24" i="44"/>
  <c r="O24" i="44"/>
  <c r="N24" i="44"/>
  <c r="M24" i="44"/>
  <c r="L24" i="44"/>
  <c r="K24" i="44"/>
  <c r="J24" i="44"/>
  <c r="I24" i="44"/>
  <c r="H24" i="44"/>
  <c r="G24" i="44"/>
  <c r="F24" i="44"/>
  <c r="C24" i="44"/>
  <c r="B24" i="44"/>
  <c r="E24" i="44" s="1"/>
  <c r="T23" i="44"/>
  <c r="S23" i="44"/>
  <c r="R23" i="44"/>
  <c r="Q23" i="44"/>
  <c r="P23" i="44"/>
  <c r="E23" i="44"/>
  <c r="U23" i="44" s="1"/>
  <c r="S22" i="44"/>
  <c r="R22" i="44"/>
  <c r="Q22" i="44"/>
  <c r="P22" i="44"/>
  <c r="E22" i="44"/>
  <c r="T22" i="44" s="1"/>
  <c r="S21" i="44"/>
  <c r="R21" i="44"/>
  <c r="Q21" i="44"/>
  <c r="P21" i="44"/>
  <c r="E21" i="44"/>
  <c r="S20" i="44"/>
  <c r="R20" i="44"/>
  <c r="Q20" i="44"/>
  <c r="P20" i="44"/>
  <c r="E20" i="44"/>
  <c r="U20" i="44" s="1"/>
  <c r="U19" i="44"/>
  <c r="T19" i="44"/>
  <c r="S19" i="44"/>
  <c r="R19" i="44"/>
  <c r="Q19" i="44"/>
  <c r="P19" i="44"/>
  <c r="E19" i="44"/>
  <c r="U18" i="44"/>
  <c r="S18" i="44"/>
  <c r="R18" i="44"/>
  <c r="Q18" i="44"/>
  <c r="P18" i="44"/>
  <c r="E18" i="44"/>
  <c r="T18" i="44" s="1"/>
  <c r="S17" i="44"/>
  <c r="R17" i="44"/>
  <c r="Q17" i="44"/>
  <c r="P17" i="44"/>
  <c r="E17" i="44"/>
  <c r="V15" i="44"/>
  <c r="O15" i="44"/>
  <c r="N15" i="44"/>
  <c r="M15" i="44"/>
  <c r="L15" i="44"/>
  <c r="K15" i="44"/>
  <c r="J15" i="44"/>
  <c r="I15" i="44"/>
  <c r="S15" i="44" s="1"/>
  <c r="H15" i="44"/>
  <c r="G15" i="44"/>
  <c r="F15" i="44"/>
  <c r="C15" i="44"/>
  <c r="B15" i="44"/>
  <c r="U14" i="44"/>
  <c r="S14" i="44"/>
  <c r="R14" i="44"/>
  <c r="Q14" i="44"/>
  <c r="P14" i="44"/>
  <c r="E14" i="44"/>
  <c r="T14" i="44" s="1"/>
  <c r="S13" i="44"/>
  <c r="R13" i="44"/>
  <c r="Q13" i="44"/>
  <c r="P13" i="44"/>
  <c r="E13" i="44"/>
  <c r="S12" i="44"/>
  <c r="R12" i="44"/>
  <c r="Q12" i="44"/>
  <c r="P12" i="44"/>
  <c r="E12" i="44"/>
  <c r="T11" i="44"/>
  <c r="S11" i="44"/>
  <c r="R11" i="44"/>
  <c r="Q11" i="44"/>
  <c r="P11" i="44"/>
  <c r="E11" i="44"/>
  <c r="U11" i="44" s="1"/>
  <c r="S10" i="44"/>
  <c r="R10" i="44"/>
  <c r="Q10" i="44"/>
  <c r="P10" i="44"/>
  <c r="E10" i="44"/>
  <c r="U10" i="44" s="1"/>
  <c r="S9" i="44"/>
  <c r="R9" i="44"/>
  <c r="Q9" i="44"/>
  <c r="P9" i="44"/>
  <c r="E9" i="44"/>
  <c r="S93" i="43"/>
  <c r="R93" i="43"/>
  <c r="Q93" i="43"/>
  <c r="P93" i="43"/>
  <c r="E93" i="43"/>
  <c r="U93" i="43" s="1"/>
  <c r="U92" i="43"/>
  <c r="T92" i="43"/>
  <c r="S92" i="43"/>
  <c r="R92" i="43"/>
  <c r="Q92" i="43"/>
  <c r="P92" i="43"/>
  <c r="E92" i="43"/>
  <c r="U91" i="43"/>
  <c r="S91" i="43"/>
  <c r="R91" i="43"/>
  <c r="Q91" i="43"/>
  <c r="P91" i="43"/>
  <c r="E91" i="43"/>
  <c r="T91" i="43" s="1"/>
  <c r="S90" i="43"/>
  <c r="R90" i="43"/>
  <c r="Q90" i="43"/>
  <c r="P90" i="43"/>
  <c r="E90" i="43"/>
  <c r="S89" i="43"/>
  <c r="R89" i="43"/>
  <c r="Q89" i="43"/>
  <c r="P89" i="43"/>
  <c r="E89" i="43"/>
  <c r="T88" i="43"/>
  <c r="S88" i="43"/>
  <c r="R88" i="43"/>
  <c r="Q88" i="43"/>
  <c r="P88" i="43"/>
  <c r="E88" i="43"/>
  <c r="U88" i="43" s="1"/>
  <c r="S87" i="43"/>
  <c r="R87" i="43"/>
  <c r="Q87" i="43"/>
  <c r="P87" i="43"/>
  <c r="E87" i="43"/>
  <c r="T87" i="43" s="1"/>
  <c r="S86" i="43"/>
  <c r="R86" i="43"/>
  <c r="Q86" i="43"/>
  <c r="P86" i="43"/>
  <c r="E86" i="43"/>
  <c r="V72" i="43"/>
  <c r="O72" i="43"/>
  <c r="N72" i="43"/>
  <c r="M72" i="43"/>
  <c r="L72" i="43"/>
  <c r="K72" i="43"/>
  <c r="J72" i="43"/>
  <c r="I72" i="43"/>
  <c r="H72" i="43"/>
  <c r="G72" i="43"/>
  <c r="F72" i="43"/>
  <c r="C72" i="43"/>
  <c r="B72" i="43"/>
  <c r="E72" i="43" s="1"/>
  <c r="V71" i="43"/>
  <c r="O71" i="43"/>
  <c r="N71" i="43"/>
  <c r="M71" i="43"/>
  <c r="L71" i="43"/>
  <c r="K71" i="43"/>
  <c r="J71" i="43"/>
  <c r="I71" i="43"/>
  <c r="S71" i="43" s="1"/>
  <c r="H71" i="43"/>
  <c r="R71" i="43" s="1"/>
  <c r="G71" i="43"/>
  <c r="F71" i="43"/>
  <c r="C71" i="43"/>
  <c r="E71" i="43" s="1"/>
  <c r="B71" i="43"/>
  <c r="V70" i="43"/>
  <c r="O70" i="43"/>
  <c r="N70" i="43"/>
  <c r="M70" i="43"/>
  <c r="L70" i="43"/>
  <c r="K70" i="43"/>
  <c r="J70" i="43"/>
  <c r="R70" i="43" s="1"/>
  <c r="I70" i="43"/>
  <c r="H70" i="43"/>
  <c r="G70" i="43"/>
  <c r="F70" i="43"/>
  <c r="C70" i="43"/>
  <c r="B70" i="43"/>
  <c r="S69" i="43"/>
  <c r="R69" i="43"/>
  <c r="Q69" i="43"/>
  <c r="U69" i="43" s="1"/>
  <c r="P69" i="43"/>
  <c r="E69" i="43"/>
  <c r="T69" i="43" s="1"/>
  <c r="V67" i="43"/>
  <c r="O67" i="43"/>
  <c r="N67" i="43"/>
  <c r="M67" i="43"/>
  <c r="L67" i="43"/>
  <c r="K67" i="43"/>
  <c r="J67" i="43"/>
  <c r="I67" i="43"/>
  <c r="H67" i="43"/>
  <c r="R67" i="43" s="1"/>
  <c r="G67" i="43"/>
  <c r="F67" i="43"/>
  <c r="C67" i="43"/>
  <c r="B67" i="43"/>
  <c r="V66" i="43"/>
  <c r="O66" i="43"/>
  <c r="N66" i="43"/>
  <c r="M66" i="43"/>
  <c r="L66" i="43"/>
  <c r="K66" i="43"/>
  <c r="J66" i="43"/>
  <c r="I66" i="43"/>
  <c r="S66" i="43" s="1"/>
  <c r="H66" i="43"/>
  <c r="G66" i="43"/>
  <c r="F66" i="43"/>
  <c r="C66" i="43"/>
  <c r="B66" i="43"/>
  <c r="E66" i="43" s="1"/>
  <c r="S65" i="43"/>
  <c r="R65" i="43"/>
  <c r="Q65" i="43"/>
  <c r="P65" i="43"/>
  <c r="E65" i="43"/>
  <c r="S64" i="43"/>
  <c r="R64" i="43"/>
  <c r="Q64" i="43"/>
  <c r="P64" i="43"/>
  <c r="E64" i="43"/>
  <c r="U64" i="43" s="1"/>
  <c r="U63" i="43"/>
  <c r="T63" i="43"/>
  <c r="S63" i="43"/>
  <c r="R63" i="43"/>
  <c r="Q63" i="43"/>
  <c r="P63" i="43"/>
  <c r="E63" i="43"/>
  <c r="S62" i="43"/>
  <c r="R62" i="43"/>
  <c r="Q62" i="43"/>
  <c r="P62" i="43"/>
  <c r="E62" i="43"/>
  <c r="T62" i="43" s="1"/>
  <c r="S61" i="43"/>
  <c r="R61" i="43"/>
  <c r="Q61" i="43"/>
  <c r="P61" i="43"/>
  <c r="E61" i="43"/>
  <c r="V59" i="43"/>
  <c r="O59" i="43"/>
  <c r="N59" i="43"/>
  <c r="M59" i="43"/>
  <c r="L59" i="43"/>
  <c r="K59" i="43"/>
  <c r="J59" i="43"/>
  <c r="I59" i="43"/>
  <c r="S59" i="43" s="1"/>
  <c r="H59" i="43"/>
  <c r="G59" i="43"/>
  <c r="F59" i="43"/>
  <c r="C59" i="43"/>
  <c r="B59" i="43"/>
  <c r="E59" i="43" s="1"/>
  <c r="U58" i="43"/>
  <c r="S58" i="43"/>
  <c r="R58" i="43"/>
  <c r="Q58" i="43"/>
  <c r="P58" i="43"/>
  <c r="E58" i="43"/>
  <c r="T58" i="43" s="1"/>
  <c r="S57" i="43"/>
  <c r="R57" i="43"/>
  <c r="Q57" i="43"/>
  <c r="P57" i="43"/>
  <c r="E57" i="43"/>
  <c r="U57" i="43" s="1"/>
  <c r="S56" i="43"/>
  <c r="R56" i="43"/>
  <c r="Q56" i="43"/>
  <c r="P56" i="43"/>
  <c r="E56" i="43"/>
  <c r="T55" i="43"/>
  <c r="S55" i="43"/>
  <c r="R55" i="43"/>
  <c r="Q55" i="43"/>
  <c r="P55" i="43"/>
  <c r="E55" i="43"/>
  <c r="U55" i="43" s="1"/>
  <c r="V53" i="43"/>
  <c r="O53" i="43"/>
  <c r="N53" i="43"/>
  <c r="M53" i="43"/>
  <c r="L53" i="43"/>
  <c r="K53" i="43"/>
  <c r="J53" i="43"/>
  <c r="I53" i="43"/>
  <c r="S53" i="43" s="1"/>
  <c r="H53" i="43"/>
  <c r="R53" i="43" s="1"/>
  <c r="G53" i="43"/>
  <c r="F53" i="43"/>
  <c r="C53" i="43"/>
  <c r="B53" i="43"/>
  <c r="S52" i="43"/>
  <c r="R52" i="43"/>
  <c r="Q52" i="43"/>
  <c r="P52" i="43"/>
  <c r="E52" i="43"/>
  <c r="T51" i="43"/>
  <c r="S51" i="43"/>
  <c r="R51" i="43"/>
  <c r="Q51" i="43"/>
  <c r="P51" i="43"/>
  <c r="E51" i="43"/>
  <c r="U51" i="43" s="1"/>
  <c r="S50" i="43"/>
  <c r="R50" i="43"/>
  <c r="Q50" i="43"/>
  <c r="P50" i="43"/>
  <c r="E50" i="43"/>
  <c r="S49" i="43"/>
  <c r="R49" i="43"/>
  <c r="Q49" i="43"/>
  <c r="P49" i="43"/>
  <c r="E49" i="43"/>
  <c r="S48" i="43"/>
  <c r="R48" i="43"/>
  <c r="Q48" i="43"/>
  <c r="P48" i="43"/>
  <c r="E48" i="43"/>
  <c r="U48" i="43" s="1"/>
  <c r="U47" i="43"/>
  <c r="T47" i="43"/>
  <c r="S47" i="43"/>
  <c r="R47" i="43"/>
  <c r="Q47" i="43"/>
  <c r="P47" i="43"/>
  <c r="E47" i="43"/>
  <c r="S46" i="43"/>
  <c r="R46" i="43"/>
  <c r="Q46" i="43"/>
  <c r="P46" i="43"/>
  <c r="E46" i="43"/>
  <c r="T46" i="43" s="1"/>
  <c r="S45" i="43"/>
  <c r="R45" i="43"/>
  <c r="Q45" i="43"/>
  <c r="P45" i="43"/>
  <c r="E45" i="43"/>
  <c r="S44" i="43"/>
  <c r="R44" i="43"/>
  <c r="Q44" i="43"/>
  <c r="P44" i="43"/>
  <c r="E44" i="43"/>
  <c r="T43" i="43"/>
  <c r="S43" i="43"/>
  <c r="R43" i="43"/>
  <c r="Q43" i="43"/>
  <c r="P43" i="43"/>
  <c r="E43" i="43"/>
  <c r="S42" i="43"/>
  <c r="R42" i="43"/>
  <c r="Q42" i="43"/>
  <c r="P42" i="43"/>
  <c r="E42" i="43"/>
  <c r="V40" i="43"/>
  <c r="O40" i="43"/>
  <c r="N40" i="43"/>
  <c r="M40" i="43"/>
  <c r="L40" i="43"/>
  <c r="K40" i="43"/>
  <c r="S40" i="43" s="1"/>
  <c r="J40" i="43"/>
  <c r="I40" i="43"/>
  <c r="H40" i="43"/>
  <c r="R40" i="43" s="1"/>
  <c r="G40" i="43"/>
  <c r="F40" i="43"/>
  <c r="C40" i="43"/>
  <c r="B40" i="43"/>
  <c r="E40" i="43" s="1"/>
  <c r="T39" i="43"/>
  <c r="S39" i="43"/>
  <c r="R39" i="43"/>
  <c r="Q39" i="43"/>
  <c r="P39" i="43"/>
  <c r="E39" i="43"/>
  <c r="U39" i="43" s="1"/>
  <c r="U38" i="43"/>
  <c r="S38" i="43"/>
  <c r="R38" i="43"/>
  <c r="Q38" i="43"/>
  <c r="P38" i="43"/>
  <c r="E38" i="43"/>
  <c r="T38" i="43" s="1"/>
  <c r="U37" i="43"/>
  <c r="S37" i="43"/>
  <c r="R37" i="43"/>
  <c r="Q37" i="43"/>
  <c r="P37" i="43"/>
  <c r="E37" i="43"/>
  <c r="T37" i="43" s="1"/>
  <c r="S36" i="43"/>
  <c r="R36" i="43"/>
  <c r="Q36" i="43"/>
  <c r="P36" i="43"/>
  <c r="E36" i="43"/>
  <c r="U36" i="43" s="1"/>
  <c r="U35" i="43"/>
  <c r="S35" i="43"/>
  <c r="R35" i="43"/>
  <c r="Q35" i="43"/>
  <c r="P35" i="43"/>
  <c r="T35" i="43" s="1"/>
  <c r="E35" i="43"/>
  <c r="V33" i="43"/>
  <c r="O33" i="43"/>
  <c r="N33" i="43"/>
  <c r="M33" i="43"/>
  <c r="L33" i="43"/>
  <c r="K33" i="43"/>
  <c r="J33" i="43"/>
  <c r="I33" i="43"/>
  <c r="S33" i="43" s="1"/>
  <c r="H33" i="43"/>
  <c r="R33" i="43" s="1"/>
  <c r="G33" i="43"/>
  <c r="F33" i="43"/>
  <c r="C33" i="43"/>
  <c r="B33" i="43"/>
  <c r="S32" i="43"/>
  <c r="R32" i="43"/>
  <c r="Q32" i="43"/>
  <c r="P32" i="43"/>
  <c r="E32" i="43"/>
  <c r="U32" i="43" s="1"/>
  <c r="V30" i="43"/>
  <c r="R30" i="43"/>
  <c r="O30" i="43"/>
  <c r="N30" i="43"/>
  <c r="M30" i="43"/>
  <c r="L30" i="43"/>
  <c r="K30" i="43"/>
  <c r="J30" i="43"/>
  <c r="I30" i="43"/>
  <c r="H30" i="43"/>
  <c r="G30" i="43"/>
  <c r="F30" i="43"/>
  <c r="C30" i="43"/>
  <c r="B30" i="43"/>
  <c r="E30" i="43" s="1"/>
  <c r="U29" i="43"/>
  <c r="S29" i="43"/>
  <c r="R29" i="43"/>
  <c r="Q29" i="43"/>
  <c r="P29" i="43"/>
  <c r="E29" i="43"/>
  <c r="T29" i="43" s="1"/>
  <c r="S28" i="43"/>
  <c r="R28" i="43"/>
  <c r="Q28" i="43"/>
  <c r="P28" i="43"/>
  <c r="E28" i="43"/>
  <c r="U28" i="43" s="1"/>
  <c r="U27" i="43"/>
  <c r="S27" i="43"/>
  <c r="R27" i="43"/>
  <c r="Q27" i="43"/>
  <c r="P27" i="43"/>
  <c r="E27" i="43"/>
  <c r="T27" i="43" s="1"/>
  <c r="S26" i="43"/>
  <c r="R26" i="43"/>
  <c r="Q26" i="43"/>
  <c r="P26" i="43"/>
  <c r="E26" i="43"/>
  <c r="V24" i="43"/>
  <c r="O24" i="43"/>
  <c r="N24" i="43"/>
  <c r="M24" i="43"/>
  <c r="L24" i="43"/>
  <c r="K24" i="43"/>
  <c r="J24" i="43"/>
  <c r="I24" i="43"/>
  <c r="H24" i="43"/>
  <c r="R24" i="43" s="1"/>
  <c r="G24" i="43"/>
  <c r="F24" i="43"/>
  <c r="C24" i="43"/>
  <c r="B24" i="43"/>
  <c r="E24" i="43" s="1"/>
  <c r="U23" i="43"/>
  <c r="T23" i="43"/>
  <c r="S23" i="43"/>
  <c r="R23" i="43"/>
  <c r="Q23" i="43"/>
  <c r="P23" i="43"/>
  <c r="E23" i="43"/>
  <c r="U22" i="43"/>
  <c r="S22" i="43"/>
  <c r="R22" i="43"/>
  <c r="Q22" i="43"/>
  <c r="P22" i="43"/>
  <c r="E22" i="43"/>
  <c r="T22" i="43" s="1"/>
  <c r="S21" i="43"/>
  <c r="R21" i="43"/>
  <c r="Q21" i="43"/>
  <c r="P21" i="43"/>
  <c r="E21" i="43"/>
  <c r="S20" i="43"/>
  <c r="R20" i="43"/>
  <c r="Q20" i="43"/>
  <c r="P20" i="43"/>
  <c r="E20" i="43"/>
  <c r="T19" i="43"/>
  <c r="S19" i="43"/>
  <c r="R19" i="43"/>
  <c r="Q19" i="43"/>
  <c r="P19" i="43"/>
  <c r="E19" i="43"/>
  <c r="U19" i="43" s="1"/>
  <c r="S18" i="43"/>
  <c r="R18" i="43"/>
  <c r="Q18" i="43"/>
  <c r="P18" i="43"/>
  <c r="E18" i="43"/>
  <c r="T18" i="43" s="1"/>
  <c r="S17" i="43"/>
  <c r="R17" i="43"/>
  <c r="Q17" i="43"/>
  <c r="P17" i="43"/>
  <c r="E17" i="43"/>
  <c r="V15" i="43"/>
  <c r="O15" i="43"/>
  <c r="N15" i="43"/>
  <c r="M15" i="43"/>
  <c r="L15" i="43"/>
  <c r="K15" i="43"/>
  <c r="J15" i="43"/>
  <c r="R15" i="43" s="1"/>
  <c r="I15" i="43"/>
  <c r="Q15" i="43" s="1"/>
  <c r="H15" i="43"/>
  <c r="G15" i="43"/>
  <c r="F15" i="43"/>
  <c r="C15" i="43"/>
  <c r="B15" i="43"/>
  <c r="E15" i="43" s="1"/>
  <c r="U14" i="43"/>
  <c r="S14" i="43"/>
  <c r="R14" i="43"/>
  <c r="Q14" i="43"/>
  <c r="P14" i="43"/>
  <c r="E14" i="43"/>
  <c r="T14" i="43" s="1"/>
  <c r="T13" i="43"/>
  <c r="S13" i="43"/>
  <c r="R13" i="43"/>
  <c r="Q13" i="43"/>
  <c r="P13" i="43"/>
  <c r="E13" i="43"/>
  <c r="U13" i="43" s="1"/>
  <c r="S12" i="43"/>
  <c r="R12" i="43"/>
  <c r="Q12" i="43"/>
  <c r="P12" i="43"/>
  <c r="E12" i="43"/>
  <c r="U12" i="43" s="1"/>
  <c r="S11" i="43"/>
  <c r="R11" i="43"/>
  <c r="Q11" i="43"/>
  <c r="P11" i="43"/>
  <c r="E11" i="43"/>
  <c r="T11" i="43" s="1"/>
  <c r="S10" i="43"/>
  <c r="R10" i="43"/>
  <c r="Q10" i="43"/>
  <c r="P10" i="43"/>
  <c r="E10" i="43"/>
  <c r="S9" i="43"/>
  <c r="R9" i="43"/>
  <c r="Q9" i="43"/>
  <c r="P9" i="43"/>
  <c r="E9" i="43"/>
  <c r="U9" i="43" s="1"/>
  <c r="S93" i="42"/>
  <c r="R93" i="42"/>
  <c r="Q93" i="42"/>
  <c r="P93" i="42"/>
  <c r="E93" i="42"/>
  <c r="T92" i="42"/>
  <c r="S92" i="42"/>
  <c r="R92" i="42"/>
  <c r="Q92" i="42"/>
  <c r="P92" i="42"/>
  <c r="E92" i="42"/>
  <c r="U92" i="42" s="1"/>
  <c r="U91" i="42"/>
  <c r="S91" i="42"/>
  <c r="R91" i="42"/>
  <c r="Q91" i="42"/>
  <c r="P91" i="42"/>
  <c r="E91" i="42"/>
  <c r="T91" i="42" s="1"/>
  <c r="U90" i="42"/>
  <c r="S90" i="42"/>
  <c r="R90" i="42"/>
  <c r="Q90" i="42"/>
  <c r="P90" i="42"/>
  <c r="E90" i="42"/>
  <c r="T90" i="42" s="1"/>
  <c r="S89" i="42"/>
  <c r="R89" i="42"/>
  <c r="Q89" i="42"/>
  <c r="P89" i="42"/>
  <c r="E89" i="42"/>
  <c r="U89" i="42" s="1"/>
  <c r="S88" i="42"/>
  <c r="R88" i="42"/>
  <c r="Q88" i="42"/>
  <c r="P88" i="42"/>
  <c r="E88" i="42"/>
  <c r="U87" i="42"/>
  <c r="S87" i="42"/>
  <c r="R87" i="42"/>
  <c r="Q87" i="42"/>
  <c r="P87" i="42"/>
  <c r="E87" i="42"/>
  <c r="T87" i="42" s="1"/>
  <c r="S86" i="42"/>
  <c r="R86" i="42"/>
  <c r="Q86" i="42"/>
  <c r="P86" i="42"/>
  <c r="E86" i="42"/>
  <c r="U86" i="42" s="1"/>
  <c r="V72" i="42"/>
  <c r="O72" i="42"/>
  <c r="N72" i="42"/>
  <c r="M72" i="42"/>
  <c r="L72" i="42"/>
  <c r="K72" i="42"/>
  <c r="J72" i="42"/>
  <c r="I72" i="42"/>
  <c r="H72" i="42"/>
  <c r="G72" i="42"/>
  <c r="F72" i="42"/>
  <c r="C72" i="42"/>
  <c r="B72" i="42"/>
  <c r="E72" i="42" s="1"/>
  <c r="V71" i="42"/>
  <c r="O71" i="42"/>
  <c r="N71" i="42"/>
  <c r="M71" i="42"/>
  <c r="L71" i="42"/>
  <c r="K71" i="42"/>
  <c r="J71" i="42"/>
  <c r="I71" i="42"/>
  <c r="S71" i="42" s="1"/>
  <c r="H71" i="42"/>
  <c r="G71" i="42"/>
  <c r="F71" i="42"/>
  <c r="C71" i="42"/>
  <c r="B71" i="42"/>
  <c r="V70" i="42"/>
  <c r="O70" i="42"/>
  <c r="N70" i="42"/>
  <c r="M70" i="42"/>
  <c r="L70" i="42"/>
  <c r="K70" i="42"/>
  <c r="J70" i="42"/>
  <c r="R70" i="42" s="1"/>
  <c r="I70" i="42"/>
  <c r="H70" i="42"/>
  <c r="G70" i="42"/>
  <c r="F70" i="42"/>
  <c r="C70" i="42"/>
  <c r="B70" i="42"/>
  <c r="S69" i="42"/>
  <c r="R69" i="42"/>
  <c r="Q69" i="42"/>
  <c r="P69" i="42"/>
  <c r="E69" i="42"/>
  <c r="V67" i="42"/>
  <c r="O67" i="42"/>
  <c r="N67" i="42"/>
  <c r="M67" i="42"/>
  <c r="L67" i="42"/>
  <c r="K67" i="42"/>
  <c r="J67" i="42"/>
  <c r="I67" i="42"/>
  <c r="S67" i="42" s="1"/>
  <c r="H67" i="42"/>
  <c r="R67" i="42" s="1"/>
  <c r="G67" i="42"/>
  <c r="F67" i="42"/>
  <c r="C67" i="42"/>
  <c r="B67" i="42"/>
  <c r="E67" i="42" s="1"/>
  <c r="V66" i="42"/>
  <c r="O66" i="42"/>
  <c r="N66" i="42"/>
  <c r="M66" i="42"/>
  <c r="L66" i="42"/>
  <c r="K66" i="42"/>
  <c r="J66" i="42"/>
  <c r="I66" i="42"/>
  <c r="S66" i="42" s="1"/>
  <c r="H66" i="42"/>
  <c r="R66" i="42" s="1"/>
  <c r="G66" i="42"/>
  <c r="F66" i="42"/>
  <c r="E66" i="42"/>
  <c r="C66" i="42"/>
  <c r="B66" i="42"/>
  <c r="S65" i="42"/>
  <c r="R65" i="42"/>
  <c r="Q65" i="42"/>
  <c r="P65" i="42"/>
  <c r="E65" i="42"/>
  <c r="S64" i="42"/>
  <c r="R64" i="42"/>
  <c r="Q64" i="42"/>
  <c r="P64" i="42"/>
  <c r="E64" i="42"/>
  <c r="T63" i="42"/>
  <c r="S63" i="42"/>
  <c r="R63" i="42"/>
  <c r="Q63" i="42"/>
  <c r="P63" i="42"/>
  <c r="E63" i="42"/>
  <c r="U63" i="42" s="1"/>
  <c r="U62" i="42"/>
  <c r="S62" i="42"/>
  <c r="R62" i="42"/>
  <c r="Q62" i="42"/>
  <c r="P62" i="42"/>
  <c r="E62" i="42"/>
  <c r="T62" i="42" s="1"/>
  <c r="S61" i="42"/>
  <c r="R61" i="42"/>
  <c r="Q61" i="42"/>
  <c r="P61" i="42"/>
  <c r="E61" i="42"/>
  <c r="V59" i="42"/>
  <c r="O59" i="42"/>
  <c r="N59" i="42"/>
  <c r="M59" i="42"/>
  <c r="L59" i="42"/>
  <c r="K59" i="42"/>
  <c r="J59" i="42"/>
  <c r="I59" i="42"/>
  <c r="H59" i="42"/>
  <c r="G59" i="42"/>
  <c r="F59" i="42"/>
  <c r="C59" i="42"/>
  <c r="B59" i="42"/>
  <c r="U58" i="42"/>
  <c r="S58" i="42"/>
  <c r="R58" i="42"/>
  <c r="Q58" i="42"/>
  <c r="P58" i="42"/>
  <c r="E58" i="42"/>
  <c r="T58" i="42" s="1"/>
  <c r="S57" i="42"/>
  <c r="R57" i="42"/>
  <c r="Q57" i="42"/>
  <c r="P57" i="42"/>
  <c r="E57" i="42"/>
  <c r="U57" i="42" s="1"/>
  <c r="S56" i="42"/>
  <c r="R56" i="42"/>
  <c r="Q56" i="42"/>
  <c r="P56" i="42"/>
  <c r="E56" i="42"/>
  <c r="U55" i="42"/>
  <c r="T55" i="42"/>
  <c r="S55" i="42"/>
  <c r="R55" i="42"/>
  <c r="Q55" i="42"/>
  <c r="P55" i="42"/>
  <c r="E55" i="42"/>
  <c r="V53" i="42"/>
  <c r="O53" i="42"/>
  <c r="N53" i="42"/>
  <c r="M53" i="42"/>
  <c r="L53" i="42"/>
  <c r="K53" i="42"/>
  <c r="J53" i="42"/>
  <c r="I53" i="42"/>
  <c r="S53" i="42" s="1"/>
  <c r="H53" i="42"/>
  <c r="R53" i="42" s="1"/>
  <c r="G53" i="42"/>
  <c r="F53" i="42"/>
  <c r="C53" i="42"/>
  <c r="B53" i="42"/>
  <c r="S52" i="42"/>
  <c r="R52" i="42"/>
  <c r="Q52" i="42"/>
  <c r="P52" i="42"/>
  <c r="E52" i="42"/>
  <c r="S51" i="42"/>
  <c r="R51" i="42"/>
  <c r="Q51" i="42"/>
  <c r="P51" i="42"/>
  <c r="E51" i="42"/>
  <c r="U50" i="42"/>
  <c r="S50" i="42"/>
  <c r="R50" i="42"/>
  <c r="Q50" i="42"/>
  <c r="P50" i="42"/>
  <c r="E50" i="42"/>
  <c r="T50" i="42" s="1"/>
  <c r="S49" i="42"/>
  <c r="R49" i="42"/>
  <c r="Q49" i="42"/>
  <c r="P49" i="42"/>
  <c r="E49" i="42"/>
  <c r="U49" i="42" s="1"/>
  <c r="S48" i="42"/>
  <c r="R48" i="42"/>
  <c r="Q48" i="42"/>
  <c r="P48" i="42"/>
  <c r="E48" i="42"/>
  <c r="S47" i="42"/>
  <c r="R47" i="42"/>
  <c r="Q47" i="42"/>
  <c r="P47" i="42"/>
  <c r="E47" i="42"/>
  <c r="U47" i="42" s="1"/>
  <c r="S46" i="42"/>
  <c r="R46" i="42"/>
  <c r="Q46" i="42"/>
  <c r="P46" i="42"/>
  <c r="E46" i="42"/>
  <c r="T46" i="42" s="1"/>
  <c r="S45" i="42"/>
  <c r="R45" i="42"/>
  <c r="Q45" i="42"/>
  <c r="P45" i="42"/>
  <c r="E45" i="42"/>
  <c r="S44" i="42"/>
  <c r="R44" i="42"/>
  <c r="Q44" i="42"/>
  <c r="P44" i="42"/>
  <c r="E44" i="42"/>
  <c r="U43" i="42"/>
  <c r="T43" i="42"/>
  <c r="S43" i="42"/>
  <c r="R43" i="42"/>
  <c r="Q43" i="42"/>
  <c r="P43" i="42"/>
  <c r="E43" i="42"/>
  <c r="U42" i="42"/>
  <c r="S42" i="42"/>
  <c r="R42" i="42"/>
  <c r="Q42" i="42"/>
  <c r="P42" i="42"/>
  <c r="E42" i="42"/>
  <c r="T42" i="42" s="1"/>
  <c r="V40" i="42"/>
  <c r="O40" i="42"/>
  <c r="N40" i="42"/>
  <c r="M40" i="42"/>
  <c r="L40" i="42"/>
  <c r="K40" i="42"/>
  <c r="J40" i="42"/>
  <c r="I40" i="42"/>
  <c r="S40" i="42" s="1"/>
  <c r="H40" i="42"/>
  <c r="R40" i="42" s="1"/>
  <c r="G40" i="42"/>
  <c r="F40" i="42"/>
  <c r="C40" i="42"/>
  <c r="B40" i="42"/>
  <c r="E40" i="42" s="1"/>
  <c r="S39" i="42"/>
  <c r="R39" i="42"/>
  <c r="Q39" i="42"/>
  <c r="P39" i="42"/>
  <c r="E39" i="42"/>
  <c r="U38" i="42"/>
  <c r="S38" i="42"/>
  <c r="R38" i="42"/>
  <c r="Q38" i="42"/>
  <c r="P38" i="42"/>
  <c r="E38" i="42"/>
  <c r="T38" i="42" s="1"/>
  <c r="S37" i="42"/>
  <c r="R37" i="42"/>
  <c r="Q37" i="42"/>
  <c r="P37" i="42"/>
  <c r="E37" i="42"/>
  <c r="S36" i="42"/>
  <c r="R36" i="42"/>
  <c r="Q36" i="42"/>
  <c r="P36" i="42"/>
  <c r="E36" i="42"/>
  <c r="S35" i="42"/>
  <c r="R35" i="42"/>
  <c r="Q35" i="42"/>
  <c r="P35" i="42"/>
  <c r="E35" i="42"/>
  <c r="V33" i="42"/>
  <c r="O33" i="42"/>
  <c r="N33" i="42"/>
  <c r="M33" i="42"/>
  <c r="L33" i="42"/>
  <c r="K33" i="42"/>
  <c r="J33" i="42"/>
  <c r="I33" i="42"/>
  <c r="H33" i="42"/>
  <c r="R33" i="42" s="1"/>
  <c r="G33" i="42"/>
  <c r="F33" i="42"/>
  <c r="C33" i="42"/>
  <c r="B33" i="42"/>
  <c r="S32" i="42"/>
  <c r="R32" i="42"/>
  <c r="Q32" i="42"/>
  <c r="P32" i="42"/>
  <c r="E32" i="42"/>
  <c r="V30" i="42"/>
  <c r="O30" i="42"/>
  <c r="N30" i="42"/>
  <c r="M30" i="42"/>
  <c r="L30" i="42"/>
  <c r="K30" i="42"/>
  <c r="J30" i="42"/>
  <c r="I30" i="42"/>
  <c r="S30" i="42" s="1"/>
  <c r="H30" i="42"/>
  <c r="R30" i="42" s="1"/>
  <c r="G30" i="42"/>
  <c r="F30" i="42"/>
  <c r="C30" i="42"/>
  <c r="B30" i="42"/>
  <c r="T29" i="42"/>
  <c r="S29" i="42"/>
  <c r="R29" i="42"/>
  <c r="Q29" i="42"/>
  <c r="P29" i="42"/>
  <c r="E29" i="42"/>
  <c r="U29" i="42" s="1"/>
  <c r="S28" i="42"/>
  <c r="R28" i="42"/>
  <c r="Q28" i="42"/>
  <c r="P28" i="42"/>
  <c r="E28" i="42"/>
  <c r="S27" i="42"/>
  <c r="R27" i="42"/>
  <c r="Q27" i="42"/>
  <c r="P27" i="42"/>
  <c r="E27" i="42"/>
  <c r="S26" i="42"/>
  <c r="R26" i="42"/>
  <c r="Q26" i="42"/>
  <c r="P26" i="42"/>
  <c r="E26" i="42"/>
  <c r="T26" i="42" s="1"/>
  <c r="V24" i="42"/>
  <c r="S24" i="42"/>
  <c r="O24" i="42"/>
  <c r="N24" i="42"/>
  <c r="M24" i="42"/>
  <c r="L24" i="42"/>
  <c r="K24" i="42"/>
  <c r="J24" i="42"/>
  <c r="I24" i="42"/>
  <c r="Q24" i="42" s="1"/>
  <c r="H24" i="42"/>
  <c r="R24" i="42" s="1"/>
  <c r="G24" i="42"/>
  <c r="F24" i="42"/>
  <c r="C24" i="42"/>
  <c r="B24" i="42"/>
  <c r="E24" i="42" s="1"/>
  <c r="S23" i="42"/>
  <c r="R23" i="42"/>
  <c r="Q23" i="42"/>
  <c r="P23" i="42"/>
  <c r="E23" i="42"/>
  <c r="U23" i="42" s="1"/>
  <c r="S22" i="42"/>
  <c r="R22" i="42"/>
  <c r="Q22" i="42"/>
  <c r="P22" i="42"/>
  <c r="E22" i="42"/>
  <c r="U21" i="42"/>
  <c r="S21" i="42"/>
  <c r="R21" i="42"/>
  <c r="Q21" i="42"/>
  <c r="P21" i="42"/>
  <c r="E21" i="42"/>
  <c r="T21" i="42" s="1"/>
  <c r="S20" i="42"/>
  <c r="R20" i="42"/>
  <c r="Q20" i="42"/>
  <c r="P20" i="42"/>
  <c r="E20" i="42"/>
  <c r="S19" i="42"/>
  <c r="R19" i="42"/>
  <c r="Q19" i="42"/>
  <c r="P19" i="42"/>
  <c r="E19" i="42"/>
  <c r="U19" i="42" s="1"/>
  <c r="S18" i="42"/>
  <c r="R18" i="42"/>
  <c r="Q18" i="42"/>
  <c r="P18" i="42"/>
  <c r="E18" i="42"/>
  <c r="T17" i="42"/>
  <c r="S17" i="42"/>
  <c r="R17" i="42"/>
  <c r="Q17" i="42"/>
  <c r="P17" i="42"/>
  <c r="E17" i="42"/>
  <c r="U17" i="42" s="1"/>
  <c r="V15" i="42"/>
  <c r="O15" i="42"/>
  <c r="N15" i="42"/>
  <c r="M15" i="42"/>
  <c r="L15" i="42"/>
  <c r="K15" i="42"/>
  <c r="J15" i="42"/>
  <c r="I15" i="42"/>
  <c r="H15" i="42"/>
  <c r="G15" i="42"/>
  <c r="F15" i="42"/>
  <c r="C15" i="42"/>
  <c r="B15" i="42"/>
  <c r="U14" i="42"/>
  <c r="S14" i="42"/>
  <c r="R14" i="42"/>
  <c r="Q14" i="42"/>
  <c r="P14" i="42"/>
  <c r="E14" i="42"/>
  <c r="T14" i="42" s="1"/>
  <c r="S13" i="42"/>
  <c r="R13" i="42"/>
  <c r="Q13" i="42"/>
  <c r="P13" i="42"/>
  <c r="E13" i="42"/>
  <c r="S12" i="42"/>
  <c r="R12" i="42"/>
  <c r="Q12" i="42"/>
  <c r="P12" i="42"/>
  <c r="E12" i="42"/>
  <c r="S11" i="42"/>
  <c r="R11" i="42"/>
  <c r="Q11" i="42"/>
  <c r="P11" i="42"/>
  <c r="E11" i="42"/>
  <c r="U11" i="42" s="1"/>
  <c r="S10" i="42"/>
  <c r="R10" i="42"/>
  <c r="Q10" i="42"/>
  <c r="P10" i="42"/>
  <c r="E10" i="42"/>
  <c r="T10" i="42" s="1"/>
  <c r="S9" i="42"/>
  <c r="R9" i="42"/>
  <c r="Q9" i="42"/>
  <c r="P9" i="42"/>
  <c r="E9" i="42"/>
  <c r="U9" i="42" s="1"/>
  <c r="S93" i="41"/>
  <c r="R93" i="41"/>
  <c r="Q93" i="41"/>
  <c r="P93" i="41"/>
  <c r="E93" i="41"/>
  <c r="S92" i="41"/>
  <c r="R92" i="41"/>
  <c r="Q92" i="41"/>
  <c r="P92" i="41"/>
  <c r="E92" i="41"/>
  <c r="S91" i="41"/>
  <c r="R91" i="41"/>
  <c r="Q91" i="41"/>
  <c r="P91" i="41"/>
  <c r="E91" i="41"/>
  <c r="T90" i="41"/>
  <c r="S90" i="41"/>
  <c r="R90" i="41"/>
  <c r="Q90" i="41"/>
  <c r="P90" i="41"/>
  <c r="E90" i="41"/>
  <c r="U90" i="41" s="1"/>
  <c r="S89" i="41"/>
  <c r="R89" i="41"/>
  <c r="Q89" i="41"/>
  <c r="P89" i="41"/>
  <c r="E89" i="41"/>
  <c r="S88" i="41"/>
  <c r="R88" i="41"/>
  <c r="Q88" i="41"/>
  <c r="P88" i="41"/>
  <c r="E88" i="41"/>
  <c r="U87" i="41"/>
  <c r="S87" i="41"/>
  <c r="R87" i="41"/>
  <c r="Q87" i="41"/>
  <c r="P87" i="41"/>
  <c r="E87" i="41"/>
  <c r="T87" i="41" s="1"/>
  <c r="U86" i="41"/>
  <c r="T86" i="41"/>
  <c r="S86" i="41"/>
  <c r="R86" i="41"/>
  <c r="Q86" i="41"/>
  <c r="P86" i="41"/>
  <c r="E86" i="41"/>
  <c r="V72" i="41"/>
  <c r="O72" i="41"/>
  <c r="N72" i="41"/>
  <c r="M72" i="41"/>
  <c r="L72" i="41"/>
  <c r="K72" i="41"/>
  <c r="S72" i="41" s="1"/>
  <c r="J72" i="41"/>
  <c r="I72" i="41"/>
  <c r="H72" i="41"/>
  <c r="G72" i="41"/>
  <c r="F72" i="41"/>
  <c r="C72" i="41"/>
  <c r="B72" i="41"/>
  <c r="V71" i="41"/>
  <c r="O71" i="41"/>
  <c r="N71" i="41"/>
  <c r="M71" i="41"/>
  <c r="L71" i="41"/>
  <c r="K71" i="41"/>
  <c r="J71" i="41"/>
  <c r="I71" i="41"/>
  <c r="H71" i="41"/>
  <c r="R71" i="41" s="1"/>
  <c r="G71" i="41"/>
  <c r="F71" i="41"/>
  <c r="C71" i="41"/>
  <c r="B71" i="41"/>
  <c r="V70" i="41"/>
  <c r="O70" i="41"/>
  <c r="N70" i="41"/>
  <c r="M70" i="41"/>
  <c r="L70" i="41"/>
  <c r="K70" i="41"/>
  <c r="J70" i="41"/>
  <c r="I70" i="41"/>
  <c r="H70" i="41"/>
  <c r="G70" i="41"/>
  <c r="F70" i="41"/>
  <c r="C70" i="41"/>
  <c r="B70" i="41"/>
  <c r="S69" i="41"/>
  <c r="R69" i="41"/>
  <c r="Q69" i="41"/>
  <c r="P69" i="41"/>
  <c r="E69" i="41"/>
  <c r="T69" i="41" s="1"/>
  <c r="V67" i="41"/>
  <c r="O67" i="41"/>
  <c r="N67" i="41"/>
  <c r="M67" i="41"/>
  <c r="L67" i="41"/>
  <c r="K67" i="41"/>
  <c r="J67" i="41"/>
  <c r="I67" i="41"/>
  <c r="H67" i="41"/>
  <c r="G67" i="41"/>
  <c r="F67" i="41"/>
  <c r="C67" i="41"/>
  <c r="B67" i="41"/>
  <c r="E67" i="41" s="1"/>
  <c r="V66" i="41"/>
  <c r="O66" i="41"/>
  <c r="N66" i="41"/>
  <c r="M66" i="41"/>
  <c r="L66" i="41"/>
  <c r="K66" i="41"/>
  <c r="J66" i="41"/>
  <c r="I66" i="41"/>
  <c r="H66" i="41"/>
  <c r="P66" i="41" s="1"/>
  <c r="G66" i="41"/>
  <c r="F66" i="41"/>
  <c r="E66" i="41"/>
  <c r="C66" i="41"/>
  <c r="B66" i="41"/>
  <c r="S65" i="41"/>
  <c r="R65" i="41"/>
  <c r="Q65" i="41"/>
  <c r="P65" i="41"/>
  <c r="E65" i="41"/>
  <c r="S64" i="41"/>
  <c r="R64" i="41"/>
  <c r="Q64" i="41"/>
  <c r="P64" i="41"/>
  <c r="E64" i="41"/>
  <c r="S63" i="41"/>
  <c r="R63" i="41"/>
  <c r="Q63" i="41"/>
  <c r="P63" i="41"/>
  <c r="E63" i="41"/>
  <c r="S62" i="41"/>
  <c r="R62" i="41"/>
  <c r="Q62" i="41"/>
  <c r="P62" i="41"/>
  <c r="E62" i="41"/>
  <c r="T62" i="41" s="1"/>
  <c r="S61" i="41"/>
  <c r="R61" i="41"/>
  <c r="Q61" i="41"/>
  <c r="P61" i="41"/>
  <c r="E61" i="41"/>
  <c r="U61" i="41" s="1"/>
  <c r="V59" i="41"/>
  <c r="O59" i="41"/>
  <c r="N59" i="41"/>
  <c r="M59" i="41"/>
  <c r="L59" i="41"/>
  <c r="K59" i="41"/>
  <c r="J59" i="41"/>
  <c r="I59" i="41"/>
  <c r="H59" i="41"/>
  <c r="R59" i="41" s="1"/>
  <c r="G59" i="41"/>
  <c r="F59" i="41"/>
  <c r="C59" i="41"/>
  <c r="B59" i="41"/>
  <c r="S58" i="41"/>
  <c r="R58" i="41"/>
  <c r="Q58" i="41"/>
  <c r="P58" i="41"/>
  <c r="E58" i="41"/>
  <c r="T58" i="41" s="1"/>
  <c r="S57" i="41"/>
  <c r="R57" i="41"/>
  <c r="Q57" i="41"/>
  <c r="P57" i="41"/>
  <c r="E57" i="41"/>
  <c r="U57" i="41" s="1"/>
  <c r="S56" i="41"/>
  <c r="R56" i="41"/>
  <c r="Q56" i="41"/>
  <c r="P56" i="41"/>
  <c r="E56" i="41"/>
  <c r="T55" i="41"/>
  <c r="S55" i="41"/>
  <c r="R55" i="41"/>
  <c r="Q55" i="41"/>
  <c r="P55" i="41"/>
  <c r="E55" i="41"/>
  <c r="U55" i="41" s="1"/>
  <c r="V53" i="41"/>
  <c r="O53" i="41"/>
  <c r="N53" i="41"/>
  <c r="M53" i="41"/>
  <c r="L53" i="41"/>
  <c r="K53" i="41"/>
  <c r="J53" i="41"/>
  <c r="I53" i="41"/>
  <c r="S53" i="41" s="1"/>
  <c r="H53" i="41"/>
  <c r="G53" i="41"/>
  <c r="F53" i="41"/>
  <c r="C53" i="41"/>
  <c r="B53" i="41"/>
  <c r="S52" i="41"/>
  <c r="R52" i="41"/>
  <c r="Q52" i="41"/>
  <c r="P52" i="41"/>
  <c r="E52" i="41"/>
  <c r="T51" i="41"/>
  <c r="S51" i="41"/>
  <c r="R51" i="41"/>
  <c r="Q51" i="41"/>
  <c r="P51" i="41"/>
  <c r="E51" i="41"/>
  <c r="U51" i="41" s="1"/>
  <c r="U50" i="41"/>
  <c r="S50" i="41"/>
  <c r="R50" i="41"/>
  <c r="Q50" i="41"/>
  <c r="P50" i="41"/>
  <c r="E50" i="41"/>
  <c r="T50" i="41" s="1"/>
  <c r="U49" i="41"/>
  <c r="T49" i="41"/>
  <c r="S49" i="41"/>
  <c r="R49" i="41"/>
  <c r="Q49" i="41"/>
  <c r="P49" i="41"/>
  <c r="E49" i="41"/>
  <c r="S48" i="41"/>
  <c r="R48" i="41"/>
  <c r="Q48" i="41"/>
  <c r="P48" i="41"/>
  <c r="E48" i="41"/>
  <c r="S47" i="41"/>
  <c r="R47" i="41"/>
  <c r="Q47" i="41"/>
  <c r="P47" i="41"/>
  <c r="E47" i="41"/>
  <c r="U47" i="41" s="1"/>
  <c r="U46" i="41"/>
  <c r="S46" i="41"/>
  <c r="R46" i="41"/>
  <c r="Q46" i="41"/>
  <c r="P46" i="41"/>
  <c r="E46" i="41"/>
  <c r="T46" i="41" s="1"/>
  <c r="S45" i="41"/>
  <c r="R45" i="41"/>
  <c r="Q45" i="41"/>
  <c r="P45" i="41"/>
  <c r="E45" i="41"/>
  <c r="S44" i="41"/>
  <c r="R44" i="41"/>
  <c r="Q44" i="41"/>
  <c r="P44" i="41"/>
  <c r="E44" i="41"/>
  <c r="T43" i="41"/>
  <c r="S43" i="41"/>
  <c r="R43" i="41"/>
  <c r="Q43" i="41"/>
  <c r="P43" i="41"/>
  <c r="E43" i="41"/>
  <c r="U42" i="41"/>
  <c r="S42" i="41"/>
  <c r="R42" i="41"/>
  <c r="Q42" i="41"/>
  <c r="P42" i="41"/>
  <c r="E42" i="41"/>
  <c r="T42" i="41" s="1"/>
  <c r="V40" i="41"/>
  <c r="O40" i="41"/>
  <c r="N40" i="41"/>
  <c r="M40" i="41"/>
  <c r="L40" i="41"/>
  <c r="K40" i="41"/>
  <c r="J40" i="41"/>
  <c r="I40" i="41"/>
  <c r="S40" i="41" s="1"/>
  <c r="H40" i="41"/>
  <c r="R40" i="41" s="1"/>
  <c r="G40" i="41"/>
  <c r="F40" i="41"/>
  <c r="C40" i="41"/>
  <c r="B40" i="41"/>
  <c r="E40" i="41" s="1"/>
  <c r="T39" i="41"/>
  <c r="S39" i="41"/>
  <c r="R39" i="41"/>
  <c r="Q39" i="41"/>
  <c r="P39" i="41"/>
  <c r="E39" i="41"/>
  <c r="U39" i="41" s="1"/>
  <c r="S38" i="41"/>
  <c r="R38" i="41"/>
  <c r="Q38" i="41"/>
  <c r="P38" i="41"/>
  <c r="E38" i="41"/>
  <c r="U37" i="41"/>
  <c r="T37" i="41"/>
  <c r="S37" i="41"/>
  <c r="R37" i="41"/>
  <c r="Q37" i="41"/>
  <c r="P37" i="41"/>
  <c r="E37" i="41"/>
  <c r="S36" i="41"/>
  <c r="R36" i="41"/>
  <c r="Q36" i="41"/>
  <c r="P36" i="41"/>
  <c r="E36" i="41"/>
  <c r="S35" i="41"/>
  <c r="R35" i="41"/>
  <c r="Q35" i="41"/>
  <c r="P35" i="41"/>
  <c r="E35" i="41"/>
  <c r="U35" i="41" s="1"/>
  <c r="V33" i="41"/>
  <c r="O33" i="41"/>
  <c r="N33" i="41"/>
  <c r="M33" i="41"/>
  <c r="L33" i="41"/>
  <c r="K33" i="41"/>
  <c r="J33" i="41"/>
  <c r="I33" i="41"/>
  <c r="S33" i="41" s="1"/>
  <c r="H33" i="41"/>
  <c r="G33" i="41"/>
  <c r="F33" i="41"/>
  <c r="C33" i="41"/>
  <c r="B33" i="41"/>
  <c r="S32" i="41"/>
  <c r="R32" i="41"/>
  <c r="Q32" i="41"/>
  <c r="P32" i="41"/>
  <c r="E32" i="41"/>
  <c r="V30" i="41"/>
  <c r="O30" i="41"/>
  <c r="N30" i="41"/>
  <c r="M30" i="41"/>
  <c r="L30" i="41"/>
  <c r="K30" i="41"/>
  <c r="J30" i="41"/>
  <c r="I30" i="41"/>
  <c r="S30" i="41" s="1"/>
  <c r="H30" i="41"/>
  <c r="P30" i="41" s="1"/>
  <c r="G30" i="41"/>
  <c r="F30" i="41"/>
  <c r="E30" i="41"/>
  <c r="C30" i="41"/>
  <c r="B30" i="41"/>
  <c r="T29" i="41"/>
  <c r="S29" i="41"/>
  <c r="R29" i="41"/>
  <c r="Q29" i="41"/>
  <c r="P29" i="41"/>
  <c r="E29" i="41"/>
  <c r="U29" i="41" s="1"/>
  <c r="S28" i="41"/>
  <c r="R28" i="41"/>
  <c r="Q28" i="41"/>
  <c r="P28" i="41"/>
  <c r="E28" i="41"/>
  <c r="S27" i="41"/>
  <c r="R27" i="41"/>
  <c r="Q27" i="41"/>
  <c r="P27" i="41"/>
  <c r="E27" i="41"/>
  <c r="U27" i="41" s="1"/>
  <c r="U26" i="41"/>
  <c r="S26" i="41"/>
  <c r="R26" i="41"/>
  <c r="Q26" i="41"/>
  <c r="P26" i="41"/>
  <c r="E26" i="41"/>
  <c r="T26" i="41" s="1"/>
  <c r="V24" i="41"/>
  <c r="S24" i="41"/>
  <c r="O24" i="41"/>
  <c r="N24" i="41"/>
  <c r="M24" i="41"/>
  <c r="L24" i="41"/>
  <c r="K24" i="41"/>
  <c r="J24" i="41"/>
  <c r="I24" i="41"/>
  <c r="H24" i="41"/>
  <c r="R24" i="41" s="1"/>
  <c r="G24" i="41"/>
  <c r="F24" i="41"/>
  <c r="C24" i="41"/>
  <c r="B24" i="41"/>
  <c r="S23" i="41"/>
  <c r="R23" i="41"/>
  <c r="Q23" i="41"/>
  <c r="P23" i="41"/>
  <c r="E23" i="41"/>
  <c r="U23" i="41" s="1"/>
  <c r="U22" i="41"/>
  <c r="S22" i="41"/>
  <c r="R22" i="41"/>
  <c r="Q22" i="41"/>
  <c r="P22" i="41"/>
  <c r="E22" i="41"/>
  <c r="T22" i="41" s="1"/>
  <c r="S21" i="41"/>
  <c r="R21" i="41"/>
  <c r="Q21" i="41"/>
  <c r="P21" i="41"/>
  <c r="E21" i="41"/>
  <c r="U20" i="41"/>
  <c r="S20" i="41"/>
  <c r="R20" i="41"/>
  <c r="Q20" i="41"/>
  <c r="P20" i="41"/>
  <c r="E20" i="41"/>
  <c r="T20" i="41" s="1"/>
  <c r="S19" i="41"/>
  <c r="R19" i="41"/>
  <c r="Q19" i="41"/>
  <c r="P19" i="41"/>
  <c r="E19" i="41"/>
  <c r="U18" i="41"/>
  <c r="T18" i="41"/>
  <c r="S18" i="41"/>
  <c r="R18" i="41"/>
  <c r="Q18" i="41"/>
  <c r="P18" i="41"/>
  <c r="E18" i="41"/>
  <c r="U17" i="41"/>
  <c r="T17" i="41"/>
  <c r="S17" i="41"/>
  <c r="R17" i="41"/>
  <c r="Q17" i="41"/>
  <c r="P17" i="41"/>
  <c r="E17" i="41"/>
  <c r="V15" i="41"/>
  <c r="S15" i="41"/>
  <c r="O15" i="41"/>
  <c r="N15" i="41"/>
  <c r="M15" i="41"/>
  <c r="L15" i="41"/>
  <c r="K15" i="41"/>
  <c r="J15" i="41"/>
  <c r="I15" i="41"/>
  <c r="H15" i="41"/>
  <c r="G15" i="41"/>
  <c r="F15" i="41"/>
  <c r="C15" i="41"/>
  <c r="B15" i="41"/>
  <c r="E15" i="41" s="1"/>
  <c r="U14" i="41"/>
  <c r="S14" i="41"/>
  <c r="R14" i="41"/>
  <c r="Q14" i="41"/>
  <c r="P14" i="41"/>
  <c r="E14" i="41"/>
  <c r="T14" i="41" s="1"/>
  <c r="S13" i="41"/>
  <c r="R13" i="41"/>
  <c r="Q13" i="41"/>
  <c r="P13" i="41"/>
  <c r="E13" i="41"/>
  <c r="S12" i="41"/>
  <c r="R12" i="41"/>
  <c r="Q12" i="41"/>
  <c r="P12" i="41"/>
  <c r="E12" i="41"/>
  <c r="S11" i="41"/>
  <c r="R11" i="41"/>
  <c r="Q11" i="41"/>
  <c r="P11" i="41"/>
  <c r="E11" i="41"/>
  <c r="U11" i="41" s="1"/>
  <c r="S10" i="41"/>
  <c r="R10" i="41"/>
  <c r="Q10" i="41"/>
  <c r="P10" i="41"/>
  <c r="E10" i="41"/>
  <c r="S9" i="41"/>
  <c r="R9" i="41"/>
  <c r="Q9" i="41"/>
  <c r="P9" i="41"/>
  <c r="E9" i="41"/>
  <c r="U93" i="40"/>
  <c r="S93" i="40"/>
  <c r="R93" i="40"/>
  <c r="Q93" i="40"/>
  <c r="P93" i="40"/>
  <c r="E93" i="40"/>
  <c r="T93" i="40" s="1"/>
  <c r="T92" i="40"/>
  <c r="S92" i="40"/>
  <c r="R92" i="40"/>
  <c r="Q92" i="40"/>
  <c r="P92" i="40"/>
  <c r="E92" i="40"/>
  <c r="U92" i="40" s="1"/>
  <c r="S91" i="40"/>
  <c r="R91" i="40"/>
  <c r="Q91" i="40"/>
  <c r="P91" i="40"/>
  <c r="E91" i="40"/>
  <c r="T90" i="40"/>
  <c r="S90" i="40"/>
  <c r="R90" i="40"/>
  <c r="Q90" i="40"/>
  <c r="P90" i="40"/>
  <c r="E90" i="40"/>
  <c r="U90" i="40" s="1"/>
  <c r="S89" i="40"/>
  <c r="R89" i="40"/>
  <c r="Q89" i="40"/>
  <c r="P89" i="40"/>
  <c r="E89" i="40"/>
  <c r="S88" i="40"/>
  <c r="R88" i="40"/>
  <c r="Q88" i="40"/>
  <c r="P88" i="40"/>
  <c r="E88" i="40"/>
  <c r="U88" i="40" s="1"/>
  <c r="S87" i="40"/>
  <c r="R87" i="40"/>
  <c r="Q87" i="40"/>
  <c r="P87" i="40"/>
  <c r="E87" i="40"/>
  <c r="T86" i="40"/>
  <c r="S86" i="40"/>
  <c r="R86" i="40"/>
  <c r="Q86" i="40"/>
  <c r="P86" i="40"/>
  <c r="E86" i="40"/>
  <c r="U86" i="40" s="1"/>
  <c r="V72" i="40"/>
  <c r="O72" i="40"/>
  <c r="N72" i="40"/>
  <c r="M72" i="40"/>
  <c r="L72" i="40"/>
  <c r="K72" i="40"/>
  <c r="J72" i="40"/>
  <c r="I72" i="40"/>
  <c r="H72" i="40"/>
  <c r="G72" i="40"/>
  <c r="F72" i="40"/>
  <c r="C72" i="40"/>
  <c r="B72" i="40"/>
  <c r="V71" i="40"/>
  <c r="O71" i="40"/>
  <c r="N71" i="40"/>
  <c r="M71" i="40"/>
  <c r="L71" i="40"/>
  <c r="K71" i="40"/>
  <c r="J71" i="40"/>
  <c r="I71" i="40"/>
  <c r="H71" i="40"/>
  <c r="R71" i="40" s="1"/>
  <c r="G71" i="40"/>
  <c r="F71" i="40"/>
  <c r="C71" i="40"/>
  <c r="B71" i="40"/>
  <c r="V70" i="40"/>
  <c r="O70" i="40"/>
  <c r="N70" i="40"/>
  <c r="M70" i="40"/>
  <c r="L70" i="40"/>
  <c r="K70" i="40"/>
  <c r="J70" i="40"/>
  <c r="I70" i="40"/>
  <c r="H70" i="40"/>
  <c r="G70" i="40"/>
  <c r="F70" i="40"/>
  <c r="C70" i="40"/>
  <c r="B70" i="40"/>
  <c r="S69" i="40"/>
  <c r="R69" i="40"/>
  <c r="Q69" i="40"/>
  <c r="P69" i="40"/>
  <c r="E69" i="40"/>
  <c r="V67" i="40"/>
  <c r="O67" i="40"/>
  <c r="N67" i="40"/>
  <c r="M67" i="40"/>
  <c r="L67" i="40"/>
  <c r="K67" i="40"/>
  <c r="J67" i="40"/>
  <c r="I67" i="40"/>
  <c r="H67" i="40"/>
  <c r="R67" i="40" s="1"/>
  <c r="G67" i="40"/>
  <c r="F67" i="40"/>
  <c r="C67" i="40"/>
  <c r="B67" i="40"/>
  <c r="E67" i="40" s="1"/>
  <c r="V66" i="40"/>
  <c r="O66" i="40"/>
  <c r="N66" i="40"/>
  <c r="M66" i="40"/>
  <c r="L66" i="40"/>
  <c r="K66" i="40"/>
  <c r="J66" i="40"/>
  <c r="I66" i="40"/>
  <c r="H66" i="40"/>
  <c r="R66" i="40" s="1"/>
  <c r="G66" i="40"/>
  <c r="F66" i="40"/>
  <c r="E66" i="40"/>
  <c r="C66" i="40"/>
  <c r="B66" i="40"/>
  <c r="S65" i="40"/>
  <c r="R65" i="40"/>
  <c r="Q65" i="40"/>
  <c r="P65" i="40"/>
  <c r="E65" i="40"/>
  <c r="U65" i="40" s="1"/>
  <c r="S64" i="40"/>
  <c r="R64" i="40"/>
  <c r="Q64" i="40"/>
  <c r="P64" i="40"/>
  <c r="E64" i="40"/>
  <c r="T64" i="40" s="1"/>
  <c r="S63" i="40"/>
  <c r="R63" i="40"/>
  <c r="Q63" i="40"/>
  <c r="P63" i="40"/>
  <c r="E63" i="40"/>
  <c r="U62" i="40"/>
  <c r="S62" i="40"/>
  <c r="R62" i="40"/>
  <c r="Q62" i="40"/>
  <c r="P62" i="40"/>
  <c r="E62" i="40"/>
  <c r="T62" i="40" s="1"/>
  <c r="S61" i="40"/>
  <c r="R61" i="40"/>
  <c r="Q61" i="40"/>
  <c r="P61" i="40"/>
  <c r="E61" i="40"/>
  <c r="V59" i="40"/>
  <c r="O59" i="40"/>
  <c r="N59" i="40"/>
  <c r="M59" i="40"/>
  <c r="L59" i="40"/>
  <c r="K59" i="40"/>
  <c r="J59" i="40"/>
  <c r="I59" i="40"/>
  <c r="H59" i="40"/>
  <c r="G59" i="40"/>
  <c r="F59" i="40"/>
  <c r="C59" i="40"/>
  <c r="B59" i="40"/>
  <c r="S58" i="40"/>
  <c r="R58" i="40"/>
  <c r="Q58" i="40"/>
  <c r="P58" i="40"/>
  <c r="E58" i="40"/>
  <c r="S57" i="40"/>
  <c r="R57" i="40"/>
  <c r="Q57" i="40"/>
  <c r="P57" i="40"/>
  <c r="E57" i="40"/>
  <c r="U57" i="40" s="1"/>
  <c r="S56" i="40"/>
  <c r="R56" i="40"/>
  <c r="Q56" i="40"/>
  <c r="P56" i="40"/>
  <c r="E56" i="40"/>
  <c r="S55" i="40"/>
  <c r="R55" i="40"/>
  <c r="Q55" i="40"/>
  <c r="P55" i="40"/>
  <c r="E55" i="40"/>
  <c r="U55" i="40" s="1"/>
  <c r="V53" i="40"/>
  <c r="O53" i="40"/>
  <c r="N53" i="40"/>
  <c r="M53" i="40"/>
  <c r="L53" i="40"/>
  <c r="K53" i="40"/>
  <c r="J53" i="40"/>
  <c r="I53" i="40"/>
  <c r="S53" i="40" s="1"/>
  <c r="H53" i="40"/>
  <c r="R53" i="40" s="1"/>
  <c r="G53" i="40"/>
  <c r="F53" i="40"/>
  <c r="C53" i="40"/>
  <c r="B53" i="40"/>
  <c r="E53" i="40" s="1"/>
  <c r="S52" i="40"/>
  <c r="R52" i="40"/>
  <c r="Q52" i="40"/>
  <c r="P52" i="40"/>
  <c r="E52" i="40"/>
  <c r="S51" i="40"/>
  <c r="R51" i="40"/>
  <c r="Q51" i="40"/>
  <c r="P51" i="40"/>
  <c r="E51" i="40"/>
  <c r="U51" i="40" s="1"/>
  <c r="S50" i="40"/>
  <c r="R50" i="40"/>
  <c r="Q50" i="40"/>
  <c r="P50" i="40"/>
  <c r="E50" i="40"/>
  <c r="T50" i="40" s="1"/>
  <c r="S49" i="40"/>
  <c r="R49" i="40"/>
  <c r="Q49" i="40"/>
  <c r="P49" i="40"/>
  <c r="E49" i="40"/>
  <c r="U49" i="40" s="1"/>
  <c r="S48" i="40"/>
  <c r="R48" i="40"/>
  <c r="Q48" i="40"/>
  <c r="P48" i="40"/>
  <c r="E48" i="40"/>
  <c r="T48" i="40" s="1"/>
  <c r="T47" i="40"/>
  <c r="S47" i="40"/>
  <c r="R47" i="40"/>
  <c r="Q47" i="40"/>
  <c r="P47" i="40"/>
  <c r="E47" i="40"/>
  <c r="U47" i="40" s="1"/>
  <c r="S46" i="40"/>
  <c r="R46" i="40"/>
  <c r="Q46" i="40"/>
  <c r="P46" i="40"/>
  <c r="E46" i="40"/>
  <c r="T46" i="40" s="1"/>
  <c r="T45" i="40"/>
  <c r="S45" i="40"/>
  <c r="R45" i="40"/>
  <c r="Q45" i="40"/>
  <c r="P45" i="40"/>
  <c r="E45" i="40"/>
  <c r="U45" i="40" s="1"/>
  <c r="S44" i="40"/>
  <c r="R44" i="40"/>
  <c r="Q44" i="40"/>
  <c r="P44" i="40"/>
  <c r="E44" i="40"/>
  <c r="S43" i="40"/>
  <c r="R43" i="40"/>
  <c r="Q43" i="40"/>
  <c r="P43" i="40"/>
  <c r="E43" i="40"/>
  <c r="U43" i="40" s="1"/>
  <c r="U42" i="40"/>
  <c r="S42" i="40"/>
  <c r="R42" i="40"/>
  <c r="Q42" i="40"/>
  <c r="P42" i="40"/>
  <c r="E42" i="40"/>
  <c r="T42" i="40" s="1"/>
  <c r="V40" i="40"/>
  <c r="O40" i="40"/>
  <c r="N40" i="40"/>
  <c r="M40" i="40"/>
  <c r="L40" i="40"/>
  <c r="K40" i="40"/>
  <c r="J40" i="40"/>
  <c r="I40" i="40"/>
  <c r="S40" i="40" s="1"/>
  <c r="H40" i="40"/>
  <c r="G40" i="40"/>
  <c r="F40" i="40"/>
  <c r="C40" i="40"/>
  <c r="B40" i="40"/>
  <c r="E40" i="40" s="1"/>
  <c r="S39" i="40"/>
  <c r="R39" i="40"/>
  <c r="Q39" i="40"/>
  <c r="P39" i="40"/>
  <c r="E39" i="40"/>
  <c r="U39" i="40" s="1"/>
  <c r="U38" i="40"/>
  <c r="S38" i="40"/>
  <c r="R38" i="40"/>
  <c r="Q38" i="40"/>
  <c r="P38" i="40"/>
  <c r="E38" i="40"/>
  <c r="T38" i="40" s="1"/>
  <c r="S37" i="40"/>
  <c r="R37" i="40"/>
  <c r="Q37" i="40"/>
  <c r="P37" i="40"/>
  <c r="E37" i="40"/>
  <c r="U36" i="40"/>
  <c r="S36" i="40"/>
  <c r="R36" i="40"/>
  <c r="Q36" i="40"/>
  <c r="P36" i="40"/>
  <c r="E36" i="40"/>
  <c r="S35" i="40"/>
  <c r="R35" i="40"/>
  <c r="Q35" i="40"/>
  <c r="P35" i="40"/>
  <c r="E35" i="40"/>
  <c r="T35" i="40" s="1"/>
  <c r="V33" i="40"/>
  <c r="O33" i="40"/>
  <c r="N33" i="40"/>
  <c r="M33" i="40"/>
  <c r="L33" i="40"/>
  <c r="K33" i="40"/>
  <c r="J33" i="40"/>
  <c r="I33" i="40"/>
  <c r="H33" i="40"/>
  <c r="R33" i="40" s="1"/>
  <c r="G33" i="40"/>
  <c r="F33" i="40"/>
  <c r="C33" i="40"/>
  <c r="B33" i="40"/>
  <c r="S32" i="40"/>
  <c r="R32" i="40"/>
  <c r="Q32" i="40"/>
  <c r="P32" i="40"/>
  <c r="E32" i="40"/>
  <c r="V30" i="40"/>
  <c r="O30" i="40"/>
  <c r="N30" i="40"/>
  <c r="M30" i="40"/>
  <c r="L30" i="40"/>
  <c r="K30" i="40"/>
  <c r="J30" i="40"/>
  <c r="I30" i="40"/>
  <c r="S30" i="40" s="1"/>
  <c r="H30" i="40"/>
  <c r="R30" i="40" s="1"/>
  <c r="G30" i="40"/>
  <c r="F30" i="40"/>
  <c r="E30" i="40"/>
  <c r="C30" i="40"/>
  <c r="B30" i="40"/>
  <c r="T29" i="40"/>
  <c r="S29" i="40"/>
  <c r="R29" i="40"/>
  <c r="Q29" i="40"/>
  <c r="P29" i="40"/>
  <c r="E29" i="40"/>
  <c r="U29" i="40" s="1"/>
  <c r="S28" i="40"/>
  <c r="R28" i="40"/>
  <c r="Q28" i="40"/>
  <c r="P28" i="40"/>
  <c r="E28" i="40"/>
  <c r="T28" i="40" s="1"/>
  <c r="S27" i="40"/>
  <c r="R27" i="40"/>
  <c r="Q27" i="40"/>
  <c r="P27" i="40"/>
  <c r="E27" i="40"/>
  <c r="U27" i="40" s="1"/>
  <c r="U26" i="40"/>
  <c r="S26" i="40"/>
  <c r="R26" i="40"/>
  <c r="Q26" i="40"/>
  <c r="P26" i="40"/>
  <c r="E26" i="40"/>
  <c r="T26" i="40" s="1"/>
  <c r="V24" i="40"/>
  <c r="O24" i="40"/>
  <c r="N24" i="40"/>
  <c r="M24" i="40"/>
  <c r="L24" i="40"/>
  <c r="K24" i="40"/>
  <c r="J24" i="40"/>
  <c r="I24" i="40"/>
  <c r="S24" i="40" s="1"/>
  <c r="H24" i="40"/>
  <c r="R24" i="40" s="1"/>
  <c r="G24" i="40"/>
  <c r="F24" i="40"/>
  <c r="C24" i="40"/>
  <c r="B24" i="40"/>
  <c r="S23" i="40"/>
  <c r="R23" i="40"/>
  <c r="Q23" i="40"/>
  <c r="P23" i="40"/>
  <c r="E23" i="40"/>
  <c r="S22" i="40"/>
  <c r="R22" i="40"/>
  <c r="Q22" i="40"/>
  <c r="P22" i="40"/>
  <c r="E22" i="40"/>
  <c r="T22" i="40" s="1"/>
  <c r="S21" i="40"/>
  <c r="R21" i="40"/>
  <c r="Q21" i="40"/>
  <c r="P21" i="40"/>
  <c r="E21" i="40"/>
  <c r="S20" i="40"/>
  <c r="R20" i="40"/>
  <c r="Q20" i="40"/>
  <c r="P20" i="40"/>
  <c r="E20" i="40"/>
  <c r="U20" i="40" s="1"/>
  <c r="S19" i="40"/>
  <c r="R19" i="40"/>
  <c r="Q19" i="40"/>
  <c r="P19" i="40"/>
  <c r="E19" i="40"/>
  <c r="U18" i="40"/>
  <c r="S18" i="40"/>
  <c r="R18" i="40"/>
  <c r="Q18" i="40"/>
  <c r="P18" i="40"/>
  <c r="E18" i="40"/>
  <c r="T18" i="40" s="1"/>
  <c r="T17" i="40"/>
  <c r="S17" i="40"/>
  <c r="R17" i="40"/>
  <c r="Q17" i="40"/>
  <c r="P17" i="40"/>
  <c r="E17" i="40"/>
  <c r="U17" i="40" s="1"/>
  <c r="V15" i="40"/>
  <c r="O15" i="40"/>
  <c r="N15" i="40"/>
  <c r="M15" i="40"/>
  <c r="L15" i="40"/>
  <c r="K15" i="40"/>
  <c r="J15" i="40"/>
  <c r="I15" i="40"/>
  <c r="S15" i="40" s="1"/>
  <c r="H15" i="40"/>
  <c r="G15" i="40"/>
  <c r="F15" i="40"/>
  <c r="C15" i="40"/>
  <c r="B15" i="40"/>
  <c r="S14" i="40"/>
  <c r="R14" i="40"/>
  <c r="Q14" i="40"/>
  <c r="P14" i="40"/>
  <c r="E14" i="40"/>
  <c r="U13" i="40"/>
  <c r="T13" i="40"/>
  <c r="S13" i="40"/>
  <c r="R13" i="40"/>
  <c r="Q13" i="40"/>
  <c r="P13" i="40"/>
  <c r="E13" i="40"/>
  <c r="S12" i="40"/>
  <c r="R12" i="40"/>
  <c r="Q12" i="40"/>
  <c r="P12" i="40"/>
  <c r="E12" i="40"/>
  <c r="T11" i="40"/>
  <c r="S11" i="40"/>
  <c r="R11" i="40"/>
  <c r="Q11" i="40"/>
  <c r="P11" i="40"/>
  <c r="E11" i="40"/>
  <c r="U11" i="40" s="1"/>
  <c r="S10" i="40"/>
  <c r="R10" i="40"/>
  <c r="Q10" i="40"/>
  <c r="P10" i="40"/>
  <c r="E10" i="40"/>
  <c r="T9" i="40"/>
  <c r="S9" i="40"/>
  <c r="R9" i="40"/>
  <c r="Q9" i="40"/>
  <c r="P9" i="40"/>
  <c r="E9" i="40"/>
  <c r="U9" i="40" s="1"/>
  <c r="S93" i="39"/>
  <c r="R93" i="39"/>
  <c r="Q93" i="39"/>
  <c r="P93" i="39"/>
  <c r="E93" i="39"/>
  <c r="U93" i="39" s="1"/>
  <c r="U92" i="39"/>
  <c r="T92" i="39"/>
  <c r="S92" i="39"/>
  <c r="R92" i="39"/>
  <c r="Q92" i="39"/>
  <c r="P92" i="39"/>
  <c r="E92" i="39"/>
  <c r="S91" i="39"/>
  <c r="R91" i="39"/>
  <c r="Q91" i="39"/>
  <c r="P91" i="39"/>
  <c r="E91" i="39"/>
  <c r="U90" i="39"/>
  <c r="S90" i="39"/>
  <c r="R90" i="39"/>
  <c r="Q90" i="39"/>
  <c r="P90" i="39"/>
  <c r="E90" i="39"/>
  <c r="T90" i="39" s="1"/>
  <c r="S89" i="39"/>
  <c r="R89" i="39"/>
  <c r="Q89" i="39"/>
  <c r="P89" i="39"/>
  <c r="E89" i="39"/>
  <c r="T88" i="39"/>
  <c r="S88" i="39"/>
  <c r="R88" i="39"/>
  <c r="Q88" i="39"/>
  <c r="P88" i="39"/>
  <c r="E88" i="39"/>
  <c r="U88" i="39" s="1"/>
  <c r="U87" i="39"/>
  <c r="S87" i="39"/>
  <c r="R87" i="39"/>
  <c r="Q87" i="39"/>
  <c r="P87" i="39"/>
  <c r="E87" i="39"/>
  <c r="T87" i="39" s="1"/>
  <c r="S86" i="39"/>
  <c r="R86" i="39"/>
  <c r="Q86" i="39"/>
  <c r="P86" i="39"/>
  <c r="E86" i="39"/>
  <c r="U86" i="39" s="1"/>
  <c r="V72" i="39"/>
  <c r="O72" i="39"/>
  <c r="N72" i="39"/>
  <c r="M72" i="39"/>
  <c r="L72" i="39"/>
  <c r="K72" i="39"/>
  <c r="J72" i="39"/>
  <c r="I72" i="39"/>
  <c r="H72" i="39"/>
  <c r="G72" i="39"/>
  <c r="F72" i="39"/>
  <c r="C72" i="39"/>
  <c r="B72" i="39"/>
  <c r="E72" i="39" s="1"/>
  <c r="V71" i="39"/>
  <c r="O71" i="39"/>
  <c r="N71" i="39"/>
  <c r="M71" i="39"/>
  <c r="L71" i="39"/>
  <c r="K71" i="39"/>
  <c r="J71" i="39"/>
  <c r="I71" i="39"/>
  <c r="S71" i="39" s="1"/>
  <c r="H71" i="39"/>
  <c r="R71" i="39" s="1"/>
  <c r="G71" i="39"/>
  <c r="F71" i="39"/>
  <c r="C71" i="39"/>
  <c r="B71" i="39"/>
  <c r="V70" i="39"/>
  <c r="O70" i="39"/>
  <c r="N70" i="39"/>
  <c r="M70" i="39"/>
  <c r="L70" i="39"/>
  <c r="K70" i="39"/>
  <c r="J70" i="39"/>
  <c r="I70" i="39"/>
  <c r="H70" i="39"/>
  <c r="G70" i="39"/>
  <c r="F70" i="39"/>
  <c r="C70" i="39"/>
  <c r="B70" i="39"/>
  <c r="E70" i="39" s="1"/>
  <c r="S69" i="39"/>
  <c r="R69" i="39"/>
  <c r="Q69" i="39"/>
  <c r="U69" i="39" s="1"/>
  <c r="P69" i="39"/>
  <c r="E69" i="39"/>
  <c r="V67" i="39"/>
  <c r="O67" i="39"/>
  <c r="N67" i="39"/>
  <c r="M67" i="39"/>
  <c r="L67" i="39"/>
  <c r="K67" i="39"/>
  <c r="J67" i="39"/>
  <c r="I67" i="39"/>
  <c r="H67" i="39"/>
  <c r="G67" i="39"/>
  <c r="F67" i="39"/>
  <c r="C67" i="39"/>
  <c r="B67" i="39"/>
  <c r="V66" i="39"/>
  <c r="Q66" i="39"/>
  <c r="O66" i="39"/>
  <c r="N66" i="39"/>
  <c r="M66" i="39"/>
  <c r="L66" i="39"/>
  <c r="K66" i="39"/>
  <c r="J66" i="39"/>
  <c r="I66" i="39"/>
  <c r="S66" i="39" s="1"/>
  <c r="H66" i="39"/>
  <c r="G66" i="39"/>
  <c r="F66" i="39"/>
  <c r="C66" i="39"/>
  <c r="B66" i="39"/>
  <c r="E66" i="39" s="1"/>
  <c r="S65" i="39"/>
  <c r="R65" i="39"/>
  <c r="Q65" i="39"/>
  <c r="P65" i="39"/>
  <c r="E65" i="39"/>
  <c r="U65" i="39" s="1"/>
  <c r="S64" i="39"/>
  <c r="R64" i="39"/>
  <c r="Q64" i="39"/>
  <c r="P64" i="39"/>
  <c r="E64" i="39"/>
  <c r="U64" i="39" s="1"/>
  <c r="U63" i="39"/>
  <c r="S63" i="39"/>
  <c r="R63" i="39"/>
  <c r="Q63" i="39"/>
  <c r="P63" i="39"/>
  <c r="E63" i="39"/>
  <c r="T63" i="39" s="1"/>
  <c r="S62" i="39"/>
  <c r="R62" i="39"/>
  <c r="Q62" i="39"/>
  <c r="P62" i="39"/>
  <c r="E62" i="39"/>
  <c r="S61" i="39"/>
  <c r="R61" i="39"/>
  <c r="Q61" i="39"/>
  <c r="P61" i="39"/>
  <c r="E61" i="39"/>
  <c r="V59" i="39"/>
  <c r="O59" i="39"/>
  <c r="N59" i="39"/>
  <c r="M59" i="39"/>
  <c r="L59" i="39"/>
  <c r="K59" i="39"/>
  <c r="J59" i="39"/>
  <c r="I59" i="39"/>
  <c r="S59" i="39" s="1"/>
  <c r="H59" i="39"/>
  <c r="R59" i="39" s="1"/>
  <c r="G59" i="39"/>
  <c r="F59" i="39"/>
  <c r="C59" i="39"/>
  <c r="B59" i="39"/>
  <c r="S58" i="39"/>
  <c r="R58" i="39"/>
  <c r="Q58" i="39"/>
  <c r="P58" i="39"/>
  <c r="E58" i="39"/>
  <c r="T58" i="39" s="1"/>
  <c r="S57" i="39"/>
  <c r="R57" i="39"/>
  <c r="Q57" i="39"/>
  <c r="P57" i="39"/>
  <c r="E57" i="39"/>
  <c r="S56" i="39"/>
  <c r="R56" i="39"/>
  <c r="Q56" i="39"/>
  <c r="P56" i="39"/>
  <c r="E56" i="39"/>
  <c r="S55" i="39"/>
  <c r="R55" i="39"/>
  <c r="Q55" i="39"/>
  <c r="P55" i="39"/>
  <c r="E55" i="39"/>
  <c r="V53" i="39"/>
  <c r="O53" i="39"/>
  <c r="N53" i="39"/>
  <c r="M53" i="39"/>
  <c r="L53" i="39"/>
  <c r="K53" i="39"/>
  <c r="J53" i="39"/>
  <c r="I53" i="39"/>
  <c r="S53" i="39" s="1"/>
  <c r="H53" i="39"/>
  <c r="R53" i="39" s="1"/>
  <c r="G53" i="39"/>
  <c r="F53" i="39"/>
  <c r="C53" i="39"/>
  <c r="B53" i="39"/>
  <c r="S52" i="39"/>
  <c r="R52" i="39"/>
  <c r="Q52" i="39"/>
  <c r="P52" i="39"/>
  <c r="E52" i="39"/>
  <c r="S51" i="39"/>
  <c r="R51" i="39"/>
  <c r="Q51" i="39"/>
  <c r="P51" i="39"/>
  <c r="E51" i="39"/>
  <c r="U50" i="39"/>
  <c r="S50" i="39"/>
  <c r="R50" i="39"/>
  <c r="Q50" i="39"/>
  <c r="P50" i="39"/>
  <c r="E50" i="39"/>
  <c r="T50" i="39" s="1"/>
  <c r="S49" i="39"/>
  <c r="R49" i="39"/>
  <c r="Q49" i="39"/>
  <c r="P49" i="39"/>
  <c r="E49" i="39"/>
  <c r="U49" i="39" s="1"/>
  <c r="S48" i="39"/>
  <c r="R48" i="39"/>
  <c r="Q48" i="39"/>
  <c r="P48" i="39"/>
  <c r="E48" i="39"/>
  <c r="U48" i="39" s="1"/>
  <c r="U47" i="39"/>
  <c r="S47" i="39"/>
  <c r="R47" i="39"/>
  <c r="Q47" i="39"/>
  <c r="P47" i="39"/>
  <c r="E47" i="39"/>
  <c r="T47" i="39" s="1"/>
  <c r="U46" i="39"/>
  <c r="S46" i="39"/>
  <c r="R46" i="39"/>
  <c r="Q46" i="39"/>
  <c r="P46" i="39"/>
  <c r="E46" i="39"/>
  <c r="T46" i="39" s="1"/>
  <c r="S45" i="39"/>
  <c r="R45" i="39"/>
  <c r="Q45" i="39"/>
  <c r="P45" i="39"/>
  <c r="E45" i="39"/>
  <c r="U45" i="39" s="1"/>
  <c r="S44" i="39"/>
  <c r="R44" i="39"/>
  <c r="Q44" i="39"/>
  <c r="P44" i="39"/>
  <c r="E44" i="39"/>
  <c r="S43" i="39"/>
  <c r="R43" i="39"/>
  <c r="Q43" i="39"/>
  <c r="P43" i="39"/>
  <c r="E43" i="39"/>
  <c r="T43" i="39" s="1"/>
  <c r="S42" i="39"/>
  <c r="R42" i="39"/>
  <c r="Q42" i="39"/>
  <c r="P42" i="39"/>
  <c r="E42" i="39"/>
  <c r="T42" i="39" s="1"/>
  <c r="V40" i="39"/>
  <c r="O40" i="39"/>
  <c r="N40" i="39"/>
  <c r="M40" i="39"/>
  <c r="L40" i="39"/>
  <c r="K40" i="39"/>
  <c r="S40" i="39" s="1"/>
  <c r="J40" i="39"/>
  <c r="I40" i="39"/>
  <c r="H40" i="39"/>
  <c r="R40" i="39" s="1"/>
  <c r="G40" i="39"/>
  <c r="F40" i="39"/>
  <c r="C40" i="39"/>
  <c r="B40" i="39"/>
  <c r="E40" i="39" s="1"/>
  <c r="T39" i="39"/>
  <c r="S39" i="39"/>
  <c r="R39" i="39"/>
  <c r="Q39" i="39"/>
  <c r="P39" i="39"/>
  <c r="E39" i="39"/>
  <c r="U39" i="39" s="1"/>
  <c r="S38" i="39"/>
  <c r="R38" i="39"/>
  <c r="Q38" i="39"/>
  <c r="P38" i="39"/>
  <c r="E38" i="39"/>
  <c r="S37" i="39"/>
  <c r="R37" i="39"/>
  <c r="Q37" i="39"/>
  <c r="P37" i="39"/>
  <c r="E37" i="39"/>
  <c r="S36" i="39"/>
  <c r="R36" i="39"/>
  <c r="Q36" i="39"/>
  <c r="P36" i="39"/>
  <c r="E36" i="39"/>
  <c r="S35" i="39"/>
  <c r="R35" i="39"/>
  <c r="Q35" i="39"/>
  <c r="P35" i="39"/>
  <c r="E35" i="39"/>
  <c r="U35" i="39" s="1"/>
  <c r="V33" i="39"/>
  <c r="O33" i="39"/>
  <c r="N33" i="39"/>
  <c r="M33" i="39"/>
  <c r="L33" i="39"/>
  <c r="K33" i="39"/>
  <c r="J33" i="39"/>
  <c r="I33" i="39"/>
  <c r="H33" i="39"/>
  <c r="R33" i="39" s="1"/>
  <c r="G33" i="39"/>
  <c r="F33" i="39"/>
  <c r="C33" i="39"/>
  <c r="B33" i="39"/>
  <c r="S32" i="39"/>
  <c r="R32" i="39"/>
  <c r="Q32" i="39"/>
  <c r="P32" i="39"/>
  <c r="E32" i="39"/>
  <c r="V30" i="39"/>
  <c r="Q30" i="39"/>
  <c r="O30" i="39"/>
  <c r="N30" i="39"/>
  <c r="M30" i="39"/>
  <c r="L30" i="39"/>
  <c r="K30" i="39"/>
  <c r="J30" i="39"/>
  <c r="I30" i="39"/>
  <c r="S30" i="39" s="1"/>
  <c r="H30" i="39"/>
  <c r="P30" i="39" s="1"/>
  <c r="G30" i="39"/>
  <c r="F30" i="39"/>
  <c r="C30" i="39"/>
  <c r="B30" i="39"/>
  <c r="E30" i="39" s="1"/>
  <c r="S29" i="39"/>
  <c r="R29" i="39"/>
  <c r="Q29" i="39"/>
  <c r="P29" i="39"/>
  <c r="E29" i="39"/>
  <c r="S28" i="39"/>
  <c r="R28" i="39"/>
  <c r="Q28" i="39"/>
  <c r="P28" i="39"/>
  <c r="E28" i="39"/>
  <c r="U28" i="39" s="1"/>
  <c r="U27" i="39"/>
  <c r="S27" i="39"/>
  <c r="R27" i="39"/>
  <c r="Q27" i="39"/>
  <c r="P27" i="39"/>
  <c r="E27" i="39"/>
  <c r="T27" i="39" s="1"/>
  <c r="S26" i="39"/>
  <c r="R26" i="39"/>
  <c r="Q26" i="39"/>
  <c r="P26" i="39"/>
  <c r="E26" i="39"/>
  <c r="T26" i="39" s="1"/>
  <c r="V24" i="39"/>
  <c r="O24" i="39"/>
  <c r="N24" i="39"/>
  <c r="M24" i="39"/>
  <c r="L24" i="39"/>
  <c r="K24" i="39"/>
  <c r="J24" i="39"/>
  <c r="I24" i="39"/>
  <c r="S24" i="39" s="1"/>
  <c r="H24" i="39"/>
  <c r="G24" i="39"/>
  <c r="F24" i="39"/>
  <c r="C24" i="39"/>
  <c r="B24" i="39"/>
  <c r="U23" i="39"/>
  <c r="S23" i="39"/>
  <c r="R23" i="39"/>
  <c r="Q23" i="39"/>
  <c r="P23" i="39"/>
  <c r="E23" i="39"/>
  <c r="T23" i="39" s="1"/>
  <c r="U22" i="39"/>
  <c r="S22" i="39"/>
  <c r="R22" i="39"/>
  <c r="Q22" i="39"/>
  <c r="P22" i="39"/>
  <c r="E22" i="39"/>
  <c r="T22" i="39" s="1"/>
  <c r="S21" i="39"/>
  <c r="R21" i="39"/>
  <c r="Q21" i="39"/>
  <c r="P21" i="39"/>
  <c r="E21" i="39"/>
  <c r="U21" i="39" s="1"/>
  <c r="S20" i="39"/>
  <c r="R20" i="39"/>
  <c r="Q20" i="39"/>
  <c r="P20" i="39"/>
  <c r="E20" i="39"/>
  <c r="T19" i="39"/>
  <c r="S19" i="39"/>
  <c r="R19" i="39"/>
  <c r="Q19" i="39"/>
  <c r="P19" i="39"/>
  <c r="E19" i="39"/>
  <c r="U19" i="39" s="1"/>
  <c r="S18" i="39"/>
  <c r="R18" i="39"/>
  <c r="Q18" i="39"/>
  <c r="P18" i="39"/>
  <c r="E18" i="39"/>
  <c r="T18" i="39" s="1"/>
  <c r="T17" i="39"/>
  <c r="S17" i="39"/>
  <c r="R17" i="39"/>
  <c r="Q17" i="39"/>
  <c r="P17" i="39"/>
  <c r="E17" i="39"/>
  <c r="U17" i="39" s="1"/>
  <c r="V15" i="39"/>
  <c r="O15" i="39"/>
  <c r="N15" i="39"/>
  <c r="M15" i="39"/>
  <c r="L15" i="39"/>
  <c r="K15" i="39"/>
  <c r="J15" i="39"/>
  <c r="I15" i="39"/>
  <c r="H15" i="39"/>
  <c r="G15" i="39"/>
  <c r="F15" i="39"/>
  <c r="C15" i="39"/>
  <c r="B15" i="39"/>
  <c r="E15" i="39" s="1"/>
  <c r="S14" i="39"/>
  <c r="R14" i="39"/>
  <c r="Q14" i="39"/>
  <c r="P14" i="39"/>
  <c r="E14" i="39"/>
  <c r="S13" i="39"/>
  <c r="R13" i="39"/>
  <c r="Q13" i="39"/>
  <c r="P13" i="39"/>
  <c r="E13" i="39"/>
  <c r="U13" i="39" s="1"/>
  <c r="S12" i="39"/>
  <c r="R12" i="39"/>
  <c r="Q12" i="39"/>
  <c r="P12" i="39"/>
  <c r="E12" i="39"/>
  <c r="U12" i="39" s="1"/>
  <c r="T11" i="39"/>
  <c r="S11" i="39"/>
  <c r="R11" i="39"/>
  <c r="Q11" i="39"/>
  <c r="P11" i="39"/>
  <c r="E11" i="39"/>
  <c r="U11" i="39" s="1"/>
  <c r="S10" i="39"/>
  <c r="R10" i="39"/>
  <c r="Q10" i="39"/>
  <c r="U10" i="39" s="1"/>
  <c r="P10" i="39"/>
  <c r="E10" i="39"/>
  <c r="S9" i="39"/>
  <c r="R9" i="39"/>
  <c r="Q9" i="39"/>
  <c r="P9" i="39"/>
  <c r="E9" i="39"/>
  <c r="S93" i="38"/>
  <c r="R93" i="38"/>
  <c r="Q93" i="38"/>
  <c r="P93" i="38"/>
  <c r="E93" i="38"/>
  <c r="S92" i="38"/>
  <c r="R92" i="38"/>
  <c r="Q92" i="38"/>
  <c r="P92" i="38"/>
  <c r="E92" i="38"/>
  <c r="U91" i="38"/>
  <c r="S91" i="38"/>
  <c r="R91" i="38"/>
  <c r="Q91" i="38"/>
  <c r="P91" i="38"/>
  <c r="E91" i="38"/>
  <c r="T91" i="38" s="1"/>
  <c r="S90" i="38"/>
  <c r="R90" i="38"/>
  <c r="Q90" i="38"/>
  <c r="P90" i="38"/>
  <c r="E90" i="38"/>
  <c r="S89" i="38"/>
  <c r="R89" i="38"/>
  <c r="Q89" i="38"/>
  <c r="P89" i="38"/>
  <c r="E89" i="38"/>
  <c r="U89" i="38" s="1"/>
  <c r="S88" i="38"/>
  <c r="R88" i="38"/>
  <c r="Q88" i="38"/>
  <c r="P88" i="38"/>
  <c r="E88" i="38"/>
  <c r="U87" i="38"/>
  <c r="S87" i="38"/>
  <c r="R87" i="38"/>
  <c r="Q87" i="38"/>
  <c r="P87" i="38"/>
  <c r="E87" i="38"/>
  <c r="T87" i="38" s="1"/>
  <c r="T86" i="38"/>
  <c r="S86" i="38"/>
  <c r="R86" i="38"/>
  <c r="Q86" i="38"/>
  <c r="P86" i="38"/>
  <c r="E86" i="38"/>
  <c r="U86" i="38" s="1"/>
  <c r="V72" i="38"/>
  <c r="O72" i="38"/>
  <c r="N72" i="38"/>
  <c r="M72" i="38"/>
  <c r="L72" i="38"/>
  <c r="K72" i="38"/>
  <c r="J72" i="38"/>
  <c r="I72" i="38"/>
  <c r="S72" i="38" s="1"/>
  <c r="H72" i="38"/>
  <c r="G72" i="38"/>
  <c r="F72" i="38"/>
  <c r="C72" i="38"/>
  <c r="B72" i="38"/>
  <c r="V71" i="38"/>
  <c r="O71" i="38"/>
  <c r="N71" i="38"/>
  <c r="M71" i="38"/>
  <c r="L71" i="38"/>
  <c r="K71" i="38"/>
  <c r="S71" i="38" s="1"/>
  <c r="J71" i="38"/>
  <c r="I71" i="38"/>
  <c r="H71" i="38"/>
  <c r="G71" i="38"/>
  <c r="F71" i="38"/>
  <c r="C71" i="38"/>
  <c r="B71" i="38"/>
  <c r="V70" i="38"/>
  <c r="O70" i="38"/>
  <c r="N70" i="38"/>
  <c r="M70" i="38"/>
  <c r="L70" i="38"/>
  <c r="K70" i="38"/>
  <c r="S70" i="38" s="1"/>
  <c r="J70" i="38"/>
  <c r="R70" i="38" s="1"/>
  <c r="I70" i="38"/>
  <c r="H70" i="38"/>
  <c r="G70" i="38"/>
  <c r="F70" i="38"/>
  <c r="C70" i="38"/>
  <c r="B70" i="38"/>
  <c r="E70" i="38" s="1"/>
  <c r="S69" i="38"/>
  <c r="R69" i="38"/>
  <c r="Q69" i="38"/>
  <c r="U69" i="38" s="1"/>
  <c r="P69" i="38"/>
  <c r="E69" i="38"/>
  <c r="V67" i="38"/>
  <c r="O67" i="38"/>
  <c r="N67" i="38"/>
  <c r="M67" i="38"/>
  <c r="L67" i="38"/>
  <c r="K67" i="38"/>
  <c r="S67" i="38" s="1"/>
  <c r="J67" i="38"/>
  <c r="I67" i="38"/>
  <c r="H67" i="38"/>
  <c r="R67" i="38" s="1"/>
  <c r="G67" i="38"/>
  <c r="F67" i="38"/>
  <c r="C67" i="38"/>
  <c r="B67" i="38"/>
  <c r="V66" i="38"/>
  <c r="O66" i="38"/>
  <c r="N66" i="38"/>
  <c r="M66" i="38"/>
  <c r="L66" i="38"/>
  <c r="K66" i="38"/>
  <c r="J66" i="38"/>
  <c r="I66" i="38"/>
  <c r="S66" i="38" s="1"/>
  <c r="H66" i="38"/>
  <c r="R66" i="38" s="1"/>
  <c r="G66" i="38"/>
  <c r="F66" i="38"/>
  <c r="C66" i="38"/>
  <c r="E66" i="38" s="1"/>
  <c r="B66" i="38"/>
  <c r="T65" i="38"/>
  <c r="S65" i="38"/>
  <c r="R65" i="38"/>
  <c r="Q65" i="38"/>
  <c r="P65" i="38"/>
  <c r="E65" i="38"/>
  <c r="U65" i="38" s="1"/>
  <c r="S64" i="38"/>
  <c r="R64" i="38"/>
  <c r="Q64" i="38"/>
  <c r="P64" i="38"/>
  <c r="E64" i="38"/>
  <c r="S63" i="38"/>
  <c r="R63" i="38"/>
  <c r="Q63" i="38"/>
  <c r="P63" i="38"/>
  <c r="E63" i="38"/>
  <c r="U62" i="38"/>
  <c r="S62" i="38"/>
  <c r="R62" i="38"/>
  <c r="Q62" i="38"/>
  <c r="P62" i="38"/>
  <c r="E62" i="38"/>
  <c r="T62" i="38" s="1"/>
  <c r="S61" i="38"/>
  <c r="R61" i="38"/>
  <c r="Q61" i="38"/>
  <c r="P61" i="38"/>
  <c r="E61" i="38"/>
  <c r="U61" i="38" s="1"/>
  <c r="V59" i="38"/>
  <c r="O59" i="38"/>
  <c r="N59" i="38"/>
  <c r="M59" i="38"/>
  <c r="L59" i="38"/>
  <c r="K59" i="38"/>
  <c r="J59" i="38"/>
  <c r="I59" i="38"/>
  <c r="H59" i="38"/>
  <c r="G59" i="38"/>
  <c r="F59" i="38"/>
  <c r="C59" i="38"/>
  <c r="B59" i="38"/>
  <c r="E59" i="38" s="1"/>
  <c r="U58" i="38"/>
  <c r="S58" i="38"/>
  <c r="R58" i="38"/>
  <c r="Q58" i="38"/>
  <c r="P58" i="38"/>
  <c r="E58" i="38"/>
  <c r="T58" i="38" s="1"/>
  <c r="T57" i="38"/>
  <c r="S57" i="38"/>
  <c r="R57" i="38"/>
  <c r="Q57" i="38"/>
  <c r="P57" i="38"/>
  <c r="E57" i="38"/>
  <c r="U57" i="38" s="1"/>
  <c r="S56" i="38"/>
  <c r="R56" i="38"/>
  <c r="Q56" i="38"/>
  <c r="P56" i="38"/>
  <c r="E56" i="38"/>
  <c r="U56" i="38" s="1"/>
  <c r="S55" i="38"/>
  <c r="R55" i="38"/>
  <c r="Q55" i="38"/>
  <c r="P55" i="38"/>
  <c r="E55" i="38"/>
  <c r="V53" i="38"/>
  <c r="O53" i="38"/>
  <c r="N53" i="38"/>
  <c r="M53" i="38"/>
  <c r="L53" i="38"/>
  <c r="K53" i="38"/>
  <c r="J53" i="38"/>
  <c r="I53" i="38"/>
  <c r="H53" i="38"/>
  <c r="R53" i="38" s="1"/>
  <c r="G53" i="38"/>
  <c r="F53" i="38"/>
  <c r="C53" i="38"/>
  <c r="B53" i="38"/>
  <c r="S52" i="38"/>
  <c r="R52" i="38"/>
  <c r="Q52" i="38"/>
  <c r="P52" i="38"/>
  <c r="E52" i="38"/>
  <c r="U52" i="38" s="1"/>
  <c r="T51" i="38"/>
  <c r="S51" i="38"/>
  <c r="R51" i="38"/>
  <c r="Q51" i="38"/>
  <c r="P51" i="38"/>
  <c r="E51" i="38"/>
  <c r="U51" i="38" s="1"/>
  <c r="S50" i="38"/>
  <c r="R50" i="38"/>
  <c r="Q50" i="38"/>
  <c r="P50" i="38"/>
  <c r="E50" i="38"/>
  <c r="S49" i="38"/>
  <c r="R49" i="38"/>
  <c r="Q49" i="38"/>
  <c r="P49" i="38"/>
  <c r="E49" i="38"/>
  <c r="S48" i="38"/>
  <c r="R48" i="38"/>
  <c r="Q48" i="38"/>
  <c r="P48" i="38"/>
  <c r="E48" i="38"/>
  <c r="S47" i="38"/>
  <c r="R47" i="38"/>
  <c r="Q47" i="38"/>
  <c r="P47" i="38"/>
  <c r="E47" i="38"/>
  <c r="U46" i="38"/>
  <c r="S46" i="38"/>
  <c r="R46" i="38"/>
  <c r="Q46" i="38"/>
  <c r="P46" i="38"/>
  <c r="E46" i="38"/>
  <c r="T46" i="38" s="1"/>
  <c r="S45" i="38"/>
  <c r="R45" i="38"/>
  <c r="Q45" i="38"/>
  <c r="P45" i="38"/>
  <c r="E45" i="38"/>
  <c r="U45" i="38" s="1"/>
  <c r="S44" i="38"/>
  <c r="R44" i="38"/>
  <c r="Q44" i="38"/>
  <c r="P44" i="38"/>
  <c r="E44" i="38"/>
  <c r="U44" i="38" s="1"/>
  <c r="S43" i="38"/>
  <c r="R43" i="38"/>
  <c r="Q43" i="38"/>
  <c r="P43" i="38"/>
  <c r="E43" i="38"/>
  <c r="S42" i="38"/>
  <c r="R42" i="38"/>
  <c r="Q42" i="38"/>
  <c r="P42" i="38"/>
  <c r="E42" i="38"/>
  <c r="T42" i="38" s="1"/>
  <c r="V40" i="38"/>
  <c r="S40" i="38"/>
  <c r="O40" i="38"/>
  <c r="N40" i="38"/>
  <c r="M40" i="38"/>
  <c r="L40" i="38"/>
  <c r="K40" i="38"/>
  <c r="J40" i="38"/>
  <c r="I40" i="38"/>
  <c r="H40" i="38"/>
  <c r="G40" i="38"/>
  <c r="F40" i="38"/>
  <c r="C40" i="38"/>
  <c r="B40" i="38"/>
  <c r="E40" i="38" s="1"/>
  <c r="S39" i="38"/>
  <c r="R39" i="38"/>
  <c r="Q39" i="38"/>
  <c r="P39" i="38"/>
  <c r="E39" i="38"/>
  <c r="S38" i="38"/>
  <c r="R38" i="38"/>
  <c r="Q38" i="38"/>
  <c r="P38" i="38"/>
  <c r="E38" i="38"/>
  <c r="T37" i="38"/>
  <c r="S37" i="38"/>
  <c r="R37" i="38"/>
  <c r="Q37" i="38"/>
  <c r="P37" i="38"/>
  <c r="E37" i="38"/>
  <c r="U37" i="38" s="1"/>
  <c r="S36" i="38"/>
  <c r="R36" i="38"/>
  <c r="Q36" i="38"/>
  <c r="P36" i="38"/>
  <c r="E36" i="38"/>
  <c r="S35" i="38"/>
  <c r="R35" i="38"/>
  <c r="Q35" i="38"/>
  <c r="P35" i="38"/>
  <c r="E35" i="38"/>
  <c r="T35" i="38" s="1"/>
  <c r="V33" i="38"/>
  <c r="O33" i="38"/>
  <c r="N33" i="38"/>
  <c r="M33" i="38"/>
  <c r="L33" i="38"/>
  <c r="K33" i="38"/>
  <c r="J33" i="38"/>
  <c r="I33" i="38"/>
  <c r="S33" i="38" s="1"/>
  <c r="H33" i="38"/>
  <c r="R33" i="38" s="1"/>
  <c r="G33" i="38"/>
  <c r="F33" i="38"/>
  <c r="C33" i="38"/>
  <c r="E33" i="38" s="1"/>
  <c r="B33" i="38"/>
  <c r="S32" i="38"/>
  <c r="R32" i="38"/>
  <c r="Q32" i="38"/>
  <c r="P32" i="38"/>
  <c r="E32" i="38"/>
  <c r="V30" i="38"/>
  <c r="O30" i="38"/>
  <c r="N30" i="38"/>
  <c r="M30" i="38"/>
  <c r="L30" i="38"/>
  <c r="K30" i="38"/>
  <c r="J30" i="38"/>
  <c r="I30" i="38"/>
  <c r="S30" i="38" s="1"/>
  <c r="H30" i="38"/>
  <c r="R30" i="38" s="1"/>
  <c r="G30" i="38"/>
  <c r="F30" i="38"/>
  <c r="C30" i="38"/>
  <c r="B30" i="38"/>
  <c r="E30" i="38" s="1"/>
  <c r="T29" i="38"/>
  <c r="S29" i="38"/>
  <c r="R29" i="38"/>
  <c r="Q29" i="38"/>
  <c r="P29" i="38"/>
  <c r="E29" i="38"/>
  <c r="U29" i="38" s="1"/>
  <c r="S28" i="38"/>
  <c r="R28" i="38"/>
  <c r="Q28" i="38"/>
  <c r="P28" i="38"/>
  <c r="E28" i="38"/>
  <c r="T27" i="38"/>
  <c r="S27" i="38"/>
  <c r="R27" i="38"/>
  <c r="Q27" i="38"/>
  <c r="P27" i="38"/>
  <c r="E27" i="38"/>
  <c r="U27" i="38" s="1"/>
  <c r="S26" i="38"/>
  <c r="R26" i="38"/>
  <c r="Q26" i="38"/>
  <c r="P26" i="38"/>
  <c r="E26" i="38"/>
  <c r="V24" i="38"/>
  <c r="S24" i="38"/>
  <c r="O24" i="38"/>
  <c r="N24" i="38"/>
  <c r="M24" i="38"/>
  <c r="L24" i="38"/>
  <c r="K24" i="38"/>
  <c r="J24" i="38"/>
  <c r="I24" i="38"/>
  <c r="Q24" i="38" s="1"/>
  <c r="H24" i="38"/>
  <c r="R24" i="38" s="1"/>
  <c r="G24" i="38"/>
  <c r="F24" i="38"/>
  <c r="C24" i="38"/>
  <c r="B24" i="38"/>
  <c r="E24" i="38" s="1"/>
  <c r="S23" i="38"/>
  <c r="R23" i="38"/>
  <c r="Q23" i="38"/>
  <c r="P23" i="38"/>
  <c r="E23" i="38"/>
  <c r="U23" i="38" s="1"/>
  <c r="U22" i="38"/>
  <c r="S22" i="38"/>
  <c r="R22" i="38"/>
  <c r="Q22" i="38"/>
  <c r="P22" i="38"/>
  <c r="E22" i="38"/>
  <c r="T22" i="38" s="1"/>
  <c r="S21" i="38"/>
  <c r="R21" i="38"/>
  <c r="Q21" i="38"/>
  <c r="P21" i="38"/>
  <c r="E21" i="38"/>
  <c r="S20" i="38"/>
  <c r="R20" i="38"/>
  <c r="Q20" i="38"/>
  <c r="P20" i="38"/>
  <c r="E20" i="38"/>
  <c r="U20" i="38" s="1"/>
  <c r="U19" i="38"/>
  <c r="S19" i="38"/>
  <c r="R19" i="38"/>
  <c r="Q19" i="38"/>
  <c r="P19" i="38"/>
  <c r="E19" i="38"/>
  <c r="T19" i="38" s="1"/>
  <c r="U18" i="38"/>
  <c r="S18" i="38"/>
  <c r="R18" i="38"/>
  <c r="Q18" i="38"/>
  <c r="P18" i="38"/>
  <c r="E18" i="38"/>
  <c r="T18" i="38" s="1"/>
  <c r="S17" i="38"/>
  <c r="R17" i="38"/>
  <c r="Q17" i="38"/>
  <c r="P17" i="38"/>
  <c r="E17" i="38"/>
  <c r="V15" i="38"/>
  <c r="O15" i="38"/>
  <c r="N15" i="38"/>
  <c r="M15" i="38"/>
  <c r="L15" i="38"/>
  <c r="K15" i="38"/>
  <c r="J15" i="38"/>
  <c r="R15" i="38" s="1"/>
  <c r="I15" i="38"/>
  <c r="S15" i="38" s="1"/>
  <c r="H15" i="38"/>
  <c r="G15" i="38"/>
  <c r="F15" i="38"/>
  <c r="C15" i="38"/>
  <c r="B15" i="38"/>
  <c r="E15" i="38" s="1"/>
  <c r="S14" i="38"/>
  <c r="R14" i="38"/>
  <c r="Q14" i="38"/>
  <c r="P14" i="38"/>
  <c r="E14" i="38"/>
  <c r="T14" i="38" s="1"/>
  <c r="U13" i="38"/>
  <c r="T13" i="38"/>
  <c r="S13" i="38"/>
  <c r="R13" i="38"/>
  <c r="Q13" i="38"/>
  <c r="P13" i="38"/>
  <c r="E13" i="38"/>
  <c r="S12" i="38"/>
  <c r="R12" i="38"/>
  <c r="Q12" i="38"/>
  <c r="P12" i="38"/>
  <c r="E12" i="38"/>
  <c r="T11" i="38"/>
  <c r="S11" i="38"/>
  <c r="R11" i="38"/>
  <c r="Q11" i="38"/>
  <c r="P11" i="38"/>
  <c r="E11" i="38"/>
  <c r="U11" i="38" s="1"/>
  <c r="S10" i="38"/>
  <c r="R10" i="38"/>
  <c r="Q10" i="38"/>
  <c r="P10" i="38"/>
  <c r="E10" i="38"/>
  <c r="T10" i="38" s="1"/>
  <c r="T9" i="38"/>
  <c r="S9" i="38"/>
  <c r="R9" i="38"/>
  <c r="Q9" i="38"/>
  <c r="P9" i="38"/>
  <c r="E9" i="38"/>
  <c r="U9" i="38" s="1"/>
  <c r="S93" i="37"/>
  <c r="R93" i="37"/>
  <c r="Q93" i="37"/>
  <c r="P93" i="37"/>
  <c r="E93" i="37"/>
  <c r="U93" i="37" s="1"/>
  <c r="T92" i="37"/>
  <c r="S92" i="37"/>
  <c r="R92" i="37"/>
  <c r="Q92" i="37"/>
  <c r="P92" i="37"/>
  <c r="E92" i="37"/>
  <c r="U92" i="37" s="1"/>
  <c r="S91" i="37"/>
  <c r="R91" i="37"/>
  <c r="Q91" i="37"/>
  <c r="P91" i="37"/>
  <c r="E91" i="37"/>
  <c r="T91" i="37" s="1"/>
  <c r="S90" i="37"/>
  <c r="R90" i="37"/>
  <c r="Q90" i="37"/>
  <c r="P90" i="37"/>
  <c r="E90" i="37"/>
  <c r="U90" i="37" s="1"/>
  <c r="S89" i="37"/>
  <c r="R89" i="37"/>
  <c r="Q89" i="37"/>
  <c r="P89" i="37"/>
  <c r="E89" i="37"/>
  <c r="S88" i="37"/>
  <c r="R88" i="37"/>
  <c r="Q88" i="37"/>
  <c r="P88" i="37"/>
  <c r="E88" i="37"/>
  <c r="U88" i="37" s="1"/>
  <c r="U87" i="37"/>
  <c r="S87" i="37"/>
  <c r="R87" i="37"/>
  <c r="Q87" i="37"/>
  <c r="P87" i="37"/>
  <c r="E87" i="37"/>
  <c r="T87" i="37" s="1"/>
  <c r="S86" i="37"/>
  <c r="R86" i="37"/>
  <c r="Q86" i="37"/>
  <c r="P86" i="37"/>
  <c r="E86" i="37"/>
  <c r="V72" i="37"/>
  <c r="O72" i="37"/>
  <c r="N72" i="37"/>
  <c r="M72" i="37"/>
  <c r="L72" i="37"/>
  <c r="K72" i="37"/>
  <c r="J72" i="37"/>
  <c r="I72" i="37"/>
  <c r="H72" i="37"/>
  <c r="G72" i="37"/>
  <c r="F72" i="37"/>
  <c r="C72" i="37"/>
  <c r="B72" i="37"/>
  <c r="V71" i="37"/>
  <c r="O71" i="37"/>
  <c r="N71" i="37"/>
  <c r="M71" i="37"/>
  <c r="L71" i="37"/>
  <c r="K71" i="37"/>
  <c r="J71" i="37"/>
  <c r="I71" i="37"/>
  <c r="S71" i="37" s="1"/>
  <c r="H71" i="37"/>
  <c r="G71" i="37"/>
  <c r="F71" i="37"/>
  <c r="C71" i="37"/>
  <c r="E71" i="37" s="1"/>
  <c r="B71" i="37"/>
  <c r="V70" i="37"/>
  <c r="O70" i="37"/>
  <c r="N70" i="37"/>
  <c r="M70" i="37"/>
  <c r="L70" i="37"/>
  <c r="K70" i="37"/>
  <c r="J70" i="37"/>
  <c r="R70" i="37" s="1"/>
  <c r="I70" i="37"/>
  <c r="H70" i="37"/>
  <c r="G70" i="37"/>
  <c r="F70" i="37"/>
  <c r="C70" i="37"/>
  <c r="B70" i="37"/>
  <c r="E70" i="37" s="1"/>
  <c r="S69" i="37"/>
  <c r="R69" i="37"/>
  <c r="Q69" i="37"/>
  <c r="P69" i="37"/>
  <c r="E69" i="37"/>
  <c r="T69" i="37" s="1"/>
  <c r="V67" i="37"/>
  <c r="O67" i="37"/>
  <c r="N67" i="37"/>
  <c r="M67" i="37"/>
  <c r="L67" i="37"/>
  <c r="K67" i="37"/>
  <c r="J67" i="37"/>
  <c r="I67" i="37"/>
  <c r="H67" i="37"/>
  <c r="G67" i="37"/>
  <c r="F67" i="37"/>
  <c r="C67" i="37"/>
  <c r="B67" i="37"/>
  <c r="V66" i="37"/>
  <c r="O66" i="37"/>
  <c r="N66" i="37"/>
  <c r="M66" i="37"/>
  <c r="L66" i="37"/>
  <c r="K66" i="37"/>
  <c r="J66" i="37"/>
  <c r="I66" i="37"/>
  <c r="S66" i="37" s="1"/>
  <c r="H66" i="37"/>
  <c r="G66" i="37"/>
  <c r="F66" i="37"/>
  <c r="C66" i="37"/>
  <c r="B66" i="37"/>
  <c r="E66" i="37" s="1"/>
  <c r="T65" i="37"/>
  <c r="S65" i="37"/>
  <c r="R65" i="37"/>
  <c r="Q65" i="37"/>
  <c r="P65" i="37"/>
  <c r="E65" i="37"/>
  <c r="U65" i="37" s="1"/>
  <c r="S64" i="37"/>
  <c r="R64" i="37"/>
  <c r="Q64" i="37"/>
  <c r="P64" i="37"/>
  <c r="E64" i="37"/>
  <c r="U64" i="37" s="1"/>
  <c r="S63" i="37"/>
  <c r="R63" i="37"/>
  <c r="Q63" i="37"/>
  <c r="P63" i="37"/>
  <c r="E63" i="37"/>
  <c r="T63" i="37" s="1"/>
  <c r="S62" i="37"/>
  <c r="R62" i="37"/>
  <c r="Q62" i="37"/>
  <c r="P62" i="37"/>
  <c r="E62" i="37"/>
  <c r="T61" i="37"/>
  <c r="S61" i="37"/>
  <c r="R61" i="37"/>
  <c r="Q61" i="37"/>
  <c r="P61" i="37"/>
  <c r="E61" i="37"/>
  <c r="U61" i="37" s="1"/>
  <c r="V59" i="37"/>
  <c r="O59" i="37"/>
  <c r="N59" i="37"/>
  <c r="M59" i="37"/>
  <c r="L59" i="37"/>
  <c r="K59" i="37"/>
  <c r="J59" i="37"/>
  <c r="I59" i="37"/>
  <c r="S59" i="37" s="1"/>
  <c r="H59" i="37"/>
  <c r="G59" i="37"/>
  <c r="F59" i="37"/>
  <c r="C59" i="37"/>
  <c r="B59" i="37"/>
  <c r="S58" i="37"/>
  <c r="R58" i="37"/>
  <c r="Q58" i="37"/>
  <c r="P58" i="37"/>
  <c r="E58" i="37"/>
  <c r="T58" i="37" s="1"/>
  <c r="S57" i="37"/>
  <c r="R57" i="37"/>
  <c r="Q57" i="37"/>
  <c r="P57" i="37"/>
  <c r="E57" i="37"/>
  <c r="U57" i="37" s="1"/>
  <c r="S56" i="37"/>
  <c r="R56" i="37"/>
  <c r="Q56" i="37"/>
  <c r="P56" i="37"/>
  <c r="E56" i="37"/>
  <c r="S55" i="37"/>
  <c r="R55" i="37"/>
  <c r="Q55" i="37"/>
  <c r="P55" i="37"/>
  <c r="E55" i="37"/>
  <c r="V53" i="37"/>
  <c r="O53" i="37"/>
  <c r="N53" i="37"/>
  <c r="M53" i="37"/>
  <c r="L53" i="37"/>
  <c r="K53" i="37"/>
  <c r="J53" i="37"/>
  <c r="I53" i="37"/>
  <c r="S53" i="37" s="1"/>
  <c r="H53" i="37"/>
  <c r="R53" i="37" s="1"/>
  <c r="G53" i="37"/>
  <c r="F53" i="37"/>
  <c r="C53" i="37"/>
  <c r="B53" i="37"/>
  <c r="S52" i="37"/>
  <c r="R52" i="37"/>
  <c r="Q52" i="37"/>
  <c r="P52" i="37"/>
  <c r="E52" i="37"/>
  <c r="S51" i="37"/>
  <c r="R51" i="37"/>
  <c r="Q51" i="37"/>
  <c r="P51" i="37"/>
  <c r="E51" i="37"/>
  <c r="U50" i="37"/>
  <c r="S50" i="37"/>
  <c r="R50" i="37"/>
  <c r="Q50" i="37"/>
  <c r="P50" i="37"/>
  <c r="E50" i="37"/>
  <c r="T50" i="37" s="1"/>
  <c r="S49" i="37"/>
  <c r="R49" i="37"/>
  <c r="Q49" i="37"/>
  <c r="P49" i="37"/>
  <c r="E49" i="37"/>
  <c r="U49" i="37" s="1"/>
  <c r="S48" i="37"/>
  <c r="R48" i="37"/>
  <c r="Q48" i="37"/>
  <c r="P48" i="37"/>
  <c r="E48" i="37"/>
  <c r="U48" i="37" s="1"/>
  <c r="U47" i="37"/>
  <c r="S47" i="37"/>
  <c r="R47" i="37"/>
  <c r="Q47" i="37"/>
  <c r="P47" i="37"/>
  <c r="E47" i="37"/>
  <c r="T47" i="37" s="1"/>
  <c r="S46" i="37"/>
  <c r="R46" i="37"/>
  <c r="Q46" i="37"/>
  <c r="P46" i="37"/>
  <c r="E46" i="37"/>
  <c r="T45" i="37"/>
  <c r="S45" i="37"/>
  <c r="R45" i="37"/>
  <c r="Q45" i="37"/>
  <c r="P45" i="37"/>
  <c r="E45" i="37"/>
  <c r="U45" i="37" s="1"/>
  <c r="S44" i="37"/>
  <c r="R44" i="37"/>
  <c r="Q44" i="37"/>
  <c r="P44" i="37"/>
  <c r="E44" i="37"/>
  <c r="T43" i="37"/>
  <c r="S43" i="37"/>
  <c r="R43" i="37"/>
  <c r="Q43" i="37"/>
  <c r="P43" i="37"/>
  <c r="E43" i="37"/>
  <c r="S42" i="37"/>
  <c r="R42" i="37"/>
  <c r="Q42" i="37"/>
  <c r="P42" i="37"/>
  <c r="E42" i="37"/>
  <c r="T42" i="37" s="1"/>
  <c r="V40" i="37"/>
  <c r="O40" i="37"/>
  <c r="N40" i="37"/>
  <c r="M40" i="37"/>
  <c r="L40" i="37"/>
  <c r="K40" i="37"/>
  <c r="S40" i="37" s="1"/>
  <c r="J40" i="37"/>
  <c r="I40" i="37"/>
  <c r="H40" i="37"/>
  <c r="R40" i="37" s="1"/>
  <c r="G40" i="37"/>
  <c r="F40" i="37"/>
  <c r="C40" i="37"/>
  <c r="B40" i="37"/>
  <c r="E40" i="37" s="1"/>
  <c r="T39" i="37"/>
  <c r="S39" i="37"/>
  <c r="R39" i="37"/>
  <c r="Q39" i="37"/>
  <c r="P39" i="37"/>
  <c r="E39" i="37"/>
  <c r="U39" i="37" s="1"/>
  <c r="S38" i="37"/>
  <c r="R38" i="37"/>
  <c r="Q38" i="37"/>
  <c r="P38" i="37"/>
  <c r="E38" i="37"/>
  <c r="T38" i="37" s="1"/>
  <c r="U37" i="37"/>
  <c r="S37" i="37"/>
  <c r="R37" i="37"/>
  <c r="Q37" i="37"/>
  <c r="P37" i="37"/>
  <c r="E37" i="37"/>
  <c r="T37" i="37" s="1"/>
  <c r="S36" i="37"/>
  <c r="R36" i="37"/>
  <c r="Q36" i="37"/>
  <c r="P36" i="37"/>
  <c r="E36" i="37"/>
  <c r="U36" i="37" s="1"/>
  <c r="S35" i="37"/>
  <c r="R35" i="37"/>
  <c r="Q35" i="37"/>
  <c r="U35" i="37" s="1"/>
  <c r="P35" i="37"/>
  <c r="E35" i="37"/>
  <c r="V33" i="37"/>
  <c r="O33" i="37"/>
  <c r="N33" i="37"/>
  <c r="M33" i="37"/>
  <c r="L33" i="37"/>
  <c r="K33" i="37"/>
  <c r="J33" i="37"/>
  <c r="I33" i="37"/>
  <c r="S33" i="37" s="1"/>
  <c r="H33" i="37"/>
  <c r="G33" i="37"/>
  <c r="F33" i="37"/>
  <c r="C33" i="37"/>
  <c r="B33" i="37"/>
  <c r="E33" i="37" s="1"/>
  <c r="S32" i="37"/>
  <c r="R32" i="37"/>
  <c r="Q32" i="37"/>
  <c r="P32" i="37"/>
  <c r="E32" i="37"/>
  <c r="U32" i="37" s="1"/>
  <c r="V30" i="37"/>
  <c r="O30" i="37"/>
  <c r="N30" i="37"/>
  <c r="M30" i="37"/>
  <c r="L30" i="37"/>
  <c r="K30" i="37"/>
  <c r="J30" i="37"/>
  <c r="I30" i="37"/>
  <c r="H30" i="37"/>
  <c r="G30" i="37"/>
  <c r="F30" i="37"/>
  <c r="C30" i="37"/>
  <c r="B30" i="37"/>
  <c r="E30" i="37" s="1"/>
  <c r="U29" i="37"/>
  <c r="T29" i="37"/>
  <c r="S29" i="37"/>
  <c r="R29" i="37"/>
  <c r="Q29" i="37"/>
  <c r="P29" i="37"/>
  <c r="E29" i="37"/>
  <c r="S28" i="37"/>
  <c r="R28" i="37"/>
  <c r="Q28" i="37"/>
  <c r="P28" i="37"/>
  <c r="E28" i="37"/>
  <c r="U28" i="37" s="1"/>
  <c r="U27" i="37"/>
  <c r="S27" i="37"/>
  <c r="R27" i="37"/>
  <c r="Q27" i="37"/>
  <c r="P27" i="37"/>
  <c r="E27" i="37"/>
  <c r="T27" i="37" s="1"/>
  <c r="S26" i="37"/>
  <c r="R26" i="37"/>
  <c r="Q26" i="37"/>
  <c r="P26" i="37"/>
  <c r="E26" i="37"/>
  <c r="V24" i="37"/>
  <c r="O24" i="37"/>
  <c r="N24" i="37"/>
  <c r="M24" i="37"/>
  <c r="L24" i="37"/>
  <c r="K24" i="37"/>
  <c r="J24" i="37"/>
  <c r="I24" i="37"/>
  <c r="H24" i="37"/>
  <c r="R24" i="37" s="1"/>
  <c r="G24" i="37"/>
  <c r="F24" i="37"/>
  <c r="C24" i="37"/>
  <c r="B24" i="37"/>
  <c r="E24" i="37" s="1"/>
  <c r="S23" i="37"/>
  <c r="R23" i="37"/>
  <c r="Q23" i="37"/>
  <c r="P23" i="37"/>
  <c r="E23" i="37"/>
  <c r="T23" i="37" s="1"/>
  <c r="S22" i="37"/>
  <c r="R22" i="37"/>
  <c r="Q22" i="37"/>
  <c r="P22" i="37"/>
  <c r="E22" i="37"/>
  <c r="S21" i="37"/>
  <c r="R21" i="37"/>
  <c r="Q21" i="37"/>
  <c r="P21" i="37"/>
  <c r="E21" i="37"/>
  <c r="S20" i="37"/>
  <c r="R20" i="37"/>
  <c r="Q20" i="37"/>
  <c r="P20" i="37"/>
  <c r="E20" i="37"/>
  <c r="T19" i="37"/>
  <c r="S19" i="37"/>
  <c r="R19" i="37"/>
  <c r="Q19" i="37"/>
  <c r="P19" i="37"/>
  <c r="E19" i="37"/>
  <c r="U19" i="37" s="1"/>
  <c r="S18" i="37"/>
  <c r="R18" i="37"/>
  <c r="Q18" i="37"/>
  <c r="P18" i="37"/>
  <c r="E18" i="37"/>
  <c r="U17" i="37"/>
  <c r="S17" i="37"/>
  <c r="R17" i="37"/>
  <c r="Q17" i="37"/>
  <c r="P17" i="37"/>
  <c r="E17" i="37"/>
  <c r="T17" i="37" s="1"/>
  <c r="V15" i="37"/>
  <c r="O15" i="37"/>
  <c r="N15" i="37"/>
  <c r="M15" i="37"/>
  <c r="L15" i="37"/>
  <c r="K15" i="37"/>
  <c r="J15" i="37"/>
  <c r="I15" i="37"/>
  <c r="H15" i="37"/>
  <c r="P15" i="37" s="1"/>
  <c r="G15" i="37"/>
  <c r="F15" i="37"/>
  <c r="C15" i="37"/>
  <c r="B15" i="37"/>
  <c r="S14" i="37"/>
  <c r="R14" i="37"/>
  <c r="Q14" i="37"/>
  <c r="P14" i="37"/>
  <c r="E14" i="37"/>
  <c r="T14" i="37" s="1"/>
  <c r="U13" i="37"/>
  <c r="T13" i="37"/>
  <c r="S13" i="37"/>
  <c r="R13" i="37"/>
  <c r="Q13" i="37"/>
  <c r="P13" i="37"/>
  <c r="E13" i="37"/>
  <c r="S12" i="37"/>
  <c r="R12" i="37"/>
  <c r="Q12" i="37"/>
  <c r="P12" i="37"/>
  <c r="E12" i="37"/>
  <c r="U12" i="37" s="1"/>
  <c r="S11" i="37"/>
  <c r="R11" i="37"/>
  <c r="Q11" i="37"/>
  <c r="P11" i="37"/>
  <c r="E11" i="37"/>
  <c r="S10" i="37"/>
  <c r="R10" i="37"/>
  <c r="Q10" i="37"/>
  <c r="U10" i="37" s="1"/>
  <c r="P10" i="37"/>
  <c r="E10" i="37"/>
  <c r="S9" i="37"/>
  <c r="R9" i="37"/>
  <c r="Q9" i="37"/>
  <c r="P9" i="37"/>
  <c r="E9" i="37"/>
  <c r="S93" i="36"/>
  <c r="R93" i="36"/>
  <c r="Q93" i="36"/>
  <c r="P93" i="36"/>
  <c r="E93" i="36"/>
  <c r="S92" i="36"/>
  <c r="R92" i="36"/>
  <c r="Q92" i="36"/>
  <c r="P92" i="36"/>
  <c r="E92" i="36"/>
  <c r="U92" i="36" s="1"/>
  <c r="U91" i="36"/>
  <c r="S91" i="36"/>
  <c r="R91" i="36"/>
  <c r="Q91" i="36"/>
  <c r="P91" i="36"/>
  <c r="E91" i="36"/>
  <c r="T91" i="36" s="1"/>
  <c r="S90" i="36"/>
  <c r="R90" i="36"/>
  <c r="Q90" i="36"/>
  <c r="P90" i="36"/>
  <c r="E90" i="36"/>
  <c r="S89" i="36"/>
  <c r="R89" i="36"/>
  <c r="Q89" i="36"/>
  <c r="P89" i="36"/>
  <c r="E89" i="36"/>
  <c r="U89" i="36" s="1"/>
  <c r="S88" i="36"/>
  <c r="R88" i="36"/>
  <c r="Q88" i="36"/>
  <c r="P88" i="36"/>
  <c r="E88" i="36"/>
  <c r="T88" i="36" s="1"/>
  <c r="S87" i="36"/>
  <c r="R87" i="36"/>
  <c r="Q87" i="36"/>
  <c r="P87" i="36"/>
  <c r="E87" i="36"/>
  <c r="T87" i="36" s="1"/>
  <c r="S86" i="36"/>
  <c r="R86" i="36"/>
  <c r="Q86" i="36"/>
  <c r="P86" i="36"/>
  <c r="E86" i="36"/>
  <c r="V72" i="36"/>
  <c r="O72" i="36"/>
  <c r="N72" i="36"/>
  <c r="M72" i="36"/>
  <c r="L72" i="36"/>
  <c r="K72" i="36"/>
  <c r="J72" i="36"/>
  <c r="I72" i="36"/>
  <c r="S72" i="36" s="1"/>
  <c r="H72" i="36"/>
  <c r="G72" i="36"/>
  <c r="F72" i="36"/>
  <c r="C72" i="36"/>
  <c r="B72" i="36"/>
  <c r="V71" i="36"/>
  <c r="O71" i="36"/>
  <c r="N71" i="36"/>
  <c r="M71" i="36"/>
  <c r="L71" i="36"/>
  <c r="K71" i="36"/>
  <c r="J71" i="36"/>
  <c r="I71" i="36"/>
  <c r="S71" i="36" s="1"/>
  <c r="H71" i="36"/>
  <c r="R71" i="36" s="1"/>
  <c r="G71" i="36"/>
  <c r="F71" i="36"/>
  <c r="C71" i="36"/>
  <c r="B71" i="36"/>
  <c r="V70" i="36"/>
  <c r="O70" i="36"/>
  <c r="N70" i="36"/>
  <c r="M70" i="36"/>
  <c r="L70" i="36"/>
  <c r="K70" i="36"/>
  <c r="S70" i="36" s="1"/>
  <c r="J70" i="36"/>
  <c r="I70" i="36"/>
  <c r="H70" i="36"/>
  <c r="G70" i="36"/>
  <c r="F70" i="36"/>
  <c r="C70" i="36"/>
  <c r="B70" i="36"/>
  <c r="E70" i="36" s="1"/>
  <c r="U69" i="36"/>
  <c r="S69" i="36"/>
  <c r="R69" i="36"/>
  <c r="Q69" i="36"/>
  <c r="P69" i="36"/>
  <c r="T69" i="36" s="1"/>
  <c r="E69" i="36"/>
  <c r="V67" i="36"/>
  <c r="O67" i="36"/>
  <c r="N67" i="36"/>
  <c r="M67" i="36"/>
  <c r="L67" i="36"/>
  <c r="K67" i="36"/>
  <c r="J67" i="36"/>
  <c r="I67" i="36"/>
  <c r="H67" i="36"/>
  <c r="G67" i="36"/>
  <c r="F67" i="36"/>
  <c r="C67" i="36"/>
  <c r="B67" i="36"/>
  <c r="V66" i="36"/>
  <c r="O66" i="36"/>
  <c r="N66" i="36"/>
  <c r="M66" i="36"/>
  <c r="L66" i="36"/>
  <c r="K66" i="36"/>
  <c r="J66" i="36"/>
  <c r="I66" i="36"/>
  <c r="S66" i="36" s="1"/>
  <c r="H66" i="36"/>
  <c r="R66" i="36" s="1"/>
  <c r="G66" i="36"/>
  <c r="F66" i="36"/>
  <c r="C66" i="36"/>
  <c r="B66" i="36"/>
  <c r="E66" i="36" s="1"/>
  <c r="T65" i="36"/>
  <c r="S65" i="36"/>
  <c r="R65" i="36"/>
  <c r="Q65" i="36"/>
  <c r="P65" i="36"/>
  <c r="E65" i="36"/>
  <c r="U65" i="36" s="1"/>
  <c r="S64" i="36"/>
  <c r="R64" i="36"/>
  <c r="Q64" i="36"/>
  <c r="P64" i="36"/>
  <c r="E64" i="36"/>
  <c r="S63" i="36"/>
  <c r="R63" i="36"/>
  <c r="Q63" i="36"/>
  <c r="P63" i="36"/>
  <c r="E63" i="36"/>
  <c r="U63" i="36" s="1"/>
  <c r="S62" i="36"/>
  <c r="R62" i="36"/>
  <c r="Q62" i="36"/>
  <c r="P62" i="36"/>
  <c r="E62" i="36"/>
  <c r="U61" i="36"/>
  <c r="T61" i="36"/>
  <c r="S61" i="36"/>
  <c r="R61" i="36"/>
  <c r="Q61" i="36"/>
  <c r="P61" i="36"/>
  <c r="E61" i="36"/>
  <c r="V59" i="36"/>
  <c r="O59" i="36"/>
  <c r="N59" i="36"/>
  <c r="M59" i="36"/>
  <c r="L59" i="36"/>
  <c r="K59" i="36"/>
  <c r="J59" i="36"/>
  <c r="I59" i="36"/>
  <c r="H59" i="36"/>
  <c r="R59" i="36" s="1"/>
  <c r="G59" i="36"/>
  <c r="F59" i="36"/>
  <c r="C59" i="36"/>
  <c r="B59" i="36"/>
  <c r="U58" i="36"/>
  <c r="S58" i="36"/>
  <c r="R58" i="36"/>
  <c r="Q58" i="36"/>
  <c r="P58" i="36"/>
  <c r="E58" i="36"/>
  <c r="T58" i="36" s="1"/>
  <c r="S57" i="36"/>
  <c r="R57" i="36"/>
  <c r="Q57" i="36"/>
  <c r="P57" i="36"/>
  <c r="E57" i="36"/>
  <c r="U57" i="36" s="1"/>
  <c r="S56" i="36"/>
  <c r="R56" i="36"/>
  <c r="Q56" i="36"/>
  <c r="P56" i="36"/>
  <c r="E56" i="36"/>
  <c r="U56" i="36" s="1"/>
  <c r="S55" i="36"/>
  <c r="R55" i="36"/>
  <c r="Q55" i="36"/>
  <c r="P55" i="36"/>
  <c r="E55" i="36"/>
  <c r="U55" i="36" s="1"/>
  <c r="V53" i="36"/>
  <c r="O53" i="36"/>
  <c r="N53" i="36"/>
  <c r="M53" i="36"/>
  <c r="L53" i="36"/>
  <c r="K53" i="36"/>
  <c r="J53" i="36"/>
  <c r="I53" i="36"/>
  <c r="S53" i="36" s="1"/>
  <c r="H53" i="36"/>
  <c r="R53" i="36" s="1"/>
  <c r="G53" i="36"/>
  <c r="F53" i="36"/>
  <c r="C53" i="36"/>
  <c r="B53" i="36"/>
  <c r="S52" i="36"/>
  <c r="R52" i="36"/>
  <c r="Q52" i="36"/>
  <c r="P52" i="36"/>
  <c r="E52" i="36"/>
  <c r="U52" i="36" s="1"/>
  <c r="S51" i="36"/>
  <c r="R51" i="36"/>
  <c r="Q51" i="36"/>
  <c r="P51" i="36"/>
  <c r="E51" i="36"/>
  <c r="U51" i="36" s="1"/>
  <c r="U50" i="36"/>
  <c r="S50" i="36"/>
  <c r="R50" i="36"/>
  <c r="Q50" i="36"/>
  <c r="P50" i="36"/>
  <c r="E50" i="36"/>
  <c r="T50" i="36" s="1"/>
  <c r="S49" i="36"/>
  <c r="R49" i="36"/>
  <c r="Q49" i="36"/>
  <c r="P49" i="36"/>
  <c r="E49" i="36"/>
  <c r="U49" i="36" s="1"/>
  <c r="S48" i="36"/>
  <c r="R48" i="36"/>
  <c r="Q48" i="36"/>
  <c r="P48" i="36"/>
  <c r="E48" i="36"/>
  <c r="S47" i="36"/>
  <c r="R47" i="36"/>
  <c r="Q47" i="36"/>
  <c r="P47" i="36"/>
  <c r="E47" i="36"/>
  <c r="U47" i="36" s="1"/>
  <c r="S46" i="36"/>
  <c r="R46" i="36"/>
  <c r="Q46" i="36"/>
  <c r="P46" i="36"/>
  <c r="E46" i="36"/>
  <c r="T46" i="36" s="1"/>
  <c r="U45" i="36"/>
  <c r="T45" i="36"/>
  <c r="S45" i="36"/>
  <c r="R45" i="36"/>
  <c r="Q45" i="36"/>
  <c r="P45" i="36"/>
  <c r="E45" i="36"/>
  <c r="S44" i="36"/>
  <c r="R44" i="36"/>
  <c r="Q44" i="36"/>
  <c r="P44" i="36"/>
  <c r="E44" i="36"/>
  <c r="S43" i="36"/>
  <c r="R43" i="36"/>
  <c r="Q43" i="36"/>
  <c r="P43" i="36"/>
  <c r="E43" i="36"/>
  <c r="U43" i="36" s="1"/>
  <c r="U42" i="36"/>
  <c r="S42" i="36"/>
  <c r="R42" i="36"/>
  <c r="Q42" i="36"/>
  <c r="P42" i="36"/>
  <c r="E42" i="36"/>
  <c r="T42" i="36" s="1"/>
  <c r="V40" i="36"/>
  <c r="S40" i="36"/>
  <c r="O40" i="36"/>
  <c r="N40" i="36"/>
  <c r="M40" i="36"/>
  <c r="L40" i="36"/>
  <c r="K40" i="36"/>
  <c r="J40" i="36"/>
  <c r="I40" i="36"/>
  <c r="H40" i="36"/>
  <c r="R40" i="36" s="1"/>
  <c r="G40" i="36"/>
  <c r="F40" i="36"/>
  <c r="C40" i="36"/>
  <c r="B40" i="36"/>
  <c r="E40" i="36" s="1"/>
  <c r="S39" i="36"/>
  <c r="R39" i="36"/>
  <c r="Q39" i="36"/>
  <c r="P39" i="36"/>
  <c r="E39" i="36"/>
  <c r="U39" i="36" s="1"/>
  <c r="S38" i="36"/>
  <c r="R38" i="36"/>
  <c r="Q38" i="36"/>
  <c r="P38" i="36"/>
  <c r="E38" i="36"/>
  <c r="T38" i="36" s="1"/>
  <c r="S37" i="36"/>
  <c r="R37" i="36"/>
  <c r="Q37" i="36"/>
  <c r="P37" i="36"/>
  <c r="E37" i="36"/>
  <c r="S36" i="36"/>
  <c r="R36" i="36"/>
  <c r="Q36" i="36"/>
  <c r="P36" i="36"/>
  <c r="E36" i="36"/>
  <c r="T35" i="36"/>
  <c r="S35" i="36"/>
  <c r="R35" i="36"/>
  <c r="Q35" i="36"/>
  <c r="P35" i="36"/>
  <c r="E35" i="36"/>
  <c r="V33" i="36"/>
  <c r="O33" i="36"/>
  <c r="N33" i="36"/>
  <c r="M33" i="36"/>
  <c r="L33" i="36"/>
  <c r="K33" i="36"/>
  <c r="J33" i="36"/>
  <c r="I33" i="36"/>
  <c r="S33" i="36" s="1"/>
  <c r="H33" i="36"/>
  <c r="R33" i="36" s="1"/>
  <c r="G33" i="36"/>
  <c r="F33" i="36"/>
  <c r="C33" i="36"/>
  <c r="B33" i="36"/>
  <c r="S32" i="36"/>
  <c r="R32" i="36"/>
  <c r="Q32" i="36"/>
  <c r="P32" i="36"/>
  <c r="E32" i="36"/>
  <c r="V30" i="36"/>
  <c r="O30" i="36"/>
  <c r="N30" i="36"/>
  <c r="M30" i="36"/>
  <c r="L30" i="36"/>
  <c r="K30" i="36"/>
  <c r="J30" i="36"/>
  <c r="I30" i="36"/>
  <c r="H30" i="36"/>
  <c r="R30" i="36" s="1"/>
  <c r="G30" i="36"/>
  <c r="F30" i="36"/>
  <c r="C30" i="36"/>
  <c r="B30" i="36"/>
  <c r="E30" i="36" s="1"/>
  <c r="S29" i="36"/>
  <c r="R29" i="36"/>
  <c r="Q29" i="36"/>
  <c r="P29" i="36"/>
  <c r="E29" i="36"/>
  <c r="U29" i="36" s="1"/>
  <c r="S28" i="36"/>
  <c r="R28" i="36"/>
  <c r="Q28" i="36"/>
  <c r="P28" i="36"/>
  <c r="E28" i="36"/>
  <c r="T27" i="36"/>
  <c r="S27" i="36"/>
  <c r="R27" i="36"/>
  <c r="Q27" i="36"/>
  <c r="P27" i="36"/>
  <c r="E27" i="36"/>
  <c r="U27" i="36" s="1"/>
  <c r="U26" i="36"/>
  <c r="S26" i="36"/>
  <c r="R26" i="36"/>
  <c r="Q26" i="36"/>
  <c r="P26" i="36"/>
  <c r="E26" i="36"/>
  <c r="T26" i="36" s="1"/>
  <c r="V24" i="36"/>
  <c r="O24" i="36"/>
  <c r="N24" i="36"/>
  <c r="M24" i="36"/>
  <c r="L24" i="36"/>
  <c r="K24" i="36"/>
  <c r="J24" i="36"/>
  <c r="I24" i="36"/>
  <c r="S24" i="36" s="1"/>
  <c r="H24" i="36"/>
  <c r="G24" i="36"/>
  <c r="F24" i="36"/>
  <c r="C24" i="36"/>
  <c r="B24" i="36"/>
  <c r="E24" i="36" s="1"/>
  <c r="T23" i="36"/>
  <c r="S23" i="36"/>
  <c r="R23" i="36"/>
  <c r="Q23" i="36"/>
  <c r="P23" i="36"/>
  <c r="E23" i="36"/>
  <c r="U23" i="36" s="1"/>
  <c r="S22" i="36"/>
  <c r="R22" i="36"/>
  <c r="Q22" i="36"/>
  <c r="P22" i="36"/>
  <c r="E22" i="36"/>
  <c r="U21" i="36"/>
  <c r="T21" i="36"/>
  <c r="S21" i="36"/>
  <c r="R21" i="36"/>
  <c r="Q21" i="36"/>
  <c r="P21" i="36"/>
  <c r="E21" i="36"/>
  <c r="S20" i="36"/>
  <c r="R20" i="36"/>
  <c r="Q20" i="36"/>
  <c r="P20" i="36"/>
  <c r="E20" i="36"/>
  <c r="U19" i="36"/>
  <c r="T19" i="36"/>
  <c r="S19" i="36"/>
  <c r="R19" i="36"/>
  <c r="Q19" i="36"/>
  <c r="P19" i="36"/>
  <c r="E19" i="36"/>
  <c r="S18" i="36"/>
  <c r="R18" i="36"/>
  <c r="Q18" i="36"/>
  <c r="P18" i="36"/>
  <c r="E18" i="36"/>
  <c r="T17" i="36"/>
  <c r="S17" i="36"/>
  <c r="R17" i="36"/>
  <c r="Q17" i="36"/>
  <c r="P17" i="36"/>
  <c r="E17" i="36"/>
  <c r="U17" i="36" s="1"/>
  <c r="V15" i="36"/>
  <c r="O15" i="36"/>
  <c r="N15" i="36"/>
  <c r="M15" i="36"/>
  <c r="L15" i="36"/>
  <c r="K15" i="36"/>
  <c r="J15" i="36"/>
  <c r="I15" i="36"/>
  <c r="S15" i="36" s="1"/>
  <c r="H15" i="36"/>
  <c r="G15" i="36"/>
  <c r="F15" i="36"/>
  <c r="C15" i="36"/>
  <c r="B15" i="36"/>
  <c r="U14" i="36"/>
  <c r="S14" i="36"/>
  <c r="R14" i="36"/>
  <c r="Q14" i="36"/>
  <c r="P14" i="36"/>
  <c r="E14" i="36"/>
  <c r="T14" i="36" s="1"/>
  <c r="S13" i="36"/>
  <c r="R13" i="36"/>
  <c r="Q13" i="36"/>
  <c r="P13" i="36"/>
  <c r="E13" i="36"/>
  <c r="S12" i="36"/>
  <c r="R12" i="36"/>
  <c r="Q12" i="36"/>
  <c r="P12" i="36"/>
  <c r="E12" i="36"/>
  <c r="S11" i="36"/>
  <c r="R11" i="36"/>
  <c r="Q11" i="36"/>
  <c r="P11" i="36"/>
  <c r="E11" i="36"/>
  <c r="U11" i="36" s="1"/>
  <c r="S10" i="36"/>
  <c r="R10" i="36"/>
  <c r="Q10" i="36"/>
  <c r="P10" i="36"/>
  <c r="E10" i="36"/>
  <c r="T10" i="36" s="1"/>
  <c r="S9" i="36"/>
  <c r="R9" i="36"/>
  <c r="Q9" i="36"/>
  <c r="P9" i="36"/>
  <c r="E9" i="36"/>
  <c r="S93" i="35"/>
  <c r="R93" i="35"/>
  <c r="Q93" i="35"/>
  <c r="P93" i="35"/>
  <c r="E93" i="35"/>
  <c r="U93" i="35" s="1"/>
  <c r="S92" i="35"/>
  <c r="R92" i="35"/>
  <c r="Q92" i="35"/>
  <c r="P92" i="35"/>
  <c r="E92" i="35"/>
  <c r="U92" i="35" s="1"/>
  <c r="S91" i="35"/>
  <c r="R91" i="35"/>
  <c r="Q91" i="35"/>
  <c r="P91" i="35"/>
  <c r="E91" i="35"/>
  <c r="T90" i="35"/>
  <c r="S90" i="35"/>
  <c r="R90" i="35"/>
  <c r="Q90" i="35"/>
  <c r="P90" i="35"/>
  <c r="E90" i="35"/>
  <c r="U90" i="35" s="1"/>
  <c r="S89" i="35"/>
  <c r="R89" i="35"/>
  <c r="Q89" i="35"/>
  <c r="P89" i="35"/>
  <c r="E89" i="35"/>
  <c r="S88" i="35"/>
  <c r="R88" i="35"/>
  <c r="Q88" i="35"/>
  <c r="P88" i="35"/>
  <c r="E88" i="35"/>
  <c r="U87" i="35"/>
  <c r="S87" i="35"/>
  <c r="R87" i="35"/>
  <c r="Q87" i="35"/>
  <c r="P87" i="35"/>
  <c r="E87" i="35"/>
  <c r="T87" i="35" s="1"/>
  <c r="T86" i="35"/>
  <c r="S86" i="35"/>
  <c r="R86" i="35"/>
  <c r="Q86" i="35"/>
  <c r="P86" i="35"/>
  <c r="E86" i="35"/>
  <c r="U86" i="35" s="1"/>
  <c r="V72" i="35"/>
  <c r="O72" i="35"/>
  <c r="N72" i="35"/>
  <c r="M72" i="35"/>
  <c r="L72" i="35"/>
  <c r="K72" i="35"/>
  <c r="J72" i="35"/>
  <c r="I72" i="35"/>
  <c r="H72" i="35"/>
  <c r="G72" i="35"/>
  <c r="F72" i="35"/>
  <c r="C72" i="35"/>
  <c r="B72" i="35"/>
  <c r="V71" i="35"/>
  <c r="O71" i="35"/>
  <c r="N71" i="35"/>
  <c r="M71" i="35"/>
  <c r="L71" i="35"/>
  <c r="K71" i="35"/>
  <c r="J71" i="35"/>
  <c r="I71" i="35"/>
  <c r="S71" i="35" s="1"/>
  <c r="H71" i="35"/>
  <c r="R71" i="35" s="1"/>
  <c r="G71" i="35"/>
  <c r="F71" i="35"/>
  <c r="C71" i="35"/>
  <c r="E71" i="35" s="1"/>
  <c r="B71" i="35"/>
  <c r="V70" i="35"/>
  <c r="O70" i="35"/>
  <c r="N70" i="35"/>
  <c r="M70" i="35"/>
  <c r="L70" i="35"/>
  <c r="K70" i="35"/>
  <c r="J70" i="35"/>
  <c r="I70" i="35"/>
  <c r="H70" i="35"/>
  <c r="R70" i="35" s="1"/>
  <c r="G70" i="35"/>
  <c r="F70" i="35"/>
  <c r="C70" i="35"/>
  <c r="B70" i="35"/>
  <c r="E70" i="35" s="1"/>
  <c r="S69" i="35"/>
  <c r="R69" i="35"/>
  <c r="Q69" i="35"/>
  <c r="P69" i="35"/>
  <c r="E69" i="35"/>
  <c r="T69" i="35" s="1"/>
  <c r="V67" i="35"/>
  <c r="O67" i="35"/>
  <c r="N67" i="35"/>
  <c r="M67" i="35"/>
  <c r="L67" i="35"/>
  <c r="K67" i="35"/>
  <c r="J67" i="35"/>
  <c r="I67" i="35"/>
  <c r="H67" i="35"/>
  <c r="G67" i="35"/>
  <c r="F67" i="35"/>
  <c r="C67" i="35"/>
  <c r="B67" i="35"/>
  <c r="V66" i="35"/>
  <c r="O66" i="35"/>
  <c r="N66" i="35"/>
  <c r="M66" i="35"/>
  <c r="L66" i="35"/>
  <c r="K66" i="35"/>
  <c r="J66" i="35"/>
  <c r="I66" i="35"/>
  <c r="S66" i="35" s="1"/>
  <c r="H66" i="35"/>
  <c r="R66" i="35" s="1"/>
  <c r="G66" i="35"/>
  <c r="F66" i="35"/>
  <c r="C66" i="35"/>
  <c r="B66" i="35"/>
  <c r="T65" i="35"/>
  <c r="S65" i="35"/>
  <c r="R65" i="35"/>
  <c r="Q65" i="35"/>
  <c r="P65" i="35"/>
  <c r="E65" i="35"/>
  <c r="U65" i="35" s="1"/>
  <c r="T64" i="35"/>
  <c r="S64" i="35"/>
  <c r="R64" i="35"/>
  <c r="Q64" i="35"/>
  <c r="P64" i="35"/>
  <c r="E64" i="35"/>
  <c r="U64" i="35" s="1"/>
  <c r="S63" i="35"/>
  <c r="R63" i="35"/>
  <c r="Q63" i="35"/>
  <c r="P63" i="35"/>
  <c r="E63" i="35"/>
  <c r="U63" i="35" s="1"/>
  <c r="S62" i="35"/>
  <c r="R62" i="35"/>
  <c r="Q62" i="35"/>
  <c r="P62" i="35"/>
  <c r="E62" i="35"/>
  <c r="S61" i="35"/>
  <c r="R61" i="35"/>
  <c r="Q61" i="35"/>
  <c r="P61" i="35"/>
  <c r="E61" i="35"/>
  <c r="U61" i="35" s="1"/>
  <c r="V59" i="35"/>
  <c r="O59" i="35"/>
  <c r="N59" i="35"/>
  <c r="M59" i="35"/>
  <c r="L59" i="35"/>
  <c r="K59" i="35"/>
  <c r="J59" i="35"/>
  <c r="I59" i="35"/>
  <c r="S59" i="35" s="1"/>
  <c r="H59" i="35"/>
  <c r="G59" i="35"/>
  <c r="F59" i="35"/>
  <c r="C59" i="35"/>
  <c r="B59" i="35"/>
  <c r="E59" i="35" s="1"/>
  <c r="S58" i="35"/>
  <c r="R58" i="35"/>
  <c r="Q58" i="35"/>
  <c r="P58" i="35"/>
  <c r="E58" i="35"/>
  <c r="T58" i="35" s="1"/>
  <c r="S57" i="35"/>
  <c r="R57" i="35"/>
  <c r="Q57" i="35"/>
  <c r="P57" i="35"/>
  <c r="E57" i="35"/>
  <c r="U57" i="35" s="1"/>
  <c r="S56" i="35"/>
  <c r="R56" i="35"/>
  <c r="Q56" i="35"/>
  <c r="P56" i="35"/>
  <c r="E56" i="35"/>
  <c r="S55" i="35"/>
  <c r="R55" i="35"/>
  <c r="Q55" i="35"/>
  <c r="P55" i="35"/>
  <c r="E55" i="35"/>
  <c r="V53" i="35"/>
  <c r="O53" i="35"/>
  <c r="N53" i="35"/>
  <c r="M53" i="35"/>
  <c r="L53" i="35"/>
  <c r="K53" i="35"/>
  <c r="J53" i="35"/>
  <c r="I53" i="35"/>
  <c r="S53" i="35" s="1"/>
  <c r="H53" i="35"/>
  <c r="R53" i="35" s="1"/>
  <c r="G53" i="35"/>
  <c r="F53" i="35"/>
  <c r="C53" i="35"/>
  <c r="B53" i="35"/>
  <c r="S52" i="35"/>
  <c r="R52" i="35"/>
  <c r="Q52" i="35"/>
  <c r="P52" i="35"/>
  <c r="E52" i="35"/>
  <c r="S51" i="35"/>
  <c r="R51" i="35"/>
  <c r="Q51" i="35"/>
  <c r="P51" i="35"/>
  <c r="E51" i="35"/>
  <c r="U50" i="35"/>
  <c r="S50" i="35"/>
  <c r="R50" i="35"/>
  <c r="Q50" i="35"/>
  <c r="P50" i="35"/>
  <c r="E50" i="35"/>
  <c r="T50" i="35" s="1"/>
  <c r="S49" i="35"/>
  <c r="R49" i="35"/>
  <c r="Q49" i="35"/>
  <c r="P49" i="35"/>
  <c r="E49" i="35"/>
  <c r="U49" i="35" s="1"/>
  <c r="S48" i="35"/>
  <c r="R48" i="35"/>
  <c r="Q48" i="35"/>
  <c r="P48" i="35"/>
  <c r="E48" i="35"/>
  <c r="S47" i="35"/>
  <c r="R47" i="35"/>
  <c r="Q47" i="35"/>
  <c r="P47" i="35"/>
  <c r="E47" i="35"/>
  <c r="U47" i="35" s="1"/>
  <c r="S46" i="35"/>
  <c r="R46" i="35"/>
  <c r="Q46" i="35"/>
  <c r="P46" i="35"/>
  <c r="E46" i="35"/>
  <c r="T46" i="35" s="1"/>
  <c r="T45" i="35"/>
  <c r="S45" i="35"/>
  <c r="R45" i="35"/>
  <c r="Q45" i="35"/>
  <c r="P45" i="35"/>
  <c r="E45" i="35"/>
  <c r="U45" i="35" s="1"/>
  <c r="S44" i="35"/>
  <c r="R44" i="35"/>
  <c r="Q44" i="35"/>
  <c r="P44" i="35"/>
  <c r="E44" i="35"/>
  <c r="S43" i="35"/>
  <c r="R43" i="35"/>
  <c r="Q43" i="35"/>
  <c r="P43" i="35"/>
  <c r="E43" i="35"/>
  <c r="S42" i="35"/>
  <c r="R42" i="35"/>
  <c r="Q42" i="35"/>
  <c r="P42" i="35"/>
  <c r="E42" i="35"/>
  <c r="T42" i="35" s="1"/>
  <c r="V40" i="35"/>
  <c r="O40" i="35"/>
  <c r="N40" i="35"/>
  <c r="M40" i="35"/>
  <c r="L40" i="35"/>
  <c r="K40" i="35"/>
  <c r="S40" i="35" s="1"/>
  <c r="J40" i="35"/>
  <c r="I40" i="35"/>
  <c r="H40" i="35"/>
  <c r="R40" i="35" s="1"/>
  <c r="G40" i="35"/>
  <c r="F40" i="35"/>
  <c r="C40" i="35"/>
  <c r="B40" i="35"/>
  <c r="S39" i="35"/>
  <c r="R39" i="35"/>
  <c r="Q39" i="35"/>
  <c r="P39" i="35"/>
  <c r="E39" i="35"/>
  <c r="S38" i="35"/>
  <c r="R38" i="35"/>
  <c r="Q38" i="35"/>
  <c r="P38" i="35"/>
  <c r="E38" i="35"/>
  <c r="T38" i="35" s="1"/>
  <c r="S37" i="35"/>
  <c r="R37" i="35"/>
  <c r="Q37" i="35"/>
  <c r="P37" i="35"/>
  <c r="E37" i="35"/>
  <c r="T36" i="35"/>
  <c r="S36" i="35"/>
  <c r="R36" i="35"/>
  <c r="Q36" i="35"/>
  <c r="P36" i="35"/>
  <c r="E36" i="35"/>
  <c r="S35" i="35"/>
  <c r="R35" i="35"/>
  <c r="Q35" i="35"/>
  <c r="P35" i="35"/>
  <c r="E35" i="35"/>
  <c r="U35" i="35" s="1"/>
  <c r="V33" i="35"/>
  <c r="O33" i="35"/>
  <c r="N33" i="35"/>
  <c r="M33" i="35"/>
  <c r="L33" i="35"/>
  <c r="K33" i="35"/>
  <c r="J33" i="35"/>
  <c r="I33" i="35"/>
  <c r="S33" i="35" s="1"/>
  <c r="H33" i="35"/>
  <c r="R33" i="35" s="1"/>
  <c r="G33" i="35"/>
  <c r="F33" i="35"/>
  <c r="C33" i="35"/>
  <c r="B33" i="35"/>
  <c r="E33" i="35" s="1"/>
  <c r="S32" i="35"/>
  <c r="R32" i="35"/>
  <c r="Q32" i="35"/>
  <c r="P32" i="35"/>
  <c r="E32" i="35"/>
  <c r="V30" i="35"/>
  <c r="O30" i="35"/>
  <c r="N30" i="35"/>
  <c r="M30" i="35"/>
  <c r="L30" i="35"/>
  <c r="K30" i="35"/>
  <c r="J30" i="35"/>
  <c r="I30" i="35"/>
  <c r="S30" i="35" s="1"/>
  <c r="H30" i="35"/>
  <c r="G30" i="35"/>
  <c r="F30" i="35"/>
  <c r="C30" i="35"/>
  <c r="B30" i="35"/>
  <c r="E30" i="35" s="1"/>
  <c r="S29" i="35"/>
  <c r="R29" i="35"/>
  <c r="Q29" i="35"/>
  <c r="P29" i="35"/>
  <c r="E29" i="35"/>
  <c r="T28" i="35"/>
  <c r="S28" i="35"/>
  <c r="R28" i="35"/>
  <c r="Q28" i="35"/>
  <c r="P28" i="35"/>
  <c r="E28" i="35"/>
  <c r="U28" i="35" s="1"/>
  <c r="T27" i="35"/>
  <c r="S27" i="35"/>
  <c r="R27" i="35"/>
  <c r="Q27" i="35"/>
  <c r="P27" i="35"/>
  <c r="E27" i="35"/>
  <c r="U27" i="35" s="1"/>
  <c r="S26" i="35"/>
  <c r="R26" i="35"/>
  <c r="Q26" i="35"/>
  <c r="P26" i="35"/>
  <c r="E26" i="35"/>
  <c r="V24" i="35"/>
  <c r="O24" i="35"/>
  <c r="N24" i="35"/>
  <c r="M24" i="35"/>
  <c r="L24" i="35"/>
  <c r="K24" i="35"/>
  <c r="J24" i="35"/>
  <c r="I24" i="35"/>
  <c r="S24" i="35" s="1"/>
  <c r="H24" i="35"/>
  <c r="R24" i="35" s="1"/>
  <c r="G24" i="35"/>
  <c r="F24" i="35"/>
  <c r="C24" i="35"/>
  <c r="B24" i="35"/>
  <c r="E24" i="35" s="1"/>
  <c r="S23" i="35"/>
  <c r="R23" i="35"/>
  <c r="Q23" i="35"/>
  <c r="P23" i="35"/>
  <c r="E23" i="35"/>
  <c r="U23" i="35" s="1"/>
  <c r="S22" i="35"/>
  <c r="R22" i="35"/>
  <c r="Q22" i="35"/>
  <c r="P22" i="35"/>
  <c r="E22" i="35"/>
  <c r="S21" i="35"/>
  <c r="R21" i="35"/>
  <c r="Q21" i="35"/>
  <c r="P21" i="35"/>
  <c r="E21" i="35"/>
  <c r="S20" i="35"/>
  <c r="R20" i="35"/>
  <c r="Q20" i="35"/>
  <c r="P20" i="35"/>
  <c r="E20" i="35"/>
  <c r="S19" i="35"/>
  <c r="R19" i="35"/>
  <c r="Q19" i="35"/>
  <c r="P19" i="35"/>
  <c r="E19" i="35"/>
  <c r="S18" i="35"/>
  <c r="R18" i="35"/>
  <c r="Q18" i="35"/>
  <c r="P18" i="35"/>
  <c r="E18" i="35"/>
  <c r="U17" i="35"/>
  <c r="T17" i="35"/>
  <c r="S17" i="35"/>
  <c r="R17" i="35"/>
  <c r="Q17" i="35"/>
  <c r="P17" i="35"/>
  <c r="E17" i="35"/>
  <c r="V15" i="35"/>
  <c r="O15" i="35"/>
  <c r="N15" i="35"/>
  <c r="M15" i="35"/>
  <c r="L15" i="35"/>
  <c r="K15" i="35"/>
  <c r="J15" i="35"/>
  <c r="I15" i="35"/>
  <c r="Q15" i="35" s="1"/>
  <c r="H15" i="35"/>
  <c r="R15" i="35" s="1"/>
  <c r="G15" i="35"/>
  <c r="F15" i="35"/>
  <c r="C15" i="35"/>
  <c r="B15" i="35"/>
  <c r="E15" i="35" s="1"/>
  <c r="S14" i="35"/>
  <c r="R14" i="35"/>
  <c r="Q14" i="35"/>
  <c r="P14" i="35"/>
  <c r="E14" i="35"/>
  <c r="T14" i="35" s="1"/>
  <c r="U13" i="35"/>
  <c r="T13" i="35"/>
  <c r="S13" i="35"/>
  <c r="R13" i="35"/>
  <c r="Q13" i="35"/>
  <c r="P13" i="35"/>
  <c r="E13" i="35"/>
  <c r="S12" i="35"/>
  <c r="R12" i="35"/>
  <c r="Q12" i="35"/>
  <c r="P12" i="35"/>
  <c r="E12" i="35"/>
  <c r="T11" i="35"/>
  <c r="S11" i="35"/>
  <c r="R11" i="35"/>
  <c r="Q11" i="35"/>
  <c r="P11" i="35"/>
  <c r="E11" i="35"/>
  <c r="U11" i="35" s="1"/>
  <c r="S10" i="35"/>
  <c r="R10" i="35"/>
  <c r="Q10" i="35"/>
  <c r="P10" i="35"/>
  <c r="E10" i="35"/>
  <c r="S9" i="35"/>
  <c r="R9" i="35"/>
  <c r="Q9" i="35"/>
  <c r="P9" i="35"/>
  <c r="E9" i="35"/>
  <c r="U9" i="35" s="1"/>
  <c r="S93" i="34"/>
  <c r="R93" i="34"/>
  <c r="Q93" i="34"/>
  <c r="P93" i="34"/>
  <c r="E93" i="34"/>
  <c r="S92" i="34"/>
  <c r="R92" i="34"/>
  <c r="Q92" i="34"/>
  <c r="P92" i="34"/>
  <c r="E92" i="34"/>
  <c r="U92" i="34" s="1"/>
  <c r="U91" i="34"/>
  <c r="S91" i="34"/>
  <c r="R91" i="34"/>
  <c r="Q91" i="34"/>
  <c r="P91" i="34"/>
  <c r="E91" i="34"/>
  <c r="T91" i="34" s="1"/>
  <c r="T90" i="34"/>
  <c r="S90" i="34"/>
  <c r="R90" i="34"/>
  <c r="Q90" i="34"/>
  <c r="P90" i="34"/>
  <c r="E90" i="34"/>
  <c r="U90" i="34" s="1"/>
  <c r="S89" i="34"/>
  <c r="R89" i="34"/>
  <c r="Q89" i="34"/>
  <c r="P89" i="34"/>
  <c r="E89" i="34"/>
  <c r="U88" i="34"/>
  <c r="T88" i="34"/>
  <c r="S88" i="34"/>
  <c r="R88" i="34"/>
  <c r="Q88" i="34"/>
  <c r="P88" i="34"/>
  <c r="E88" i="34"/>
  <c r="S87" i="34"/>
  <c r="R87" i="34"/>
  <c r="Q87" i="34"/>
  <c r="P87" i="34"/>
  <c r="E87" i="34"/>
  <c r="T87" i="34" s="1"/>
  <c r="S86" i="34"/>
  <c r="R86" i="34"/>
  <c r="Q86" i="34"/>
  <c r="P86" i="34"/>
  <c r="E86" i="34"/>
  <c r="U86" i="34" s="1"/>
  <c r="V72" i="34"/>
  <c r="O72" i="34"/>
  <c r="N72" i="34"/>
  <c r="M72" i="34"/>
  <c r="L72" i="34"/>
  <c r="K72" i="34"/>
  <c r="J72" i="34"/>
  <c r="I72" i="34"/>
  <c r="S72" i="34" s="1"/>
  <c r="H72" i="34"/>
  <c r="G72" i="34"/>
  <c r="F72" i="34"/>
  <c r="C72" i="34"/>
  <c r="B72" i="34"/>
  <c r="V71" i="34"/>
  <c r="O71" i="34"/>
  <c r="N71" i="34"/>
  <c r="M71" i="34"/>
  <c r="L71" i="34"/>
  <c r="K71" i="34"/>
  <c r="J71" i="34"/>
  <c r="I71" i="34"/>
  <c r="H71" i="34"/>
  <c r="G71" i="34"/>
  <c r="F71" i="34"/>
  <c r="C71" i="34"/>
  <c r="B71" i="34"/>
  <c r="V70" i="34"/>
  <c r="S70" i="34"/>
  <c r="O70" i="34"/>
  <c r="N70" i="34"/>
  <c r="M70" i="34"/>
  <c r="L70" i="34"/>
  <c r="K70" i="34"/>
  <c r="J70" i="34"/>
  <c r="I70" i="34"/>
  <c r="H70" i="34"/>
  <c r="G70" i="34"/>
  <c r="F70" i="34"/>
  <c r="C70" i="34"/>
  <c r="B70" i="34"/>
  <c r="S69" i="34"/>
  <c r="R69" i="34"/>
  <c r="Q69" i="34"/>
  <c r="P69" i="34"/>
  <c r="E69" i="34"/>
  <c r="V67" i="34"/>
  <c r="O67" i="34"/>
  <c r="N67" i="34"/>
  <c r="M67" i="34"/>
  <c r="L67" i="34"/>
  <c r="K67" i="34"/>
  <c r="J67" i="34"/>
  <c r="I67" i="34"/>
  <c r="S67" i="34" s="1"/>
  <c r="H67" i="34"/>
  <c r="G67" i="34"/>
  <c r="F67" i="34"/>
  <c r="C67" i="34"/>
  <c r="B67" i="34"/>
  <c r="V66" i="34"/>
  <c r="O66" i="34"/>
  <c r="N66" i="34"/>
  <c r="M66" i="34"/>
  <c r="L66" i="34"/>
  <c r="K66" i="34"/>
  <c r="J66" i="34"/>
  <c r="I66" i="34"/>
  <c r="S66" i="34" s="1"/>
  <c r="H66" i="34"/>
  <c r="R66" i="34" s="1"/>
  <c r="G66" i="34"/>
  <c r="F66" i="34"/>
  <c r="E66" i="34"/>
  <c r="C66" i="34"/>
  <c r="B66" i="34"/>
  <c r="U65" i="34"/>
  <c r="T65" i="34"/>
  <c r="S65" i="34"/>
  <c r="R65" i="34"/>
  <c r="Q65" i="34"/>
  <c r="P65" i="34"/>
  <c r="E65" i="34"/>
  <c r="S64" i="34"/>
  <c r="R64" i="34"/>
  <c r="Q64" i="34"/>
  <c r="P64" i="34"/>
  <c r="E64" i="34"/>
  <c r="T64" i="34" s="1"/>
  <c r="T63" i="34"/>
  <c r="S63" i="34"/>
  <c r="R63" i="34"/>
  <c r="Q63" i="34"/>
  <c r="P63" i="34"/>
  <c r="E63" i="34"/>
  <c r="U63" i="34" s="1"/>
  <c r="S62" i="34"/>
  <c r="R62" i="34"/>
  <c r="Q62" i="34"/>
  <c r="P62" i="34"/>
  <c r="E62" i="34"/>
  <c r="T62" i="34" s="1"/>
  <c r="U61" i="34"/>
  <c r="T61" i="34"/>
  <c r="S61" i="34"/>
  <c r="R61" i="34"/>
  <c r="Q61" i="34"/>
  <c r="P61" i="34"/>
  <c r="E61" i="34"/>
  <c r="V59" i="34"/>
  <c r="S59" i="34"/>
  <c r="O59" i="34"/>
  <c r="N59" i="34"/>
  <c r="M59" i="34"/>
  <c r="L59" i="34"/>
  <c r="K59" i="34"/>
  <c r="J59" i="34"/>
  <c r="I59" i="34"/>
  <c r="H59" i="34"/>
  <c r="R59" i="34" s="1"/>
  <c r="G59" i="34"/>
  <c r="F59" i="34"/>
  <c r="C59" i="34"/>
  <c r="B59" i="34"/>
  <c r="E59" i="34" s="1"/>
  <c r="U58" i="34"/>
  <c r="S58" i="34"/>
  <c r="R58" i="34"/>
  <c r="Q58" i="34"/>
  <c r="P58" i="34"/>
  <c r="E58" i="34"/>
  <c r="T58" i="34" s="1"/>
  <c r="T57" i="34"/>
  <c r="S57" i="34"/>
  <c r="R57" i="34"/>
  <c r="Q57" i="34"/>
  <c r="P57" i="34"/>
  <c r="E57" i="34"/>
  <c r="U57" i="34" s="1"/>
  <c r="T56" i="34"/>
  <c r="S56" i="34"/>
  <c r="R56" i="34"/>
  <c r="Q56" i="34"/>
  <c r="P56" i="34"/>
  <c r="E56" i="34"/>
  <c r="U56" i="34" s="1"/>
  <c r="T55" i="34"/>
  <c r="S55" i="34"/>
  <c r="R55" i="34"/>
  <c r="Q55" i="34"/>
  <c r="P55" i="34"/>
  <c r="E55" i="34"/>
  <c r="U55" i="34" s="1"/>
  <c r="V53" i="34"/>
  <c r="O53" i="34"/>
  <c r="N53" i="34"/>
  <c r="M53" i="34"/>
  <c r="L53" i="34"/>
  <c r="K53" i="34"/>
  <c r="J53" i="34"/>
  <c r="I53" i="34"/>
  <c r="S53" i="34" s="1"/>
  <c r="H53" i="34"/>
  <c r="R53" i="34" s="1"/>
  <c r="G53" i="34"/>
  <c r="F53" i="34"/>
  <c r="C53" i="34"/>
  <c r="B53" i="34"/>
  <c r="S52" i="34"/>
  <c r="R52" i="34"/>
  <c r="Q52" i="34"/>
  <c r="P52" i="34"/>
  <c r="E52" i="34"/>
  <c r="T51" i="34"/>
  <c r="S51" i="34"/>
  <c r="R51" i="34"/>
  <c r="Q51" i="34"/>
  <c r="P51" i="34"/>
  <c r="E51" i="34"/>
  <c r="U51" i="34" s="1"/>
  <c r="S50" i="34"/>
  <c r="R50" i="34"/>
  <c r="Q50" i="34"/>
  <c r="P50" i="34"/>
  <c r="E50" i="34"/>
  <c r="U49" i="34"/>
  <c r="S49" i="34"/>
  <c r="R49" i="34"/>
  <c r="Q49" i="34"/>
  <c r="P49" i="34"/>
  <c r="E49" i="34"/>
  <c r="T49" i="34" s="1"/>
  <c r="S48" i="34"/>
  <c r="R48" i="34"/>
  <c r="Q48" i="34"/>
  <c r="P48" i="34"/>
  <c r="E48" i="34"/>
  <c r="T48" i="34" s="1"/>
  <c r="S47" i="34"/>
  <c r="R47" i="34"/>
  <c r="Q47" i="34"/>
  <c r="P47" i="34"/>
  <c r="E47" i="34"/>
  <c r="S46" i="34"/>
  <c r="R46" i="34"/>
  <c r="Q46" i="34"/>
  <c r="P46" i="34"/>
  <c r="E46" i="34"/>
  <c r="U45" i="34"/>
  <c r="T45" i="34"/>
  <c r="S45" i="34"/>
  <c r="R45" i="34"/>
  <c r="Q45" i="34"/>
  <c r="P45" i="34"/>
  <c r="E45" i="34"/>
  <c r="T44" i="34"/>
  <c r="S44" i="34"/>
  <c r="R44" i="34"/>
  <c r="Q44" i="34"/>
  <c r="P44" i="34"/>
  <c r="E44" i="34"/>
  <c r="U44" i="34" s="1"/>
  <c r="T43" i="34"/>
  <c r="S43" i="34"/>
  <c r="R43" i="34"/>
  <c r="Q43" i="34"/>
  <c r="P43" i="34"/>
  <c r="E43" i="34"/>
  <c r="U43" i="34" s="1"/>
  <c r="S42" i="34"/>
  <c r="R42" i="34"/>
  <c r="Q42" i="34"/>
  <c r="P42" i="34"/>
  <c r="E42" i="34"/>
  <c r="T42" i="34" s="1"/>
  <c r="V40" i="34"/>
  <c r="O40" i="34"/>
  <c r="N40" i="34"/>
  <c r="M40" i="34"/>
  <c r="L40" i="34"/>
  <c r="K40" i="34"/>
  <c r="S40" i="34" s="1"/>
  <c r="J40" i="34"/>
  <c r="I40" i="34"/>
  <c r="H40" i="34"/>
  <c r="R40" i="34" s="1"/>
  <c r="G40" i="34"/>
  <c r="F40" i="34"/>
  <c r="C40" i="34"/>
  <c r="B40" i="34"/>
  <c r="E40" i="34" s="1"/>
  <c r="T39" i="34"/>
  <c r="S39" i="34"/>
  <c r="R39" i="34"/>
  <c r="Q39" i="34"/>
  <c r="P39" i="34"/>
  <c r="E39" i="34"/>
  <c r="U39" i="34" s="1"/>
  <c r="S38" i="34"/>
  <c r="R38" i="34"/>
  <c r="Q38" i="34"/>
  <c r="P38" i="34"/>
  <c r="E38" i="34"/>
  <c r="T37" i="34"/>
  <c r="S37" i="34"/>
  <c r="R37" i="34"/>
  <c r="Q37" i="34"/>
  <c r="P37" i="34"/>
  <c r="E37" i="34"/>
  <c r="U37" i="34" s="1"/>
  <c r="S36" i="34"/>
  <c r="R36" i="34"/>
  <c r="Q36" i="34"/>
  <c r="P36" i="34"/>
  <c r="E36" i="34"/>
  <c r="T36" i="34" s="1"/>
  <c r="S35" i="34"/>
  <c r="R35" i="34"/>
  <c r="Q35" i="34"/>
  <c r="P35" i="34"/>
  <c r="E35" i="34"/>
  <c r="V33" i="34"/>
  <c r="O33" i="34"/>
  <c r="N33" i="34"/>
  <c r="M33" i="34"/>
  <c r="L33" i="34"/>
  <c r="K33" i="34"/>
  <c r="J33" i="34"/>
  <c r="I33" i="34"/>
  <c r="H33" i="34"/>
  <c r="G33" i="34"/>
  <c r="F33" i="34"/>
  <c r="C33" i="34"/>
  <c r="E33" i="34" s="1"/>
  <c r="B33" i="34"/>
  <c r="S32" i="34"/>
  <c r="R32" i="34"/>
  <c r="Q32" i="34"/>
  <c r="P32" i="34"/>
  <c r="E32" i="34"/>
  <c r="U32" i="34" s="1"/>
  <c r="V30" i="34"/>
  <c r="O30" i="34"/>
  <c r="N30" i="34"/>
  <c r="M30" i="34"/>
  <c r="L30" i="34"/>
  <c r="K30" i="34"/>
  <c r="J30" i="34"/>
  <c r="I30" i="34"/>
  <c r="H30" i="34"/>
  <c r="R30" i="34" s="1"/>
  <c r="G30" i="34"/>
  <c r="F30" i="34"/>
  <c r="C30" i="34"/>
  <c r="B30" i="34"/>
  <c r="S29" i="34"/>
  <c r="R29" i="34"/>
  <c r="Q29" i="34"/>
  <c r="P29" i="34"/>
  <c r="E29" i="34"/>
  <c r="S28" i="34"/>
  <c r="R28" i="34"/>
  <c r="Q28" i="34"/>
  <c r="P28" i="34"/>
  <c r="E28" i="34"/>
  <c r="T28" i="34" s="1"/>
  <c r="S27" i="34"/>
  <c r="R27" i="34"/>
  <c r="Q27" i="34"/>
  <c r="P27" i="34"/>
  <c r="E27" i="34"/>
  <c r="U27" i="34" s="1"/>
  <c r="S26" i="34"/>
  <c r="R26" i="34"/>
  <c r="Q26" i="34"/>
  <c r="P26" i="34"/>
  <c r="E26" i="34"/>
  <c r="V24" i="34"/>
  <c r="O24" i="34"/>
  <c r="N24" i="34"/>
  <c r="M24" i="34"/>
  <c r="L24" i="34"/>
  <c r="K24" i="34"/>
  <c r="J24" i="34"/>
  <c r="I24" i="34"/>
  <c r="S24" i="34" s="1"/>
  <c r="H24" i="34"/>
  <c r="R24" i="34" s="1"/>
  <c r="G24" i="34"/>
  <c r="F24" i="34"/>
  <c r="C24" i="34"/>
  <c r="B24" i="34"/>
  <c r="S23" i="34"/>
  <c r="R23" i="34"/>
  <c r="Q23" i="34"/>
  <c r="P23" i="34"/>
  <c r="E23" i="34"/>
  <c r="S22" i="34"/>
  <c r="R22" i="34"/>
  <c r="Q22" i="34"/>
  <c r="P22" i="34"/>
  <c r="E22" i="34"/>
  <c r="S21" i="34"/>
  <c r="R21" i="34"/>
  <c r="Q21" i="34"/>
  <c r="P21" i="34"/>
  <c r="E21" i="34"/>
  <c r="T20" i="34"/>
  <c r="S20" i="34"/>
  <c r="R20" i="34"/>
  <c r="Q20" i="34"/>
  <c r="P20" i="34"/>
  <c r="E20" i="34"/>
  <c r="U20" i="34" s="1"/>
  <c r="S19" i="34"/>
  <c r="R19" i="34"/>
  <c r="Q19" i="34"/>
  <c r="P19" i="34"/>
  <c r="E19" i="34"/>
  <c r="U19" i="34" s="1"/>
  <c r="S18" i="34"/>
  <c r="R18" i="34"/>
  <c r="Q18" i="34"/>
  <c r="P18" i="34"/>
  <c r="E18" i="34"/>
  <c r="T18" i="34" s="1"/>
  <c r="S17" i="34"/>
  <c r="R17" i="34"/>
  <c r="Q17" i="34"/>
  <c r="P17" i="34"/>
  <c r="E17" i="34"/>
  <c r="V15" i="34"/>
  <c r="O15" i="34"/>
  <c r="N15" i="34"/>
  <c r="M15" i="34"/>
  <c r="L15" i="34"/>
  <c r="K15" i="34"/>
  <c r="J15" i="34"/>
  <c r="I15" i="34"/>
  <c r="S15" i="34" s="1"/>
  <c r="H15" i="34"/>
  <c r="P15" i="34" s="1"/>
  <c r="G15" i="34"/>
  <c r="F15" i="34"/>
  <c r="C15" i="34"/>
  <c r="E15" i="34" s="1"/>
  <c r="B15" i="34"/>
  <c r="S14" i="34"/>
  <c r="R14" i="34"/>
  <c r="Q14" i="34"/>
  <c r="P14" i="34"/>
  <c r="E14" i="34"/>
  <c r="T14" i="34" s="1"/>
  <c r="T13" i="34"/>
  <c r="S13" i="34"/>
  <c r="R13" i="34"/>
  <c r="Q13" i="34"/>
  <c r="P13" i="34"/>
  <c r="E13" i="34"/>
  <c r="U13" i="34" s="1"/>
  <c r="S12" i="34"/>
  <c r="R12" i="34"/>
  <c r="Q12" i="34"/>
  <c r="P12" i="34"/>
  <c r="E12" i="34"/>
  <c r="T11" i="34"/>
  <c r="S11" i="34"/>
  <c r="R11" i="34"/>
  <c r="Q11" i="34"/>
  <c r="P11" i="34"/>
  <c r="E11" i="34"/>
  <c r="U11" i="34" s="1"/>
  <c r="S10" i="34"/>
  <c r="R10" i="34"/>
  <c r="Q10" i="34"/>
  <c r="U10" i="34" s="1"/>
  <c r="P10" i="34"/>
  <c r="E10" i="34"/>
  <c r="S9" i="34"/>
  <c r="R9" i="34"/>
  <c r="Q9" i="34"/>
  <c r="P9" i="34"/>
  <c r="E9" i="34"/>
  <c r="S93" i="33"/>
  <c r="R93" i="33"/>
  <c r="Q93" i="33"/>
  <c r="P93" i="33"/>
  <c r="E93" i="33"/>
  <c r="U93" i="33" s="1"/>
  <c r="T92" i="33"/>
  <c r="S92" i="33"/>
  <c r="R92" i="33"/>
  <c r="Q92" i="33"/>
  <c r="P92" i="33"/>
  <c r="E92" i="33"/>
  <c r="U92" i="33" s="1"/>
  <c r="S91" i="33"/>
  <c r="R91" i="33"/>
  <c r="Q91" i="33"/>
  <c r="P91" i="33"/>
  <c r="E91" i="33"/>
  <c r="T91" i="33" s="1"/>
  <c r="S90" i="33"/>
  <c r="R90" i="33"/>
  <c r="Q90" i="33"/>
  <c r="P90" i="33"/>
  <c r="E90" i="33"/>
  <c r="S89" i="33"/>
  <c r="R89" i="33"/>
  <c r="Q89" i="33"/>
  <c r="P89" i="33"/>
  <c r="E89" i="33"/>
  <c r="T89" i="33" s="1"/>
  <c r="T88" i="33"/>
  <c r="S88" i="33"/>
  <c r="R88" i="33"/>
  <c r="Q88" i="33"/>
  <c r="P88" i="33"/>
  <c r="E88" i="33"/>
  <c r="U88" i="33" s="1"/>
  <c r="S87" i="33"/>
  <c r="R87" i="33"/>
  <c r="Q87" i="33"/>
  <c r="P87" i="33"/>
  <c r="E87" i="33"/>
  <c r="S86" i="33"/>
  <c r="R86" i="33"/>
  <c r="Q86" i="33"/>
  <c r="P86" i="33"/>
  <c r="E86" i="33"/>
  <c r="T86" i="33" s="1"/>
  <c r="V72" i="33"/>
  <c r="O72" i="33"/>
  <c r="N72" i="33"/>
  <c r="M72" i="33"/>
  <c r="L72" i="33"/>
  <c r="K72" i="33"/>
  <c r="J72" i="33"/>
  <c r="I72" i="33"/>
  <c r="H72" i="33"/>
  <c r="G72" i="33"/>
  <c r="F72" i="33"/>
  <c r="C72" i="33"/>
  <c r="B72" i="33"/>
  <c r="V71" i="33"/>
  <c r="O71" i="33"/>
  <c r="N71" i="33"/>
  <c r="M71" i="33"/>
  <c r="L71" i="33"/>
  <c r="K71" i="33"/>
  <c r="J71" i="33"/>
  <c r="I71" i="33"/>
  <c r="S71" i="33" s="1"/>
  <c r="H71" i="33"/>
  <c r="G71" i="33"/>
  <c r="F71" i="33"/>
  <c r="C71" i="33"/>
  <c r="B71" i="33"/>
  <c r="V70" i="33"/>
  <c r="S70" i="33"/>
  <c r="O70" i="33"/>
  <c r="N70" i="33"/>
  <c r="M70" i="33"/>
  <c r="L70" i="33"/>
  <c r="K70" i="33"/>
  <c r="J70" i="33"/>
  <c r="I70" i="33"/>
  <c r="H70" i="33"/>
  <c r="R70" i="33" s="1"/>
  <c r="G70" i="33"/>
  <c r="F70" i="33"/>
  <c r="C70" i="33"/>
  <c r="B70" i="33"/>
  <c r="E70" i="33" s="1"/>
  <c r="S69" i="33"/>
  <c r="R69" i="33"/>
  <c r="Q69" i="33"/>
  <c r="P69" i="33"/>
  <c r="E69" i="33"/>
  <c r="V67" i="33"/>
  <c r="S67" i="33"/>
  <c r="O67" i="33"/>
  <c r="N67" i="33"/>
  <c r="M67" i="33"/>
  <c r="L67" i="33"/>
  <c r="K67" i="33"/>
  <c r="J67" i="33"/>
  <c r="I67" i="33"/>
  <c r="H67" i="33"/>
  <c r="R67" i="33" s="1"/>
  <c r="G67" i="33"/>
  <c r="F67" i="33"/>
  <c r="C67" i="33"/>
  <c r="B67" i="33"/>
  <c r="V66" i="33"/>
  <c r="O66" i="33"/>
  <c r="N66" i="33"/>
  <c r="M66" i="33"/>
  <c r="L66" i="33"/>
  <c r="K66" i="33"/>
  <c r="J66" i="33"/>
  <c r="I66" i="33"/>
  <c r="H66" i="33"/>
  <c r="R66" i="33" s="1"/>
  <c r="G66" i="33"/>
  <c r="F66" i="33"/>
  <c r="C66" i="33"/>
  <c r="E66" i="33" s="1"/>
  <c r="B66" i="33"/>
  <c r="U65" i="33"/>
  <c r="S65" i="33"/>
  <c r="R65" i="33"/>
  <c r="Q65" i="33"/>
  <c r="P65" i="33"/>
  <c r="E65" i="33"/>
  <c r="T65" i="33" s="1"/>
  <c r="S64" i="33"/>
  <c r="R64" i="33"/>
  <c r="Q64" i="33"/>
  <c r="P64" i="33"/>
  <c r="E64" i="33"/>
  <c r="S63" i="33"/>
  <c r="R63" i="33"/>
  <c r="Q63" i="33"/>
  <c r="P63" i="33"/>
  <c r="E63" i="33"/>
  <c r="U63" i="33" s="1"/>
  <c r="S62" i="33"/>
  <c r="R62" i="33"/>
  <c r="Q62" i="33"/>
  <c r="P62" i="33"/>
  <c r="E62" i="33"/>
  <c r="T62" i="33" s="1"/>
  <c r="T61" i="33"/>
  <c r="S61" i="33"/>
  <c r="R61" i="33"/>
  <c r="Q61" i="33"/>
  <c r="P61" i="33"/>
  <c r="E61" i="33"/>
  <c r="U61" i="33" s="1"/>
  <c r="V59" i="33"/>
  <c r="O59" i="33"/>
  <c r="N59" i="33"/>
  <c r="M59" i="33"/>
  <c r="L59" i="33"/>
  <c r="K59" i="33"/>
  <c r="J59" i="33"/>
  <c r="I59" i="33"/>
  <c r="H59" i="33"/>
  <c r="R59" i="33" s="1"/>
  <c r="G59" i="33"/>
  <c r="F59" i="33"/>
  <c r="C59" i="33"/>
  <c r="B59" i="33"/>
  <c r="S58" i="33"/>
  <c r="R58" i="33"/>
  <c r="Q58" i="33"/>
  <c r="P58" i="33"/>
  <c r="E58" i="33"/>
  <c r="U57" i="33"/>
  <c r="S57" i="33"/>
  <c r="R57" i="33"/>
  <c r="Q57" i="33"/>
  <c r="P57" i="33"/>
  <c r="E57" i="33"/>
  <c r="T57" i="33" s="1"/>
  <c r="S56" i="33"/>
  <c r="R56" i="33"/>
  <c r="Q56" i="33"/>
  <c r="P56" i="33"/>
  <c r="E56" i="33"/>
  <c r="S55" i="33"/>
  <c r="R55" i="33"/>
  <c r="Q55" i="33"/>
  <c r="P55" i="33"/>
  <c r="E55" i="33"/>
  <c r="U55" i="33" s="1"/>
  <c r="V53" i="33"/>
  <c r="O53" i="33"/>
  <c r="N53" i="33"/>
  <c r="M53" i="33"/>
  <c r="L53" i="33"/>
  <c r="K53" i="33"/>
  <c r="J53" i="33"/>
  <c r="I53" i="33"/>
  <c r="S53" i="33" s="1"/>
  <c r="H53" i="33"/>
  <c r="G53" i="33"/>
  <c r="F53" i="33"/>
  <c r="C53" i="33"/>
  <c r="B53" i="33"/>
  <c r="E53" i="33" s="1"/>
  <c r="S52" i="33"/>
  <c r="R52" i="33"/>
  <c r="Q52" i="33"/>
  <c r="P52" i="33"/>
  <c r="E52" i="33"/>
  <c r="S51" i="33"/>
  <c r="R51" i="33"/>
  <c r="Q51" i="33"/>
  <c r="P51" i="33"/>
  <c r="E51" i="33"/>
  <c r="U51" i="33" s="1"/>
  <c r="S50" i="33"/>
  <c r="R50" i="33"/>
  <c r="Q50" i="33"/>
  <c r="P50" i="33"/>
  <c r="E50" i="33"/>
  <c r="T49" i="33"/>
  <c r="S49" i="33"/>
  <c r="R49" i="33"/>
  <c r="Q49" i="33"/>
  <c r="P49" i="33"/>
  <c r="E49" i="33"/>
  <c r="U49" i="33" s="1"/>
  <c r="U48" i="33"/>
  <c r="S48" i="33"/>
  <c r="R48" i="33"/>
  <c r="Q48" i="33"/>
  <c r="P48" i="33"/>
  <c r="E48" i="33"/>
  <c r="T48" i="33" s="1"/>
  <c r="S47" i="33"/>
  <c r="R47" i="33"/>
  <c r="Q47" i="33"/>
  <c r="P47" i="33"/>
  <c r="E47" i="33"/>
  <c r="S46" i="33"/>
  <c r="R46" i="33"/>
  <c r="Q46" i="33"/>
  <c r="P46" i="33"/>
  <c r="E46" i="33"/>
  <c r="T46" i="33" s="1"/>
  <c r="S45" i="33"/>
  <c r="R45" i="33"/>
  <c r="Q45" i="33"/>
  <c r="P45" i="33"/>
  <c r="E45" i="33"/>
  <c r="S44" i="33"/>
  <c r="R44" i="33"/>
  <c r="Q44" i="33"/>
  <c r="P44" i="33"/>
  <c r="E44" i="33"/>
  <c r="T44" i="33" s="1"/>
  <c r="T43" i="33"/>
  <c r="S43" i="33"/>
  <c r="R43" i="33"/>
  <c r="Q43" i="33"/>
  <c r="P43" i="33"/>
  <c r="E43" i="33"/>
  <c r="S42" i="33"/>
  <c r="R42" i="33"/>
  <c r="Q42" i="33"/>
  <c r="P42" i="33"/>
  <c r="E42" i="33"/>
  <c r="T42" i="33" s="1"/>
  <c r="V40" i="33"/>
  <c r="O40" i="33"/>
  <c r="N40" i="33"/>
  <c r="M40" i="33"/>
  <c r="L40" i="33"/>
  <c r="K40" i="33"/>
  <c r="J40" i="33"/>
  <c r="I40" i="33"/>
  <c r="S40" i="33" s="1"/>
  <c r="H40" i="33"/>
  <c r="G40" i="33"/>
  <c r="F40" i="33"/>
  <c r="C40" i="33"/>
  <c r="B40" i="33"/>
  <c r="E40" i="33" s="1"/>
  <c r="S39" i="33"/>
  <c r="R39" i="33"/>
  <c r="Q39" i="33"/>
  <c r="P39" i="33"/>
  <c r="E39" i="33"/>
  <c r="U39" i="33" s="1"/>
  <c r="S38" i="33"/>
  <c r="R38" i="33"/>
  <c r="Q38" i="33"/>
  <c r="P38" i="33"/>
  <c r="E38" i="33"/>
  <c r="S37" i="33"/>
  <c r="R37" i="33"/>
  <c r="Q37" i="33"/>
  <c r="P37" i="33"/>
  <c r="E37" i="33"/>
  <c r="U37" i="33" s="1"/>
  <c r="S36" i="33"/>
  <c r="R36" i="33"/>
  <c r="Q36" i="33"/>
  <c r="P36" i="33"/>
  <c r="E36" i="33"/>
  <c r="T36" i="33" s="1"/>
  <c r="S35" i="33"/>
  <c r="R35" i="33"/>
  <c r="Q35" i="33"/>
  <c r="U35" i="33" s="1"/>
  <c r="P35" i="33"/>
  <c r="E35" i="33"/>
  <c r="T35" i="33" s="1"/>
  <c r="V33" i="33"/>
  <c r="S33" i="33"/>
  <c r="O33" i="33"/>
  <c r="N33" i="33"/>
  <c r="M33" i="33"/>
  <c r="L33" i="33"/>
  <c r="K33" i="33"/>
  <c r="J33" i="33"/>
  <c r="I33" i="33"/>
  <c r="Q33" i="33" s="1"/>
  <c r="H33" i="33"/>
  <c r="G33" i="33"/>
  <c r="F33" i="33"/>
  <c r="C33" i="33"/>
  <c r="B33" i="33"/>
  <c r="E33" i="33" s="1"/>
  <c r="S32" i="33"/>
  <c r="R32" i="33"/>
  <c r="Q32" i="33"/>
  <c r="P32" i="33"/>
  <c r="E32" i="33"/>
  <c r="V30" i="33"/>
  <c r="O30" i="33"/>
  <c r="N30" i="33"/>
  <c r="M30" i="33"/>
  <c r="L30" i="33"/>
  <c r="K30" i="33"/>
  <c r="J30" i="33"/>
  <c r="I30" i="33"/>
  <c r="H30" i="33"/>
  <c r="R30" i="33" s="1"/>
  <c r="G30" i="33"/>
  <c r="F30" i="33"/>
  <c r="C30" i="33"/>
  <c r="B30" i="33"/>
  <c r="E30" i="33" s="1"/>
  <c r="S29" i="33"/>
  <c r="R29" i="33"/>
  <c r="Q29" i="33"/>
  <c r="P29" i="33"/>
  <c r="E29" i="33"/>
  <c r="U29" i="33" s="1"/>
  <c r="S28" i="33"/>
  <c r="R28" i="33"/>
  <c r="Q28" i="33"/>
  <c r="P28" i="33"/>
  <c r="E28" i="33"/>
  <c r="S27" i="33"/>
  <c r="R27" i="33"/>
  <c r="Q27" i="33"/>
  <c r="P27" i="33"/>
  <c r="E27" i="33"/>
  <c r="T27" i="33" s="1"/>
  <c r="U26" i="33"/>
  <c r="T26" i="33"/>
  <c r="S26" i="33"/>
  <c r="R26" i="33"/>
  <c r="Q26" i="33"/>
  <c r="P26" i="33"/>
  <c r="E26" i="33"/>
  <c r="V24" i="33"/>
  <c r="O24" i="33"/>
  <c r="N24" i="33"/>
  <c r="M24" i="33"/>
  <c r="L24" i="33"/>
  <c r="K24" i="33"/>
  <c r="J24" i="33"/>
  <c r="I24" i="33"/>
  <c r="H24" i="33"/>
  <c r="P24" i="33" s="1"/>
  <c r="G24" i="33"/>
  <c r="F24" i="33"/>
  <c r="C24" i="33"/>
  <c r="B24" i="33"/>
  <c r="U23" i="33"/>
  <c r="S23" i="33"/>
  <c r="R23" i="33"/>
  <c r="Q23" i="33"/>
  <c r="P23" i="33"/>
  <c r="E23" i="33"/>
  <c r="T23" i="33" s="1"/>
  <c r="U22" i="33"/>
  <c r="T22" i="33"/>
  <c r="S22" i="33"/>
  <c r="R22" i="33"/>
  <c r="Q22" i="33"/>
  <c r="P22" i="33"/>
  <c r="E22" i="33"/>
  <c r="S21" i="33"/>
  <c r="R21" i="33"/>
  <c r="Q21" i="33"/>
  <c r="P21" i="33"/>
  <c r="E21" i="33"/>
  <c r="U21" i="33" s="1"/>
  <c r="U20" i="33"/>
  <c r="S20" i="33"/>
  <c r="R20" i="33"/>
  <c r="Q20" i="33"/>
  <c r="P20" i="33"/>
  <c r="E20" i="33"/>
  <c r="T20" i="33" s="1"/>
  <c r="T19" i="33"/>
  <c r="S19" i="33"/>
  <c r="R19" i="33"/>
  <c r="Q19" i="33"/>
  <c r="P19" i="33"/>
  <c r="E19" i="33"/>
  <c r="U19" i="33" s="1"/>
  <c r="S18" i="33"/>
  <c r="R18" i="33"/>
  <c r="Q18" i="33"/>
  <c r="P18" i="33"/>
  <c r="E18" i="33"/>
  <c r="S17" i="33"/>
  <c r="R17" i="33"/>
  <c r="Q17" i="33"/>
  <c r="P17" i="33"/>
  <c r="E17" i="33"/>
  <c r="U17" i="33" s="1"/>
  <c r="V15" i="33"/>
  <c r="O15" i="33"/>
  <c r="N15" i="33"/>
  <c r="M15" i="33"/>
  <c r="L15" i="33"/>
  <c r="K15" i="33"/>
  <c r="J15" i="33"/>
  <c r="I15" i="33"/>
  <c r="S15" i="33" s="1"/>
  <c r="H15" i="33"/>
  <c r="R15" i="33" s="1"/>
  <c r="G15" i="33"/>
  <c r="F15" i="33"/>
  <c r="C15" i="33"/>
  <c r="B15" i="33"/>
  <c r="S14" i="33"/>
  <c r="R14" i="33"/>
  <c r="Q14" i="33"/>
  <c r="P14" i="33"/>
  <c r="E14" i="33"/>
  <c r="S13" i="33"/>
  <c r="R13" i="33"/>
  <c r="Q13" i="33"/>
  <c r="P13" i="33"/>
  <c r="E13" i="33"/>
  <c r="U13" i="33" s="1"/>
  <c r="S12" i="33"/>
  <c r="R12" i="33"/>
  <c r="Q12" i="33"/>
  <c r="P12" i="33"/>
  <c r="E12" i="33"/>
  <c r="S11" i="33"/>
  <c r="R11" i="33"/>
  <c r="Q11" i="33"/>
  <c r="P11" i="33"/>
  <c r="E11" i="33"/>
  <c r="T10" i="33"/>
  <c r="S10" i="33"/>
  <c r="R10" i="33"/>
  <c r="Q10" i="33"/>
  <c r="U10" i="33" s="1"/>
  <c r="P10" i="33"/>
  <c r="E10" i="33"/>
  <c r="U9" i="33"/>
  <c r="S9" i="33"/>
  <c r="R9" i="33"/>
  <c r="Q9" i="33"/>
  <c r="P9" i="33"/>
  <c r="E9" i="33"/>
  <c r="T9" i="33" s="1"/>
  <c r="S93" i="32"/>
  <c r="R93" i="32"/>
  <c r="Q93" i="32"/>
  <c r="P93" i="32"/>
  <c r="E93" i="32"/>
  <c r="U92" i="32"/>
  <c r="T92" i="32"/>
  <c r="S92" i="32"/>
  <c r="R92" i="32"/>
  <c r="Q92" i="32"/>
  <c r="P92" i="32"/>
  <c r="E92" i="32"/>
  <c r="S91" i="32"/>
  <c r="R91" i="32"/>
  <c r="Q91" i="32"/>
  <c r="P91" i="32"/>
  <c r="E91" i="32"/>
  <c r="S90" i="32"/>
  <c r="R90" i="32"/>
  <c r="Q90" i="32"/>
  <c r="P90" i="32"/>
  <c r="E90" i="32"/>
  <c r="U90" i="32" s="1"/>
  <c r="U89" i="32"/>
  <c r="S89" i="32"/>
  <c r="R89" i="32"/>
  <c r="Q89" i="32"/>
  <c r="P89" i="32"/>
  <c r="E89" i="32"/>
  <c r="T89" i="32" s="1"/>
  <c r="S88" i="32"/>
  <c r="R88" i="32"/>
  <c r="Q88" i="32"/>
  <c r="P88" i="32"/>
  <c r="E88" i="32"/>
  <c r="U88" i="32" s="1"/>
  <c r="T87" i="32"/>
  <c r="S87" i="32"/>
  <c r="R87" i="32"/>
  <c r="Q87" i="32"/>
  <c r="P87" i="32"/>
  <c r="E87" i="32"/>
  <c r="U87" i="32" s="1"/>
  <c r="T86" i="32"/>
  <c r="S86" i="32"/>
  <c r="R86" i="32"/>
  <c r="Q86" i="32"/>
  <c r="P86" i="32"/>
  <c r="E86" i="32"/>
  <c r="U86" i="32" s="1"/>
  <c r="V72" i="32"/>
  <c r="O72" i="32"/>
  <c r="N72" i="32"/>
  <c r="M72" i="32"/>
  <c r="L72" i="32"/>
  <c r="K72" i="32"/>
  <c r="J72" i="32"/>
  <c r="I72" i="32"/>
  <c r="S72" i="32" s="1"/>
  <c r="H72" i="32"/>
  <c r="R72" i="32" s="1"/>
  <c r="G72" i="32"/>
  <c r="F72" i="32"/>
  <c r="C72" i="32"/>
  <c r="B72" i="32"/>
  <c r="V71" i="32"/>
  <c r="O71" i="32"/>
  <c r="N71" i="32"/>
  <c r="M71" i="32"/>
  <c r="L71" i="32"/>
  <c r="K71" i="32"/>
  <c r="J71" i="32"/>
  <c r="I71" i="32"/>
  <c r="H71" i="32"/>
  <c r="G71" i="32"/>
  <c r="F71" i="32"/>
  <c r="C71" i="32"/>
  <c r="B71" i="32"/>
  <c r="V70" i="32"/>
  <c r="O70" i="32"/>
  <c r="N70" i="32"/>
  <c r="M70" i="32"/>
  <c r="L70" i="32"/>
  <c r="K70" i="32"/>
  <c r="J70" i="32"/>
  <c r="I70" i="32"/>
  <c r="S70" i="32" s="1"/>
  <c r="H70" i="32"/>
  <c r="G70" i="32"/>
  <c r="F70" i="32"/>
  <c r="C70" i="32"/>
  <c r="B70" i="32"/>
  <c r="S69" i="32"/>
  <c r="R69" i="32"/>
  <c r="Q69" i="32"/>
  <c r="P69" i="32"/>
  <c r="E69" i="32"/>
  <c r="V67" i="32"/>
  <c r="O67" i="32"/>
  <c r="N67" i="32"/>
  <c r="M67" i="32"/>
  <c r="L67" i="32"/>
  <c r="K67" i="32"/>
  <c r="J67" i="32"/>
  <c r="I67" i="32"/>
  <c r="S67" i="32" s="1"/>
  <c r="H67" i="32"/>
  <c r="G67" i="32"/>
  <c r="F67" i="32"/>
  <c r="C67" i="32"/>
  <c r="B67" i="32"/>
  <c r="E67" i="32" s="1"/>
  <c r="V66" i="32"/>
  <c r="O66" i="32"/>
  <c r="N66" i="32"/>
  <c r="M66" i="32"/>
  <c r="L66" i="32"/>
  <c r="K66" i="32"/>
  <c r="J66" i="32"/>
  <c r="I66" i="32"/>
  <c r="S66" i="32" s="1"/>
  <c r="H66" i="32"/>
  <c r="R66" i="32" s="1"/>
  <c r="G66" i="32"/>
  <c r="F66" i="32"/>
  <c r="C66" i="32"/>
  <c r="B66" i="32"/>
  <c r="E66" i="32" s="1"/>
  <c r="U65" i="32"/>
  <c r="T65" i="32"/>
  <c r="S65" i="32"/>
  <c r="R65" i="32"/>
  <c r="Q65" i="32"/>
  <c r="P65" i="32"/>
  <c r="E65" i="32"/>
  <c r="S64" i="32"/>
  <c r="R64" i="32"/>
  <c r="Q64" i="32"/>
  <c r="P64" i="32"/>
  <c r="E64" i="32"/>
  <c r="S63" i="32"/>
  <c r="R63" i="32"/>
  <c r="Q63" i="32"/>
  <c r="P63" i="32"/>
  <c r="E63" i="32"/>
  <c r="U63" i="32" s="1"/>
  <c r="S62" i="32"/>
  <c r="R62" i="32"/>
  <c r="Q62" i="32"/>
  <c r="P62" i="32"/>
  <c r="E62" i="32"/>
  <c r="S61" i="32"/>
  <c r="R61" i="32"/>
  <c r="Q61" i="32"/>
  <c r="P61" i="32"/>
  <c r="E61" i="32"/>
  <c r="V59" i="32"/>
  <c r="O59" i="32"/>
  <c r="N59" i="32"/>
  <c r="M59" i="32"/>
  <c r="L59" i="32"/>
  <c r="K59" i="32"/>
  <c r="J59" i="32"/>
  <c r="I59" i="32"/>
  <c r="S59" i="32" s="1"/>
  <c r="H59" i="32"/>
  <c r="R59" i="32" s="1"/>
  <c r="G59" i="32"/>
  <c r="F59" i="32"/>
  <c r="C59" i="32"/>
  <c r="B59" i="32"/>
  <c r="S58" i="32"/>
  <c r="R58" i="32"/>
  <c r="Q58" i="32"/>
  <c r="P58" i="32"/>
  <c r="E58" i="32"/>
  <c r="S57" i="32"/>
  <c r="R57" i="32"/>
  <c r="Q57" i="32"/>
  <c r="P57" i="32"/>
  <c r="E57" i="32"/>
  <c r="U57" i="32" s="1"/>
  <c r="S56" i="32"/>
  <c r="R56" i="32"/>
  <c r="Q56" i="32"/>
  <c r="P56" i="32"/>
  <c r="E56" i="32"/>
  <c r="T55" i="32"/>
  <c r="S55" i="32"/>
  <c r="R55" i="32"/>
  <c r="Q55" i="32"/>
  <c r="P55" i="32"/>
  <c r="E55" i="32"/>
  <c r="U55" i="32" s="1"/>
  <c r="V53" i="32"/>
  <c r="O53" i="32"/>
  <c r="N53" i="32"/>
  <c r="M53" i="32"/>
  <c r="L53" i="32"/>
  <c r="K53" i="32"/>
  <c r="J53" i="32"/>
  <c r="I53" i="32"/>
  <c r="H53" i="32"/>
  <c r="R53" i="32" s="1"/>
  <c r="G53" i="32"/>
  <c r="F53" i="32"/>
  <c r="C53" i="32"/>
  <c r="B53" i="32"/>
  <c r="E53" i="32" s="1"/>
  <c r="S52" i="32"/>
  <c r="R52" i="32"/>
  <c r="Q52" i="32"/>
  <c r="P52" i="32"/>
  <c r="E52" i="32"/>
  <c r="T51" i="32"/>
  <c r="S51" i="32"/>
  <c r="R51" i="32"/>
  <c r="Q51" i="32"/>
  <c r="P51" i="32"/>
  <c r="E51" i="32"/>
  <c r="U51" i="32" s="1"/>
  <c r="S50" i="32"/>
  <c r="R50" i="32"/>
  <c r="Q50" i="32"/>
  <c r="P50" i="32"/>
  <c r="E50" i="32"/>
  <c r="S49" i="32"/>
  <c r="R49" i="32"/>
  <c r="Q49" i="32"/>
  <c r="P49" i="32"/>
  <c r="E49" i="32"/>
  <c r="U49" i="32" s="1"/>
  <c r="U48" i="32"/>
  <c r="S48" i="32"/>
  <c r="R48" i="32"/>
  <c r="Q48" i="32"/>
  <c r="P48" i="32"/>
  <c r="E48" i="32"/>
  <c r="T48" i="32" s="1"/>
  <c r="S47" i="32"/>
  <c r="R47" i="32"/>
  <c r="Q47" i="32"/>
  <c r="P47" i="32"/>
  <c r="E47" i="32"/>
  <c r="U47" i="32" s="1"/>
  <c r="S46" i="32"/>
  <c r="R46" i="32"/>
  <c r="Q46" i="32"/>
  <c r="P46" i="32"/>
  <c r="E46" i="32"/>
  <c r="S45" i="32"/>
  <c r="R45" i="32"/>
  <c r="Q45" i="32"/>
  <c r="P45" i="32"/>
  <c r="E45" i="32"/>
  <c r="U45" i="32" s="1"/>
  <c r="S44" i="32"/>
  <c r="R44" i="32"/>
  <c r="Q44" i="32"/>
  <c r="P44" i="32"/>
  <c r="E44" i="32"/>
  <c r="T44" i="32" s="1"/>
  <c r="S43" i="32"/>
  <c r="R43" i="32"/>
  <c r="Q43" i="32"/>
  <c r="P43" i="32"/>
  <c r="E43" i="32"/>
  <c r="S42" i="32"/>
  <c r="R42" i="32"/>
  <c r="Q42" i="32"/>
  <c r="P42" i="32"/>
  <c r="E42" i="32"/>
  <c r="U42" i="32" s="1"/>
  <c r="V40" i="32"/>
  <c r="O40" i="32"/>
  <c r="N40" i="32"/>
  <c r="M40" i="32"/>
  <c r="L40" i="32"/>
  <c r="K40" i="32"/>
  <c r="J40" i="32"/>
  <c r="I40" i="32"/>
  <c r="S40" i="32" s="1"/>
  <c r="H40" i="32"/>
  <c r="P40" i="32" s="1"/>
  <c r="G40" i="32"/>
  <c r="F40" i="32"/>
  <c r="E40" i="32"/>
  <c r="C40" i="32"/>
  <c r="B40" i="32"/>
  <c r="U39" i="32"/>
  <c r="T39" i="32"/>
  <c r="S39" i="32"/>
  <c r="R39" i="32"/>
  <c r="Q39" i="32"/>
  <c r="P39" i="32"/>
  <c r="E39" i="32"/>
  <c r="S38" i="32"/>
  <c r="R38" i="32"/>
  <c r="Q38" i="32"/>
  <c r="P38" i="32"/>
  <c r="E38" i="32"/>
  <c r="U38" i="32" s="1"/>
  <c r="T37" i="32"/>
  <c r="S37" i="32"/>
  <c r="R37" i="32"/>
  <c r="Q37" i="32"/>
  <c r="P37" i="32"/>
  <c r="E37" i="32"/>
  <c r="U37" i="32" s="1"/>
  <c r="S36" i="32"/>
  <c r="R36" i="32"/>
  <c r="Q36" i="32"/>
  <c r="U36" i="32" s="1"/>
  <c r="P36" i="32"/>
  <c r="E36" i="32"/>
  <c r="T36" i="32" s="1"/>
  <c r="S35" i="32"/>
  <c r="R35" i="32"/>
  <c r="Q35" i="32"/>
  <c r="U35" i="32" s="1"/>
  <c r="P35" i="32"/>
  <c r="T35" i="32" s="1"/>
  <c r="E35" i="32"/>
  <c r="V33" i="32"/>
  <c r="O33" i="32"/>
  <c r="N33" i="32"/>
  <c r="M33" i="32"/>
  <c r="L33" i="32"/>
  <c r="K33" i="32"/>
  <c r="J33" i="32"/>
  <c r="R33" i="32" s="1"/>
  <c r="I33" i="32"/>
  <c r="S33" i="32" s="1"/>
  <c r="H33" i="32"/>
  <c r="G33" i="32"/>
  <c r="F33" i="32"/>
  <c r="C33" i="32"/>
  <c r="B33" i="32"/>
  <c r="E33" i="32" s="1"/>
  <c r="S32" i="32"/>
  <c r="R32" i="32"/>
  <c r="Q32" i="32"/>
  <c r="U32" i="32" s="1"/>
  <c r="P32" i="32"/>
  <c r="E32" i="32"/>
  <c r="V30" i="32"/>
  <c r="O30" i="32"/>
  <c r="N30" i="32"/>
  <c r="M30" i="32"/>
  <c r="L30" i="32"/>
  <c r="K30" i="32"/>
  <c r="J30" i="32"/>
  <c r="I30" i="32"/>
  <c r="S30" i="32" s="1"/>
  <c r="H30" i="32"/>
  <c r="R30" i="32" s="1"/>
  <c r="G30" i="32"/>
  <c r="F30" i="32"/>
  <c r="C30" i="32"/>
  <c r="B30" i="32"/>
  <c r="T29" i="32"/>
  <c r="S29" i="32"/>
  <c r="R29" i="32"/>
  <c r="Q29" i="32"/>
  <c r="P29" i="32"/>
  <c r="E29" i="32"/>
  <c r="U29" i="32" s="1"/>
  <c r="U28" i="32"/>
  <c r="S28" i="32"/>
  <c r="R28" i="32"/>
  <c r="Q28" i="32"/>
  <c r="P28" i="32"/>
  <c r="E28" i="32"/>
  <c r="T28" i="32" s="1"/>
  <c r="T27" i="32"/>
  <c r="S27" i="32"/>
  <c r="R27" i="32"/>
  <c r="Q27" i="32"/>
  <c r="P27" i="32"/>
  <c r="E27" i="32"/>
  <c r="U27" i="32" s="1"/>
  <c r="S26" i="32"/>
  <c r="R26" i="32"/>
  <c r="Q26" i="32"/>
  <c r="P26" i="32"/>
  <c r="E26" i="32"/>
  <c r="V24" i="32"/>
  <c r="O24" i="32"/>
  <c r="N24" i="32"/>
  <c r="M24" i="32"/>
  <c r="L24" i="32"/>
  <c r="K24" i="32"/>
  <c r="J24" i="32"/>
  <c r="I24" i="32"/>
  <c r="S24" i="32" s="1"/>
  <c r="H24" i="32"/>
  <c r="R24" i="32" s="1"/>
  <c r="G24" i="32"/>
  <c r="F24" i="32"/>
  <c r="C24" i="32"/>
  <c r="B24" i="32"/>
  <c r="E24" i="32" s="1"/>
  <c r="U23" i="32"/>
  <c r="T23" i="32"/>
  <c r="S23" i="32"/>
  <c r="R23" i="32"/>
  <c r="Q23" i="32"/>
  <c r="P23" i="32"/>
  <c r="E23" i="32"/>
  <c r="S22" i="32"/>
  <c r="R22" i="32"/>
  <c r="Q22" i="32"/>
  <c r="P22" i="32"/>
  <c r="E22" i="32"/>
  <c r="S21" i="32"/>
  <c r="R21" i="32"/>
  <c r="Q21" i="32"/>
  <c r="P21" i="32"/>
  <c r="E21" i="32"/>
  <c r="U21" i="32" s="1"/>
  <c r="U20" i="32"/>
  <c r="S20" i="32"/>
  <c r="R20" i="32"/>
  <c r="Q20" i="32"/>
  <c r="P20" i="32"/>
  <c r="E20" i="32"/>
  <c r="T20" i="32" s="1"/>
  <c r="U19" i="32"/>
  <c r="T19" i="32"/>
  <c r="S19" i="32"/>
  <c r="R19" i="32"/>
  <c r="Q19" i="32"/>
  <c r="P19" i="32"/>
  <c r="E19" i="32"/>
  <c r="S18" i="32"/>
  <c r="R18" i="32"/>
  <c r="Q18" i="32"/>
  <c r="P18" i="32"/>
  <c r="E18" i="32"/>
  <c r="U18" i="32" s="1"/>
  <c r="S17" i="32"/>
  <c r="R17" i="32"/>
  <c r="Q17" i="32"/>
  <c r="P17" i="32"/>
  <c r="E17" i="32"/>
  <c r="U17" i="32" s="1"/>
  <c r="V15" i="32"/>
  <c r="O15" i="32"/>
  <c r="N15" i="32"/>
  <c r="M15" i="32"/>
  <c r="L15" i="32"/>
  <c r="K15" i="32"/>
  <c r="J15" i="32"/>
  <c r="I15" i="32"/>
  <c r="S15" i="32" s="1"/>
  <c r="H15" i="32"/>
  <c r="R15" i="32" s="1"/>
  <c r="G15" i="32"/>
  <c r="F15" i="32"/>
  <c r="C15" i="32"/>
  <c r="B15" i="32"/>
  <c r="E15" i="32" s="1"/>
  <c r="T14" i="32"/>
  <c r="S14" i="32"/>
  <c r="R14" i="32"/>
  <c r="Q14" i="32"/>
  <c r="P14" i="32"/>
  <c r="E14" i="32"/>
  <c r="U14" i="32" s="1"/>
  <c r="S13" i="32"/>
  <c r="R13" i="32"/>
  <c r="Q13" i="32"/>
  <c r="P13" i="32"/>
  <c r="E13" i="32"/>
  <c r="S12" i="32"/>
  <c r="R12" i="32"/>
  <c r="Q12" i="32"/>
  <c r="P12" i="32"/>
  <c r="E12" i="32"/>
  <c r="T11" i="32"/>
  <c r="S11" i="32"/>
  <c r="R11" i="32"/>
  <c r="Q11" i="32"/>
  <c r="P11" i="32"/>
  <c r="E11" i="32"/>
  <c r="U11" i="32" s="1"/>
  <c r="S10" i="32"/>
  <c r="R10" i="32"/>
  <c r="Q10" i="32"/>
  <c r="P10" i="32"/>
  <c r="E10" i="32"/>
  <c r="S9" i="32"/>
  <c r="R9" i="32"/>
  <c r="Q9" i="32"/>
  <c r="P9" i="32"/>
  <c r="E9" i="32"/>
  <c r="U93" i="31"/>
  <c r="S93" i="31"/>
  <c r="R93" i="31"/>
  <c r="Q93" i="31"/>
  <c r="P93" i="31"/>
  <c r="E93" i="31"/>
  <c r="T93" i="31" s="1"/>
  <c r="U92" i="31"/>
  <c r="T92" i="31"/>
  <c r="S92" i="31"/>
  <c r="R92" i="31"/>
  <c r="Q92" i="31"/>
  <c r="P92" i="31"/>
  <c r="E92" i="31"/>
  <c r="T91" i="31"/>
  <c r="S91" i="31"/>
  <c r="R91" i="31"/>
  <c r="Q91" i="31"/>
  <c r="P91" i="31"/>
  <c r="E91" i="31"/>
  <c r="U91" i="31" s="1"/>
  <c r="S90" i="31"/>
  <c r="R90" i="31"/>
  <c r="Q90" i="31"/>
  <c r="P90" i="31"/>
  <c r="E90" i="31"/>
  <c r="S89" i="31"/>
  <c r="R89" i="31"/>
  <c r="Q89" i="31"/>
  <c r="P89" i="31"/>
  <c r="E89" i="31"/>
  <c r="T88" i="31"/>
  <c r="S88" i="31"/>
  <c r="R88" i="31"/>
  <c r="Q88" i="31"/>
  <c r="P88" i="31"/>
  <c r="E88" i="31"/>
  <c r="U88" i="31" s="1"/>
  <c r="S87" i="31"/>
  <c r="R87" i="31"/>
  <c r="Q87" i="31"/>
  <c r="P87" i="31"/>
  <c r="E87" i="31"/>
  <c r="S86" i="31"/>
  <c r="R86" i="31"/>
  <c r="Q86" i="31"/>
  <c r="P86" i="31"/>
  <c r="E86" i="31"/>
  <c r="U86" i="31" s="1"/>
  <c r="V72" i="31"/>
  <c r="O72" i="31"/>
  <c r="N72" i="31"/>
  <c r="M72" i="31"/>
  <c r="L72" i="31"/>
  <c r="K72" i="31"/>
  <c r="J72" i="31"/>
  <c r="I72" i="31"/>
  <c r="H72" i="31"/>
  <c r="R72" i="31" s="1"/>
  <c r="G72" i="31"/>
  <c r="F72" i="31"/>
  <c r="C72" i="31"/>
  <c r="B72" i="31"/>
  <c r="V71" i="31"/>
  <c r="O71" i="31"/>
  <c r="N71" i="31"/>
  <c r="M71" i="31"/>
  <c r="L71" i="31"/>
  <c r="K71" i="31"/>
  <c r="J71" i="31"/>
  <c r="I71" i="31"/>
  <c r="S71" i="31" s="1"/>
  <c r="H71" i="31"/>
  <c r="G71" i="31"/>
  <c r="F71" i="31"/>
  <c r="C71" i="31"/>
  <c r="B71" i="31"/>
  <c r="V70" i="31"/>
  <c r="O70" i="31"/>
  <c r="N70" i="31"/>
  <c r="M70" i="31"/>
  <c r="L70" i="31"/>
  <c r="K70" i="31"/>
  <c r="J70" i="31"/>
  <c r="I70" i="31"/>
  <c r="S70" i="31" s="1"/>
  <c r="H70" i="31"/>
  <c r="G70" i="31"/>
  <c r="F70" i="31"/>
  <c r="C70" i="31"/>
  <c r="B70" i="31"/>
  <c r="E70" i="31" s="1"/>
  <c r="S69" i="31"/>
  <c r="R69" i="31"/>
  <c r="Q69" i="31"/>
  <c r="P69" i="31"/>
  <c r="E69" i="31"/>
  <c r="U69" i="31" s="1"/>
  <c r="V67" i="31"/>
  <c r="O67" i="31"/>
  <c r="N67" i="31"/>
  <c r="M67" i="31"/>
  <c r="L67" i="31"/>
  <c r="K67" i="31"/>
  <c r="J67" i="31"/>
  <c r="I67" i="31"/>
  <c r="S67" i="31" s="1"/>
  <c r="H67" i="31"/>
  <c r="G67" i="31"/>
  <c r="F67" i="31"/>
  <c r="E67" i="31"/>
  <c r="C67" i="31"/>
  <c r="B67" i="31"/>
  <c r="V66" i="31"/>
  <c r="S66" i="31"/>
  <c r="O66" i="31"/>
  <c r="N66" i="31"/>
  <c r="M66" i="31"/>
  <c r="L66" i="31"/>
  <c r="K66" i="31"/>
  <c r="J66" i="31"/>
  <c r="I66" i="31"/>
  <c r="H66" i="31"/>
  <c r="R66" i="31" s="1"/>
  <c r="G66" i="31"/>
  <c r="F66" i="31"/>
  <c r="C66" i="31"/>
  <c r="B66" i="31"/>
  <c r="E66" i="31" s="1"/>
  <c r="S65" i="31"/>
  <c r="R65" i="31"/>
  <c r="Q65" i="31"/>
  <c r="P65" i="31"/>
  <c r="E65" i="31"/>
  <c r="U65" i="31" s="1"/>
  <c r="U64" i="31"/>
  <c r="S64" i="31"/>
  <c r="R64" i="31"/>
  <c r="Q64" i="31"/>
  <c r="P64" i="31"/>
  <c r="E64" i="31"/>
  <c r="T64" i="31" s="1"/>
  <c r="U63" i="31"/>
  <c r="T63" i="31"/>
  <c r="S63" i="31"/>
  <c r="R63" i="31"/>
  <c r="Q63" i="31"/>
  <c r="P63" i="31"/>
  <c r="E63" i="31"/>
  <c r="S62" i="31"/>
  <c r="R62" i="31"/>
  <c r="Q62" i="31"/>
  <c r="P62" i="31"/>
  <c r="E62" i="31"/>
  <c r="U62" i="31" s="1"/>
  <c r="U61" i="31"/>
  <c r="S61" i="31"/>
  <c r="R61" i="31"/>
  <c r="Q61" i="31"/>
  <c r="P61" i="31"/>
  <c r="E61" i="31"/>
  <c r="T61" i="31" s="1"/>
  <c r="V59" i="31"/>
  <c r="O59" i="31"/>
  <c r="N59" i="31"/>
  <c r="M59" i="31"/>
  <c r="L59" i="31"/>
  <c r="K59" i="31"/>
  <c r="J59" i="31"/>
  <c r="I59" i="31"/>
  <c r="S59" i="31" s="1"/>
  <c r="H59" i="31"/>
  <c r="R59" i="31" s="1"/>
  <c r="G59" i="31"/>
  <c r="F59" i="31"/>
  <c r="C59" i="31"/>
  <c r="B59" i="31"/>
  <c r="S58" i="31"/>
  <c r="R58" i="31"/>
  <c r="Q58" i="31"/>
  <c r="P58" i="31"/>
  <c r="E58" i="31"/>
  <c r="U58" i="31" s="1"/>
  <c r="S57" i="31"/>
  <c r="R57" i="31"/>
  <c r="Q57" i="31"/>
  <c r="P57" i="31"/>
  <c r="E57" i="31"/>
  <c r="U57" i="31" s="1"/>
  <c r="U56" i="31"/>
  <c r="S56" i="31"/>
  <c r="R56" i="31"/>
  <c r="Q56" i="31"/>
  <c r="P56" i="31"/>
  <c r="E56" i="31"/>
  <c r="T56" i="31" s="1"/>
  <c r="T55" i="31"/>
  <c r="S55" i="31"/>
  <c r="R55" i="31"/>
  <c r="Q55" i="31"/>
  <c r="P55" i="31"/>
  <c r="E55" i="31"/>
  <c r="U55" i="31" s="1"/>
  <c r="V53" i="31"/>
  <c r="O53" i="31"/>
  <c r="N53" i="31"/>
  <c r="M53" i="31"/>
  <c r="L53" i="31"/>
  <c r="K53" i="31"/>
  <c r="J53" i="31"/>
  <c r="I53" i="31"/>
  <c r="H53" i="31"/>
  <c r="G53" i="31"/>
  <c r="F53" i="31"/>
  <c r="C53" i="31"/>
  <c r="B53" i="31"/>
  <c r="U52" i="31"/>
  <c r="S52" i="31"/>
  <c r="R52" i="31"/>
  <c r="Q52" i="31"/>
  <c r="P52" i="31"/>
  <c r="E52" i="31"/>
  <c r="T52" i="31" s="1"/>
  <c r="S51" i="31"/>
  <c r="R51" i="31"/>
  <c r="Q51" i="31"/>
  <c r="U51" i="31" s="1"/>
  <c r="P51" i="31"/>
  <c r="T51" i="31" s="1"/>
  <c r="E51" i="31"/>
  <c r="S50" i="31"/>
  <c r="R50" i="31"/>
  <c r="Q50" i="31"/>
  <c r="P50" i="31"/>
  <c r="E50" i="31"/>
  <c r="S49" i="31"/>
  <c r="R49" i="31"/>
  <c r="Q49" i="31"/>
  <c r="P49" i="31"/>
  <c r="E49" i="31"/>
  <c r="U49" i="31" s="1"/>
  <c r="U48" i="31"/>
  <c r="S48" i="31"/>
  <c r="R48" i="31"/>
  <c r="Q48" i="31"/>
  <c r="P48" i="31"/>
  <c r="E48" i="31"/>
  <c r="T48" i="31" s="1"/>
  <c r="S47" i="31"/>
  <c r="R47" i="31"/>
  <c r="Q47" i="31"/>
  <c r="P47" i="31"/>
  <c r="E47" i="31"/>
  <c r="U47" i="31" s="1"/>
  <c r="S46" i="31"/>
  <c r="R46" i="31"/>
  <c r="Q46" i="31"/>
  <c r="P46" i="31"/>
  <c r="E46" i="31"/>
  <c r="U46" i="31" s="1"/>
  <c r="S45" i="31"/>
  <c r="R45" i="31"/>
  <c r="Q45" i="31"/>
  <c r="P45" i="31"/>
  <c r="E45" i="31"/>
  <c r="S44" i="31"/>
  <c r="R44" i="31"/>
  <c r="Q44" i="31"/>
  <c r="P44" i="31"/>
  <c r="E44" i="31"/>
  <c r="T44" i="31" s="1"/>
  <c r="U43" i="31"/>
  <c r="T43" i="31"/>
  <c r="S43" i="31"/>
  <c r="R43" i="31"/>
  <c r="Q43" i="31"/>
  <c r="P43" i="31"/>
  <c r="E43" i="31"/>
  <c r="S42" i="31"/>
  <c r="R42" i="31"/>
  <c r="Q42" i="31"/>
  <c r="P42" i="31"/>
  <c r="E42" i="31"/>
  <c r="V40" i="31"/>
  <c r="O40" i="31"/>
  <c r="N40" i="31"/>
  <c r="M40" i="31"/>
  <c r="L40" i="31"/>
  <c r="K40" i="31"/>
  <c r="J40" i="31"/>
  <c r="I40" i="31"/>
  <c r="S40" i="31" s="1"/>
  <c r="H40" i="31"/>
  <c r="R40" i="31" s="1"/>
  <c r="G40" i="31"/>
  <c r="F40" i="31"/>
  <c r="C40" i="31"/>
  <c r="B40" i="31"/>
  <c r="E40" i="31" s="1"/>
  <c r="T39" i="31"/>
  <c r="S39" i="31"/>
  <c r="R39" i="31"/>
  <c r="Q39" i="31"/>
  <c r="P39" i="31"/>
  <c r="E39" i="31"/>
  <c r="U39" i="31" s="1"/>
  <c r="S38" i="31"/>
  <c r="R38" i="31"/>
  <c r="Q38" i="31"/>
  <c r="P38" i="31"/>
  <c r="E38" i="31"/>
  <c r="S37" i="31"/>
  <c r="R37" i="31"/>
  <c r="Q37" i="31"/>
  <c r="P37" i="31"/>
  <c r="E37" i="31"/>
  <c r="U37" i="31" s="1"/>
  <c r="U36" i="31"/>
  <c r="S36" i="31"/>
  <c r="R36" i="31"/>
  <c r="Q36" i="31"/>
  <c r="P36" i="31"/>
  <c r="E36" i="31"/>
  <c r="T36" i="31" s="1"/>
  <c r="U35" i="31"/>
  <c r="S35" i="31"/>
  <c r="R35" i="31"/>
  <c r="Q35" i="31"/>
  <c r="P35" i="31"/>
  <c r="E35" i="31"/>
  <c r="T35" i="31" s="1"/>
  <c r="V33" i="31"/>
  <c r="O33" i="31"/>
  <c r="N33" i="31"/>
  <c r="M33" i="31"/>
  <c r="L33" i="31"/>
  <c r="K33" i="31"/>
  <c r="J33" i="31"/>
  <c r="I33" i="31"/>
  <c r="H33" i="31"/>
  <c r="G33" i="31"/>
  <c r="F33" i="31"/>
  <c r="C33" i="31"/>
  <c r="B33" i="31"/>
  <c r="S32" i="31"/>
  <c r="R32" i="31"/>
  <c r="Q32" i="31"/>
  <c r="P32" i="31"/>
  <c r="E32" i="31"/>
  <c r="V30" i="31"/>
  <c r="O30" i="31"/>
  <c r="N30" i="31"/>
  <c r="M30" i="31"/>
  <c r="L30" i="31"/>
  <c r="K30" i="31"/>
  <c r="J30" i="31"/>
  <c r="I30" i="31"/>
  <c r="H30" i="31"/>
  <c r="R30" i="31" s="1"/>
  <c r="G30" i="31"/>
  <c r="F30" i="31"/>
  <c r="C30" i="31"/>
  <c r="B30" i="31"/>
  <c r="E30" i="31" s="1"/>
  <c r="S29" i="31"/>
  <c r="R29" i="31"/>
  <c r="Q29" i="31"/>
  <c r="P29" i="31"/>
  <c r="E29" i="31"/>
  <c r="U29" i="31" s="1"/>
  <c r="S28" i="31"/>
  <c r="R28" i="31"/>
  <c r="Q28" i="31"/>
  <c r="P28" i="31"/>
  <c r="E28" i="31"/>
  <c r="S27" i="31"/>
  <c r="R27" i="31"/>
  <c r="Q27" i="31"/>
  <c r="P27" i="31"/>
  <c r="E27" i="31"/>
  <c r="U27" i="31" s="1"/>
  <c r="T26" i="31"/>
  <c r="S26" i="31"/>
  <c r="R26" i="31"/>
  <c r="Q26" i="31"/>
  <c r="P26" i="31"/>
  <c r="E26" i="31"/>
  <c r="U26" i="31" s="1"/>
  <c r="V24" i="31"/>
  <c r="Q24" i="31"/>
  <c r="O24" i="31"/>
  <c r="N24" i="31"/>
  <c r="M24" i="31"/>
  <c r="L24" i="31"/>
  <c r="K24" i="31"/>
  <c r="J24" i="31"/>
  <c r="I24" i="31"/>
  <c r="S24" i="31" s="1"/>
  <c r="H24" i="31"/>
  <c r="G24" i="31"/>
  <c r="F24" i="31"/>
  <c r="C24" i="31"/>
  <c r="B24" i="31"/>
  <c r="E24" i="31" s="1"/>
  <c r="U23" i="31"/>
  <c r="S23" i="31"/>
  <c r="R23" i="31"/>
  <c r="Q23" i="31"/>
  <c r="P23" i="31"/>
  <c r="E23" i="31"/>
  <c r="T23" i="31" s="1"/>
  <c r="T22" i="31"/>
  <c r="S22" i="31"/>
  <c r="R22" i="31"/>
  <c r="Q22" i="31"/>
  <c r="P22" i="31"/>
  <c r="E22" i="31"/>
  <c r="U22" i="31" s="1"/>
  <c r="S21" i="31"/>
  <c r="R21" i="31"/>
  <c r="Q21" i="31"/>
  <c r="P21" i="31"/>
  <c r="E21" i="31"/>
  <c r="S20" i="31"/>
  <c r="R20" i="31"/>
  <c r="Q20" i="31"/>
  <c r="P20" i="31"/>
  <c r="E20" i="31"/>
  <c r="S19" i="31"/>
  <c r="R19" i="31"/>
  <c r="Q19" i="31"/>
  <c r="P19" i="31"/>
  <c r="E19" i="31"/>
  <c r="U19" i="31" s="1"/>
  <c r="S18" i="31"/>
  <c r="R18" i="31"/>
  <c r="Q18" i="31"/>
  <c r="P18" i="31"/>
  <c r="E18" i="31"/>
  <c r="S17" i="31"/>
  <c r="R17" i="31"/>
  <c r="Q17" i="31"/>
  <c r="P17" i="31"/>
  <c r="E17" i="31"/>
  <c r="U17" i="31" s="1"/>
  <c r="V15" i="31"/>
  <c r="O15" i="31"/>
  <c r="N15" i="31"/>
  <c r="M15" i="31"/>
  <c r="L15" i="31"/>
  <c r="K15" i="31"/>
  <c r="J15" i="31"/>
  <c r="I15" i="31"/>
  <c r="S15" i="31" s="1"/>
  <c r="H15" i="31"/>
  <c r="G15" i="31"/>
  <c r="F15" i="31"/>
  <c r="C15" i="31"/>
  <c r="E15" i="31" s="1"/>
  <c r="B15" i="31"/>
  <c r="S14" i="31"/>
  <c r="R14" i="31"/>
  <c r="Q14" i="31"/>
  <c r="P14" i="31"/>
  <c r="E14" i="31"/>
  <c r="S13" i="31"/>
  <c r="R13" i="31"/>
  <c r="Q13" i="31"/>
  <c r="P13" i="31"/>
  <c r="E13" i="31"/>
  <c r="U13" i="31" s="1"/>
  <c r="U12" i="31"/>
  <c r="S12" i="31"/>
  <c r="R12" i="31"/>
  <c r="Q12" i="31"/>
  <c r="P12" i="31"/>
  <c r="E12" i="31"/>
  <c r="T12" i="31" s="1"/>
  <c r="T11" i="31"/>
  <c r="S11" i="31"/>
  <c r="R11" i="31"/>
  <c r="Q11" i="31"/>
  <c r="P11" i="31"/>
  <c r="E11" i="31"/>
  <c r="U11" i="31" s="1"/>
  <c r="S10" i="31"/>
  <c r="R10" i="31"/>
  <c r="Q10" i="31"/>
  <c r="P10" i="31"/>
  <c r="E10" i="31"/>
  <c r="S9" i="31"/>
  <c r="R9" i="31"/>
  <c r="Q9" i="31"/>
  <c r="P9" i="31"/>
  <c r="E9" i="31"/>
  <c r="U93" i="30"/>
  <c r="S93" i="30"/>
  <c r="R93" i="30"/>
  <c r="Q93" i="30"/>
  <c r="P93" i="30"/>
  <c r="E93" i="30"/>
  <c r="T93" i="30" s="1"/>
  <c r="S92" i="30"/>
  <c r="R92" i="30"/>
  <c r="Q92" i="30"/>
  <c r="P92" i="30"/>
  <c r="E92" i="30"/>
  <c r="U92" i="30" s="1"/>
  <c r="S91" i="30"/>
  <c r="R91" i="30"/>
  <c r="Q91" i="30"/>
  <c r="P91" i="30"/>
  <c r="E91" i="30"/>
  <c r="S90" i="30"/>
  <c r="R90" i="30"/>
  <c r="Q90" i="30"/>
  <c r="P90" i="30"/>
  <c r="E90" i="30"/>
  <c r="U90" i="30" s="1"/>
  <c r="S89" i="30"/>
  <c r="R89" i="30"/>
  <c r="Q89" i="30"/>
  <c r="P89" i="30"/>
  <c r="E89" i="30"/>
  <c r="T89" i="30" s="1"/>
  <c r="S88" i="30"/>
  <c r="R88" i="30"/>
  <c r="Q88" i="30"/>
  <c r="P88" i="30"/>
  <c r="E88" i="30"/>
  <c r="U88" i="30" s="1"/>
  <c r="S87" i="30"/>
  <c r="R87" i="30"/>
  <c r="Q87" i="30"/>
  <c r="P87" i="30"/>
  <c r="E87" i="30"/>
  <c r="U87" i="30" s="1"/>
  <c r="T86" i="30"/>
  <c r="S86" i="30"/>
  <c r="R86" i="30"/>
  <c r="Q86" i="30"/>
  <c r="P86" i="30"/>
  <c r="E86" i="30"/>
  <c r="U86" i="30" s="1"/>
  <c r="V72" i="30"/>
  <c r="O72" i="30"/>
  <c r="N72" i="30"/>
  <c r="M72" i="30"/>
  <c r="L72" i="30"/>
  <c r="K72" i="30"/>
  <c r="J72" i="30"/>
  <c r="I72" i="30"/>
  <c r="S72" i="30" s="1"/>
  <c r="H72" i="30"/>
  <c r="R72" i="30" s="1"/>
  <c r="G72" i="30"/>
  <c r="F72" i="30"/>
  <c r="C72" i="30"/>
  <c r="B72" i="30"/>
  <c r="V71" i="30"/>
  <c r="O71" i="30"/>
  <c r="N71" i="30"/>
  <c r="M71" i="30"/>
  <c r="L71" i="30"/>
  <c r="K71" i="30"/>
  <c r="S71" i="30" s="1"/>
  <c r="J71" i="30"/>
  <c r="R71" i="30" s="1"/>
  <c r="I71" i="30"/>
  <c r="H71" i="30"/>
  <c r="G71" i="30"/>
  <c r="F71" i="30"/>
  <c r="C71" i="30"/>
  <c r="B71" i="30"/>
  <c r="V70" i="30"/>
  <c r="O70" i="30"/>
  <c r="N70" i="30"/>
  <c r="M70" i="30"/>
  <c r="L70" i="30"/>
  <c r="K70" i="30"/>
  <c r="J70" i="30"/>
  <c r="I70" i="30"/>
  <c r="S70" i="30" s="1"/>
  <c r="H70" i="30"/>
  <c r="G70" i="30"/>
  <c r="F70" i="30"/>
  <c r="C70" i="30"/>
  <c r="E70" i="30" s="1"/>
  <c r="B70" i="30"/>
  <c r="S69" i="30"/>
  <c r="R69" i="30"/>
  <c r="Q69" i="30"/>
  <c r="P69" i="30"/>
  <c r="E69" i="30"/>
  <c r="V67" i="30"/>
  <c r="O67" i="30"/>
  <c r="N67" i="30"/>
  <c r="M67" i="30"/>
  <c r="L67" i="30"/>
  <c r="K67" i="30"/>
  <c r="J67" i="30"/>
  <c r="I67" i="30"/>
  <c r="S67" i="30" s="1"/>
  <c r="H67" i="30"/>
  <c r="G67" i="30"/>
  <c r="F67" i="30"/>
  <c r="C67" i="30"/>
  <c r="B67" i="30"/>
  <c r="E67" i="30" s="1"/>
  <c r="V66" i="30"/>
  <c r="S66" i="30"/>
  <c r="O66" i="30"/>
  <c r="N66" i="30"/>
  <c r="M66" i="30"/>
  <c r="L66" i="30"/>
  <c r="K66" i="30"/>
  <c r="J66" i="30"/>
  <c r="I66" i="30"/>
  <c r="H66" i="30"/>
  <c r="R66" i="30" s="1"/>
  <c r="G66" i="30"/>
  <c r="F66" i="30"/>
  <c r="C66" i="30"/>
  <c r="B66" i="30"/>
  <c r="E66" i="30" s="1"/>
  <c r="S65" i="30"/>
  <c r="R65" i="30"/>
  <c r="Q65" i="30"/>
  <c r="P65" i="30"/>
  <c r="E65" i="30"/>
  <c r="U65" i="30" s="1"/>
  <c r="S64" i="30"/>
  <c r="R64" i="30"/>
  <c r="Q64" i="30"/>
  <c r="P64" i="30"/>
  <c r="E64" i="30"/>
  <c r="S63" i="30"/>
  <c r="R63" i="30"/>
  <c r="Q63" i="30"/>
  <c r="P63" i="30"/>
  <c r="E63" i="30"/>
  <c r="S62" i="30"/>
  <c r="R62" i="30"/>
  <c r="Q62" i="30"/>
  <c r="P62" i="30"/>
  <c r="E62" i="30"/>
  <c r="S61" i="30"/>
  <c r="R61" i="30"/>
  <c r="Q61" i="30"/>
  <c r="P61" i="30"/>
  <c r="E61" i="30"/>
  <c r="V59" i="30"/>
  <c r="O59" i="30"/>
  <c r="N59" i="30"/>
  <c r="M59" i="30"/>
  <c r="L59" i="30"/>
  <c r="K59" i="30"/>
  <c r="J59" i="30"/>
  <c r="I59" i="30"/>
  <c r="S59" i="30" s="1"/>
  <c r="H59" i="30"/>
  <c r="R59" i="30" s="1"/>
  <c r="G59" i="30"/>
  <c r="F59" i="30"/>
  <c r="C59" i="30"/>
  <c r="B59" i="30"/>
  <c r="S58" i="30"/>
  <c r="R58" i="30"/>
  <c r="Q58" i="30"/>
  <c r="P58" i="30"/>
  <c r="E58" i="30"/>
  <c r="S57" i="30"/>
  <c r="R57" i="30"/>
  <c r="Q57" i="30"/>
  <c r="P57" i="30"/>
  <c r="E57" i="30"/>
  <c r="U57" i="30" s="1"/>
  <c r="U56" i="30"/>
  <c r="S56" i="30"/>
  <c r="R56" i="30"/>
  <c r="Q56" i="30"/>
  <c r="P56" i="30"/>
  <c r="E56" i="30"/>
  <c r="T56" i="30" s="1"/>
  <c r="U55" i="30"/>
  <c r="S55" i="30"/>
  <c r="R55" i="30"/>
  <c r="Q55" i="30"/>
  <c r="P55" i="30"/>
  <c r="E55" i="30"/>
  <c r="T55" i="30" s="1"/>
  <c r="V53" i="30"/>
  <c r="O53" i="30"/>
  <c r="N53" i="30"/>
  <c r="M53" i="30"/>
  <c r="L53" i="30"/>
  <c r="K53" i="30"/>
  <c r="J53" i="30"/>
  <c r="I53" i="30"/>
  <c r="H53" i="30"/>
  <c r="R53" i="30" s="1"/>
  <c r="G53" i="30"/>
  <c r="F53" i="30"/>
  <c r="C53" i="30"/>
  <c r="B53" i="30"/>
  <c r="U52" i="30"/>
  <c r="S52" i="30"/>
  <c r="R52" i="30"/>
  <c r="Q52" i="30"/>
  <c r="P52" i="30"/>
  <c r="E52" i="30"/>
  <c r="T52" i="30" s="1"/>
  <c r="S51" i="30"/>
  <c r="R51" i="30"/>
  <c r="Q51" i="30"/>
  <c r="P51" i="30"/>
  <c r="E51" i="30"/>
  <c r="T51" i="30" s="1"/>
  <c r="S50" i="30"/>
  <c r="R50" i="30"/>
  <c r="Q50" i="30"/>
  <c r="P50" i="30"/>
  <c r="E50" i="30"/>
  <c r="U50" i="30" s="1"/>
  <c r="S49" i="30"/>
  <c r="R49" i="30"/>
  <c r="Q49" i="30"/>
  <c r="P49" i="30"/>
  <c r="E49" i="30"/>
  <c r="U49" i="30" s="1"/>
  <c r="S48" i="30"/>
  <c r="R48" i="30"/>
  <c r="Q48" i="30"/>
  <c r="P48" i="30"/>
  <c r="E48" i="30"/>
  <c r="S47" i="30"/>
  <c r="R47" i="30"/>
  <c r="Q47" i="30"/>
  <c r="P47" i="30"/>
  <c r="E47" i="30"/>
  <c r="U47" i="30" s="1"/>
  <c r="S46" i="30"/>
  <c r="R46" i="30"/>
  <c r="Q46" i="30"/>
  <c r="P46" i="30"/>
  <c r="E46" i="30"/>
  <c r="S45" i="30"/>
  <c r="R45" i="30"/>
  <c r="Q45" i="30"/>
  <c r="P45" i="30"/>
  <c r="E45" i="30"/>
  <c r="U45" i="30" s="1"/>
  <c r="U44" i="30"/>
  <c r="S44" i="30"/>
  <c r="R44" i="30"/>
  <c r="Q44" i="30"/>
  <c r="P44" i="30"/>
  <c r="E44" i="30"/>
  <c r="T44" i="30" s="1"/>
  <c r="U43" i="30"/>
  <c r="S43" i="30"/>
  <c r="R43" i="30"/>
  <c r="Q43" i="30"/>
  <c r="P43" i="30"/>
  <c r="E43" i="30"/>
  <c r="T43" i="30" s="1"/>
  <c r="S42" i="30"/>
  <c r="R42" i="30"/>
  <c r="Q42" i="30"/>
  <c r="P42" i="30"/>
  <c r="E42" i="30"/>
  <c r="U42" i="30" s="1"/>
  <c r="V40" i="30"/>
  <c r="O40" i="30"/>
  <c r="N40" i="30"/>
  <c r="M40" i="30"/>
  <c r="L40" i="30"/>
  <c r="K40" i="30"/>
  <c r="J40" i="30"/>
  <c r="R40" i="30" s="1"/>
  <c r="I40" i="30"/>
  <c r="S40" i="30" s="1"/>
  <c r="H40" i="30"/>
  <c r="G40" i="30"/>
  <c r="F40" i="30"/>
  <c r="C40" i="30"/>
  <c r="B40" i="30"/>
  <c r="E40" i="30" s="1"/>
  <c r="S39" i="30"/>
  <c r="R39" i="30"/>
  <c r="Q39" i="30"/>
  <c r="P39" i="30"/>
  <c r="E39" i="30"/>
  <c r="S38" i="30"/>
  <c r="R38" i="30"/>
  <c r="Q38" i="30"/>
  <c r="P38" i="30"/>
  <c r="E38" i="30"/>
  <c r="S37" i="30"/>
  <c r="R37" i="30"/>
  <c r="Q37" i="30"/>
  <c r="P37" i="30"/>
  <c r="E37" i="30"/>
  <c r="U37" i="30" s="1"/>
  <c r="S36" i="30"/>
  <c r="R36" i="30"/>
  <c r="Q36" i="30"/>
  <c r="P36" i="30"/>
  <c r="E36" i="30"/>
  <c r="S35" i="30"/>
  <c r="R35" i="30"/>
  <c r="Q35" i="30"/>
  <c r="P35" i="30"/>
  <c r="E35" i="30"/>
  <c r="U35" i="30" s="1"/>
  <c r="V33" i="30"/>
  <c r="O33" i="30"/>
  <c r="N33" i="30"/>
  <c r="M33" i="30"/>
  <c r="L33" i="30"/>
  <c r="K33" i="30"/>
  <c r="J33" i="30"/>
  <c r="R33" i="30" s="1"/>
  <c r="I33" i="30"/>
  <c r="Q33" i="30" s="1"/>
  <c r="H33" i="30"/>
  <c r="G33" i="30"/>
  <c r="F33" i="30"/>
  <c r="C33" i="30"/>
  <c r="B33" i="30"/>
  <c r="S32" i="30"/>
  <c r="R32" i="30"/>
  <c r="Q32" i="30"/>
  <c r="U32" i="30" s="1"/>
  <c r="P32" i="30"/>
  <c r="E32" i="30"/>
  <c r="T32" i="30" s="1"/>
  <c r="V30" i="30"/>
  <c r="O30" i="30"/>
  <c r="N30" i="30"/>
  <c r="M30" i="30"/>
  <c r="L30" i="30"/>
  <c r="K30" i="30"/>
  <c r="J30" i="30"/>
  <c r="I30" i="30"/>
  <c r="S30" i="30" s="1"/>
  <c r="H30" i="30"/>
  <c r="R30" i="30" s="1"/>
  <c r="G30" i="30"/>
  <c r="F30" i="30"/>
  <c r="C30" i="30"/>
  <c r="B30" i="30"/>
  <c r="E30" i="30" s="1"/>
  <c r="S29" i="30"/>
  <c r="R29" i="30"/>
  <c r="Q29" i="30"/>
  <c r="P29" i="30"/>
  <c r="E29" i="30"/>
  <c r="U29" i="30" s="1"/>
  <c r="S28" i="30"/>
  <c r="R28" i="30"/>
  <c r="Q28" i="30"/>
  <c r="P28" i="30"/>
  <c r="E28" i="30"/>
  <c r="T28" i="30" s="1"/>
  <c r="S27" i="30"/>
  <c r="R27" i="30"/>
  <c r="Q27" i="30"/>
  <c r="P27" i="30"/>
  <c r="E27" i="30"/>
  <c r="S26" i="30"/>
  <c r="R26" i="30"/>
  <c r="Q26" i="30"/>
  <c r="P26" i="30"/>
  <c r="E26" i="30"/>
  <c r="V24" i="30"/>
  <c r="O24" i="30"/>
  <c r="N24" i="30"/>
  <c r="M24" i="30"/>
  <c r="L24" i="30"/>
  <c r="K24" i="30"/>
  <c r="J24" i="30"/>
  <c r="I24" i="30"/>
  <c r="S24" i="30" s="1"/>
  <c r="H24" i="30"/>
  <c r="R24" i="30" s="1"/>
  <c r="G24" i="30"/>
  <c r="F24" i="30"/>
  <c r="C24" i="30"/>
  <c r="B24" i="30"/>
  <c r="E24" i="30" s="1"/>
  <c r="S23" i="30"/>
  <c r="R23" i="30"/>
  <c r="Q23" i="30"/>
  <c r="P23" i="30"/>
  <c r="E23" i="30"/>
  <c r="U23" i="30" s="1"/>
  <c r="S22" i="30"/>
  <c r="R22" i="30"/>
  <c r="Q22" i="30"/>
  <c r="P22" i="30"/>
  <c r="E22" i="30"/>
  <c r="S21" i="30"/>
  <c r="R21" i="30"/>
  <c r="Q21" i="30"/>
  <c r="P21" i="30"/>
  <c r="E21" i="30"/>
  <c r="U21" i="30" s="1"/>
  <c r="S20" i="30"/>
  <c r="R20" i="30"/>
  <c r="Q20" i="30"/>
  <c r="P20" i="30"/>
  <c r="E20" i="30"/>
  <c r="T20" i="30" s="1"/>
  <c r="S19" i="30"/>
  <c r="R19" i="30"/>
  <c r="Q19" i="30"/>
  <c r="P19" i="30"/>
  <c r="E19" i="30"/>
  <c r="S18" i="30"/>
  <c r="R18" i="30"/>
  <c r="Q18" i="30"/>
  <c r="P18" i="30"/>
  <c r="E18" i="30"/>
  <c r="U18" i="30" s="1"/>
  <c r="T17" i="30"/>
  <c r="S17" i="30"/>
  <c r="R17" i="30"/>
  <c r="Q17" i="30"/>
  <c r="P17" i="30"/>
  <c r="E17" i="30"/>
  <c r="U17" i="30" s="1"/>
  <c r="V15" i="30"/>
  <c r="O15" i="30"/>
  <c r="N15" i="30"/>
  <c r="M15" i="30"/>
  <c r="L15" i="30"/>
  <c r="K15" i="30"/>
  <c r="J15" i="30"/>
  <c r="I15" i="30"/>
  <c r="S15" i="30" s="1"/>
  <c r="H15" i="30"/>
  <c r="R15" i="30" s="1"/>
  <c r="G15" i="30"/>
  <c r="F15" i="30"/>
  <c r="C15" i="30"/>
  <c r="B15" i="30"/>
  <c r="S14" i="30"/>
  <c r="R14" i="30"/>
  <c r="Q14" i="30"/>
  <c r="P14" i="30"/>
  <c r="E14" i="30"/>
  <c r="U14" i="30" s="1"/>
  <c r="T13" i="30"/>
  <c r="S13" i="30"/>
  <c r="R13" i="30"/>
  <c r="Q13" i="30"/>
  <c r="P13" i="30"/>
  <c r="E13" i="30"/>
  <c r="U13" i="30" s="1"/>
  <c r="S12" i="30"/>
  <c r="R12" i="30"/>
  <c r="Q12" i="30"/>
  <c r="P12" i="30"/>
  <c r="E12" i="30"/>
  <c r="T12" i="30" s="1"/>
  <c r="S11" i="30"/>
  <c r="R11" i="30"/>
  <c r="Q11" i="30"/>
  <c r="P11" i="30"/>
  <c r="E11" i="30"/>
  <c r="U11" i="30" s="1"/>
  <c r="S10" i="30"/>
  <c r="R10" i="30"/>
  <c r="Q10" i="30"/>
  <c r="P10" i="30"/>
  <c r="E10" i="30"/>
  <c r="S9" i="30"/>
  <c r="R9" i="30"/>
  <c r="Q9" i="30"/>
  <c r="P9" i="30"/>
  <c r="E9" i="30"/>
  <c r="U93" i="29"/>
  <c r="S93" i="29"/>
  <c r="R93" i="29"/>
  <c r="Q93" i="29"/>
  <c r="P93" i="29"/>
  <c r="E93" i="29"/>
  <c r="T93" i="29" s="1"/>
  <c r="U92" i="29"/>
  <c r="S92" i="29"/>
  <c r="R92" i="29"/>
  <c r="Q92" i="29"/>
  <c r="P92" i="29"/>
  <c r="E92" i="29"/>
  <c r="T92" i="29" s="1"/>
  <c r="S91" i="29"/>
  <c r="R91" i="29"/>
  <c r="Q91" i="29"/>
  <c r="P91" i="29"/>
  <c r="E91" i="29"/>
  <c r="U91" i="29" s="1"/>
  <c r="S90" i="29"/>
  <c r="R90" i="29"/>
  <c r="Q90" i="29"/>
  <c r="P90" i="29"/>
  <c r="E90" i="29"/>
  <c r="U90" i="29" s="1"/>
  <c r="S89" i="29"/>
  <c r="R89" i="29"/>
  <c r="Q89" i="29"/>
  <c r="P89" i="29"/>
  <c r="E89" i="29"/>
  <c r="T89" i="29" s="1"/>
  <c r="T88" i="29"/>
  <c r="S88" i="29"/>
  <c r="R88" i="29"/>
  <c r="Q88" i="29"/>
  <c r="P88" i="29"/>
  <c r="E88" i="29"/>
  <c r="U88" i="29" s="1"/>
  <c r="S87" i="29"/>
  <c r="R87" i="29"/>
  <c r="Q87" i="29"/>
  <c r="P87" i="29"/>
  <c r="E87" i="29"/>
  <c r="S86" i="29"/>
  <c r="R86" i="29"/>
  <c r="Q86" i="29"/>
  <c r="P86" i="29"/>
  <c r="E86" i="29"/>
  <c r="U86" i="29" s="1"/>
  <c r="V72" i="29"/>
  <c r="O72" i="29"/>
  <c r="N72" i="29"/>
  <c r="M72" i="29"/>
  <c r="L72" i="29"/>
  <c r="K72" i="29"/>
  <c r="J72" i="29"/>
  <c r="I72" i="29"/>
  <c r="S72" i="29" s="1"/>
  <c r="H72" i="29"/>
  <c r="G72" i="29"/>
  <c r="F72" i="29"/>
  <c r="C72" i="29"/>
  <c r="B72" i="29"/>
  <c r="V71" i="29"/>
  <c r="O71" i="29"/>
  <c r="N71" i="29"/>
  <c r="M71" i="29"/>
  <c r="L71" i="29"/>
  <c r="K71" i="29"/>
  <c r="J71" i="29"/>
  <c r="R71" i="29" s="1"/>
  <c r="I71" i="29"/>
  <c r="S71" i="29" s="1"/>
  <c r="H71" i="29"/>
  <c r="G71" i="29"/>
  <c r="F71" i="29"/>
  <c r="C71" i="29"/>
  <c r="E71" i="29" s="1"/>
  <c r="B71" i="29"/>
  <c r="V70" i="29"/>
  <c r="O70" i="29"/>
  <c r="N70" i="29"/>
  <c r="M70" i="29"/>
  <c r="L70" i="29"/>
  <c r="K70" i="29"/>
  <c r="J70" i="29"/>
  <c r="I70" i="29"/>
  <c r="S70" i="29" s="1"/>
  <c r="H70" i="29"/>
  <c r="G70" i="29"/>
  <c r="F70" i="29"/>
  <c r="C70" i="29"/>
  <c r="B70" i="29"/>
  <c r="E70" i="29" s="1"/>
  <c r="S69" i="29"/>
  <c r="R69" i="29"/>
  <c r="Q69" i="29"/>
  <c r="P69" i="29"/>
  <c r="E69" i="29"/>
  <c r="T69" i="29" s="1"/>
  <c r="V67" i="29"/>
  <c r="O67" i="29"/>
  <c r="N67" i="29"/>
  <c r="M67" i="29"/>
  <c r="L67" i="29"/>
  <c r="K67" i="29"/>
  <c r="J67" i="29"/>
  <c r="I67" i="29"/>
  <c r="H67" i="29"/>
  <c r="G67" i="29"/>
  <c r="F67" i="29"/>
  <c r="C67" i="29"/>
  <c r="E67" i="29" s="1"/>
  <c r="B67" i="29"/>
  <c r="V66" i="29"/>
  <c r="O66" i="29"/>
  <c r="N66" i="29"/>
  <c r="M66" i="29"/>
  <c r="L66" i="29"/>
  <c r="K66" i="29"/>
  <c r="J66" i="29"/>
  <c r="I66" i="29"/>
  <c r="S66" i="29" s="1"/>
  <c r="H66" i="29"/>
  <c r="R66" i="29" s="1"/>
  <c r="G66" i="29"/>
  <c r="F66" i="29"/>
  <c r="C66" i="29"/>
  <c r="B66" i="29"/>
  <c r="S65" i="29"/>
  <c r="R65" i="29"/>
  <c r="Q65" i="29"/>
  <c r="P65" i="29"/>
  <c r="E65" i="29"/>
  <c r="U65" i="29" s="1"/>
  <c r="U64" i="29"/>
  <c r="S64" i="29"/>
  <c r="R64" i="29"/>
  <c r="Q64" i="29"/>
  <c r="P64" i="29"/>
  <c r="E64" i="29"/>
  <c r="T64" i="29" s="1"/>
  <c r="S63" i="29"/>
  <c r="R63" i="29"/>
  <c r="Q63" i="29"/>
  <c r="P63" i="29"/>
  <c r="E63" i="29"/>
  <c r="U63" i="29" s="1"/>
  <c r="S62" i="29"/>
  <c r="R62" i="29"/>
  <c r="Q62" i="29"/>
  <c r="P62" i="29"/>
  <c r="E62" i="29"/>
  <c r="U62" i="29" s="1"/>
  <c r="U61" i="29"/>
  <c r="S61" i="29"/>
  <c r="R61" i="29"/>
  <c r="Q61" i="29"/>
  <c r="P61" i="29"/>
  <c r="E61" i="29"/>
  <c r="T61" i="29" s="1"/>
  <c r="V59" i="29"/>
  <c r="O59" i="29"/>
  <c r="N59" i="29"/>
  <c r="M59" i="29"/>
  <c r="L59" i="29"/>
  <c r="K59" i="29"/>
  <c r="J59" i="29"/>
  <c r="I59" i="29"/>
  <c r="S59" i="29" s="1"/>
  <c r="H59" i="29"/>
  <c r="R59" i="29" s="1"/>
  <c r="G59" i="29"/>
  <c r="F59" i="29"/>
  <c r="C59" i="29"/>
  <c r="B59" i="29"/>
  <c r="S58" i="29"/>
  <c r="R58" i="29"/>
  <c r="Q58" i="29"/>
  <c r="P58" i="29"/>
  <c r="E58" i="29"/>
  <c r="U58" i="29" s="1"/>
  <c r="S57" i="29"/>
  <c r="R57" i="29"/>
  <c r="Q57" i="29"/>
  <c r="P57" i="29"/>
  <c r="E57" i="29"/>
  <c r="U57" i="29" s="1"/>
  <c r="U56" i="29"/>
  <c r="S56" i="29"/>
  <c r="R56" i="29"/>
  <c r="Q56" i="29"/>
  <c r="P56" i="29"/>
  <c r="E56" i="29"/>
  <c r="T56" i="29" s="1"/>
  <c r="S55" i="29"/>
  <c r="R55" i="29"/>
  <c r="Q55" i="29"/>
  <c r="P55" i="29"/>
  <c r="E55" i="29"/>
  <c r="U55" i="29" s="1"/>
  <c r="V53" i="29"/>
  <c r="O53" i="29"/>
  <c r="N53" i="29"/>
  <c r="M53" i="29"/>
  <c r="L53" i="29"/>
  <c r="K53" i="29"/>
  <c r="J53" i="29"/>
  <c r="I53" i="29"/>
  <c r="S53" i="29" s="1"/>
  <c r="H53" i="29"/>
  <c r="R53" i="29" s="1"/>
  <c r="G53" i="29"/>
  <c r="F53" i="29"/>
  <c r="C53" i="29"/>
  <c r="B53" i="29"/>
  <c r="E53" i="29" s="1"/>
  <c r="S52" i="29"/>
  <c r="R52" i="29"/>
  <c r="Q52" i="29"/>
  <c r="P52" i="29"/>
  <c r="E52" i="29"/>
  <c r="T52" i="29" s="1"/>
  <c r="S51" i="29"/>
  <c r="R51" i="29"/>
  <c r="Q51" i="29"/>
  <c r="P51" i="29"/>
  <c r="E51" i="29"/>
  <c r="U51" i="29" s="1"/>
  <c r="S50" i="29"/>
  <c r="R50" i="29"/>
  <c r="Q50" i="29"/>
  <c r="P50" i="29"/>
  <c r="E50" i="29"/>
  <c r="S49" i="29"/>
  <c r="R49" i="29"/>
  <c r="Q49" i="29"/>
  <c r="P49" i="29"/>
  <c r="E49" i="29"/>
  <c r="U49" i="29" s="1"/>
  <c r="S48" i="29"/>
  <c r="R48" i="29"/>
  <c r="Q48" i="29"/>
  <c r="P48" i="29"/>
  <c r="E48" i="29"/>
  <c r="T48" i="29" s="1"/>
  <c r="S47" i="29"/>
  <c r="R47" i="29"/>
  <c r="Q47" i="29"/>
  <c r="P47" i="29"/>
  <c r="E47" i="29"/>
  <c r="U47" i="29" s="1"/>
  <c r="T46" i="29"/>
  <c r="S46" i="29"/>
  <c r="R46" i="29"/>
  <c r="Q46" i="29"/>
  <c r="P46" i="29"/>
  <c r="E46" i="29"/>
  <c r="U46" i="29" s="1"/>
  <c r="T45" i="29"/>
  <c r="S45" i="29"/>
  <c r="R45" i="29"/>
  <c r="Q45" i="29"/>
  <c r="P45" i="29"/>
  <c r="E45" i="29"/>
  <c r="U45" i="29" s="1"/>
  <c r="S44" i="29"/>
  <c r="R44" i="29"/>
  <c r="Q44" i="29"/>
  <c r="P44" i="29"/>
  <c r="E44" i="29"/>
  <c r="T44" i="29" s="1"/>
  <c r="S43" i="29"/>
  <c r="R43" i="29"/>
  <c r="Q43" i="29"/>
  <c r="P43" i="29"/>
  <c r="E43" i="29"/>
  <c r="U43" i="29" s="1"/>
  <c r="S42" i="29"/>
  <c r="R42" i="29"/>
  <c r="Q42" i="29"/>
  <c r="P42" i="29"/>
  <c r="E42" i="29"/>
  <c r="V40" i="29"/>
  <c r="O40" i="29"/>
  <c r="N40" i="29"/>
  <c r="M40" i="29"/>
  <c r="L40" i="29"/>
  <c r="K40" i="29"/>
  <c r="J40" i="29"/>
  <c r="I40" i="29"/>
  <c r="S40" i="29" s="1"/>
  <c r="H40" i="29"/>
  <c r="R40" i="29" s="1"/>
  <c r="G40" i="29"/>
  <c r="F40" i="29"/>
  <c r="E40" i="29"/>
  <c r="C40" i="29"/>
  <c r="B40" i="29"/>
  <c r="S39" i="29"/>
  <c r="R39" i="29"/>
  <c r="Q39" i="29"/>
  <c r="P39" i="29"/>
  <c r="E39" i="29"/>
  <c r="S38" i="29"/>
  <c r="R38" i="29"/>
  <c r="Q38" i="29"/>
  <c r="P38" i="29"/>
  <c r="E38" i="29"/>
  <c r="S37" i="29"/>
  <c r="R37" i="29"/>
  <c r="Q37" i="29"/>
  <c r="P37" i="29"/>
  <c r="E37" i="29"/>
  <c r="U37" i="29" s="1"/>
  <c r="S36" i="29"/>
  <c r="R36" i="29"/>
  <c r="Q36" i="29"/>
  <c r="P36" i="29"/>
  <c r="E36" i="29"/>
  <c r="S35" i="29"/>
  <c r="R35" i="29"/>
  <c r="Q35" i="29"/>
  <c r="P35" i="29"/>
  <c r="T35" i="29" s="1"/>
  <c r="E35" i="29"/>
  <c r="U35" i="29" s="1"/>
  <c r="V33" i="29"/>
  <c r="O33" i="29"/>
  <c r="N33" i="29"/>
  <c r="M33" i="29"/>
  <c r="L33" i="29"/>
  <c r="K33" i="29"/>
  <c r="S33" i="29" s="1"/>
  <c r="J33" i="29"/>
  <c r="R33" i="29" s="1"/>
  <c r="I33" i="29"/>
  <c r="H33" i="29"/>
  <c r="G33" i="29"/>
  <c r="F33" i="29"/>
  <c r="C33" i="29"/>
  <c r="B33" i="29"/>
  <c r="E33" i="29" s="1"/>
  <c r="S32" i="29"/>
  <c r="R32" i="29"/>
  <c r="Q32" i="29"/>
  <c r="P32" i="29"/>
  <c r="E32" i="29"/>
  <c r="T32" i="29" s="1"/>
  <c r="V30" i="29"/>
  <c r="S30" i="29"/>
  <c r="O30" i="29"/>
  <c r="N30" i="29"/>
  <c r="M30" i="29"/>
  <c r="L30" i="29"/>
  <c r="K30" i="29"/>
  <c r="J30" i="29"/>
  <c r="I30" i="29"/>
  <c r="H30" i="29"/>
  <c r="R30" i="29" s="1"/>
  <c r="G30" i="29"/>
  <c r="F30" i="29"/>
  <c r="C30" i="29"/>
  <c r="B30" i="29"/>
  <c r="E30" i="29" s="1"/>
  <c r="S29" i="29"/>
  <c r="R29" i="29"/>
  <c r="Q29" i="29"/>
  <c r="P29" i="29"/>
  <c r="E29" i="29"/>
  <c r="U29" i="29" s="1"/>
  <c r="U28" i="29"/>
  <c r="S28" i="29"/>
  <c r="R28" i="29"/>
  <c r="Q28" i="29"/>
  <c r="P28" i="29"/>
  <c r="E28" i="29"/>
  <c r="T28" i="29" s="1"/>
  <c r="U27" i="29"/>
  <c r="T27" i="29"/>
  <c r="S27" i="29"/>
  <c r="R27" i="29"/>
  <c r="Q27" i="29"/>
  <c r="P27" i="29"/>
  <c r="E27" i="29"/>
  <c r="S26" i="29"/>
  <c r="R26" i="29"/>
  <c r="Q26" i="29"/>
  <c r="P26" i="29"/>
  <c r="E26" i="29"/>
  <c r="V24" i="29"/>
  <c r="O24" i="29"/>
  <c r="N24" i="29"/>
  <c r="M24" i="29"/>
  <c r="L24" i="29"/>
  <c r="K24" i="29"/>
  <c r="J24" i="29"/>
  <c r="I24" i="29"/>
  <c r="H24" i="29"/>
  <c r="G24" i="29"/>
  <c r="F24" i="29"/>
  <c r="C24" i="29"/>
  <c r="E24" i="29" s="1"/>
  <c r="B24" i="29"/>
  <c r="U23" i="29"/>
  <c r="S23" i="29"/>
  <c r="R23" i="29"/>
  <c r="Q23" i="29"/>
  <c r="P23" i="29"/>
  <c r="E23" i="29"/>
  <c r="T23" i="29" s="1"/>
  <c r="S22" i="29"/>
  <c r="R22" i="29"/>
  <c r="Q22" i="29"/>
  <c r="P22" i="29"/>
  <c r="E22" i="29"/>
  <c r="U22" i="29" s="1"/>
  <c r="S21" i="29"/>
  <c r="R21" i="29"/>
  <c r="Q21" i="29"/>
  <c r="P21" i="29"/>
  <c r="E21" i="29"/>
  <c r="U21" i="29" s="1"/>
  <c r="S20" i="29"/>
  <c r="R20" i="29"/>
  <c r="Q20" i="29"/>
  <c r="P20" i="29"/>
  <c r="E20" i="29"/>
  <c r="S19" i="29"/>
  <c r="R19" i="29"/>
  <c r="Q19" i="29"/>
  <c r="P19" i="29"/>
  <c r="E19" i="29"/>
  <c r="S18" i="29"/>
  <c r="R18" i="29"/>
  <c r="Q18" i="29"/>
  <c r="P18" i="29"/>
  <c r="E18" i="29"/>
  <c r="S17" i="29"/>
  <c r="R17" i="29"/>
  <c r="Q17" i="29"/>
  <c r="P17" i="29"/>
  <c r="E17" i="29"/>
  <c r="U17" i="29" s="1"/>
  <c r="V15" i="29"/>
  <c r="O15" i="29"/>
  <c r="N15" i="29"/>
  <c r="M15" i="29"/>
  <c r="L15" i="29"/>
  <c r="K15" i="29"/>
  <c r="J15" i="29"/>
  <c r="I15" i="29"/>
  <c r="S15" i="29" s="1"/>
  <c r="H15" i="29"/>
  <c r="R15" i="29" s="1"/>
  <c r="G15" i="29"/>
  <c r="F15" i="29"/>
  <c r="C15" i="29"/>
  <c r="E15" i="29" s="1"/>
  <c r="B15" i="29"/>
  <c r="S14" i="29"/>
  <c r="R14" i="29"/>
  <c r="Q14" i="29"/>
  <c r="P14" i="29"/>
  <c r="E14" i="29"/>
  <c r="S13" i="29"/>
  <c r="R13" i="29"/>
  <c r="Q13" i="29"/>
  <c r="P13" i="29"/>
  <c r="E13" i="29"/>
  <c r="U13" i="29" s="1"/>
  <c r="U12" i="29"/>
  <c r="S12" i="29"/>
  <c r="R12" i="29"/>
  <c r="Q12" i="29"/>
  <c r="P12" i="29"/>
  <c r="E12" i="29"/>
  <c r="T12" i="29" s="1"/>
  <c r="U11" i="29"/>
  <c r="S11" i="29"/>
  <c r="R11" i="29"/>
  <c r="Q11" i="29"/>
  <c r="P11" i="29"/>
  <c r="E11" i="29"/>
  <c r="T11" i="29" s="1"/>
  <c r="S10" i="29"/>
  <c r="R10" i="29"/>
  <c r="Q10" i="29"/>
  <c r="P10" i="29"/>
  <c r="E10" i="29"/>
  <c r="T10" i="29" s="1"/>
  <c r="S9" i="29"/>
  <c r="R9" i="29"/>
  <c r="Q9" i="29"/>
  <c r="P9" i="29"/>
  <c r="E9" i="29"/>
  <c r="S93" i="28"/>
  <c r="R93" i="28"/>
  <c r="Q93" i="28"/>
  <c r="P93" i="28"/>
  <c r="E93" i="28"/>
  <c r="S92" i="28"/>
  <c r="R92" i="28"/>
  <c r="Q92" i="28"/>
  <c r="P92" i="28"/>
  <c r="E92" i="28"/>
  <c r="U92" i="28" s="1"/>
  <c r="S91" i="28"/>
  <c r="R91" i="28"/>
  <c r="Q91" i="28"/>
  <c r="P91" i="28"/>
  <c r="E91" i="28"/>
  <c r="S90" i="28"/>
  <c r="R90" i="28"/>
  <c r="Q90" i="28"/>
  <c r="P90" i="28"/>
  <c r="E90" i="28"/>
  <c r="U90" i="28" s="1"/>
  <c r="S89" i="28"/>
  <c r="R89" i="28"/>
  <c r="Q89" i="28"/>
  <c r="P89" i="28"/>
  <c r="E89" i="28"/>
  <c r="T89" i="28" s="1"/>
  <c r="T88" i="28"/>
  <c r="S88" i="28"/>
  <c r="R88" i="28"/>
  <c r="Q88" i="28"/>
  <c r="P88" i="28"/>
  <c r="E88" i="28"/>
  <c r="U88" i="28" s="1"/>
  <c r="S87" i="28"/>
  <c r="R87" i="28"/>
  <c r="Q87" i="28"/>
  <c r="P87" i="28"/>
  <c r="E87" i="28"/>
  <c r="U87" i="28" s="1"/>
  <c r="S86" i="28"/>
  <c r="R86" i="28"/>
  <c r="Q86" i="28"/>
  <c r="P86" i="28"/>
  <c r="E86" i="28"/>
  <c r="U86" i="28" s="1"/>
  <c r="V72" i="28"/>
  <c r="O72" i="28"/>
  <c r="N72" i="28"/>
  <c r="M72" i="28"/>
  <c r="L72" i="28"/>
  <c r="K72" i="28"/>
  <c r="J72" i="28"/>
  <c r="I72" i="28"/>
  <c r="H72" i="28"/>
  <c r="G72" i="28"/>
  <c r="F72" i="28"/>
  <c r="C72" i="28"/>
  <c r="B72" i="28"/>
  <c r="V71" i="28"/>
  <c r="O71" i="28"/>
  <c r="N71" i="28"/>
  <c r="M71" i="28"/>
  <c r="L71" i="28"/>
  <c r="K71" i="28"/>
  <c r="S71" i="28" s="1"/>
  <c r="J71" i="28"/>
  <c r="R71" i="28" s="1"/>
  <c r="I71" i="28"/>
  <c r="H71" i="28"/>
  <c r="G71" i="28"/>
  <c r="F71" i="28"/>
  <c r="C71" i="28"/>
  <c r="B71" i="28"/>
  <c r="V70" i="28"/>
  <c r="O70" i="28"/>
  <c r="N70" i="28"/>
  <c r="M70" i="28"/>
  <c r="L70" i="28"/>
  <c r="K70" i="28"/>
  <c r="J70" i="28"/>
  <c r="I70" i="28"/>
  <c r="Q70" i="28" s="1"/>
  <c r="H70" i="28"/>
  <c r="G70" i="28"/>
  <c r="F70" i="28"/>
  <c r="C70" i="28"/>
  <c r="B70" i="28"/>
  <c r="S69" i="28"/>
  <c r="R69" i="28"/>
  <c r="Q69" i="28"/>
  <c r="P69" i="28"/>
  <c r="E69" i="28"/>
  <c r="V67" i="28"/>
  <c r="O67" i="28"/>
  <c r="N67" i="28"/>
  <c r="M67" i="28"/>
  <c r="L67" i="28"/>
  <c r="K67" i="28"/>
  <c r="J67" i="28"/>
  <c r="I67" i="28"/>
  <c r="S67" i="28" s="1"/>
  <c r="H67" i="28"/>
  <c r="G67" i="28"/>
  <c r="F67" i="28"/>
  <c r="C67" i="28"/>
  <c r="B67" i="28"/>
  <c r="E67" i="28" s="1"/>
  <c r="V66" i="28"/>
  <c r="O66" i="28"/>
  <c r="N66" i="28"/>
  <c r="M66" i="28"/>
  <c r="L66" i="28"/>
  <c r="K66" i="28"/>
  <c r="J66" i="28"/>
  <c r="I66" i="28"/>
  <c r="Q66" i="28" s="1"/>
  <c r="H66" i="28"/>
  <c r="R66" i="28" s="1"/>
  <c r="G66" i="28"/>
  <c r="F66" i="28"/>
  <c r="C66" i="28"/>
  <c r="B66" i="28"/>
  <c r="E66" i="28" s="1"/>
  <c r="S65" i="28"/>
  <c r="R65" i="28"/>
  <c r="Q65" i="28"/>
  <c r="P65" i="28"/>
  <c r="E65" i="28"/>
  <c r="U65" i="28" s="1"/>
  <c r="S64" i="28"/>
  <c r="R64" i="28"/>
  <c r="Q64" i="28"/>
  <c r="P64" i="28"/>
  <c r="E64" i="28"/>
  <c r="T64" i="28" s="1"/>
  <c r="S63" i="28"/>
  <c r="R63" i="28"/>
  <c r="Q63" i="28"/>
  <c r="P63" i="28"/>
  <c r="E63" i="28"/>
  <c r="S62" i="28"/>
  <c r="R62" i="28"/>
  <c r="Q62" i="28"/>
  <c r="P62" i="28"/>
  <c r="E62" i="28"/>
  <c r="S61" i="28"/>
  <c r="R61" i="28"/>
  <c r="Q61" i="28"/>
  <c r="P61" i="28"/>
  <c r="E61" i="28"/>
  <c r="V59" i="28"/>
  <c r="O59" i="28"/>
  <c r="N59" i="28"/>
  <c r="M59" i="28"/>
  <c r="L59" i="28"/>
  <c r="K59" i="28"/>
  <c r="J59" i="28"/>
  <c r="I59" i="28"/>
  <c r="H59" i="28"/>
  <c r="R59" i="28" s="1"/>
  <c r="G59" i="28"/>
  <c r="F59" i="28"/>
  <c r="C59" i="28"/>
  <c r="B59" i="28"/>
  <c r="S58" i="28"/>
  <c r="R58" i="28"/>
  <c r="Q58" i="28"/>
  <c r="P58" i="28"/>
  <c r="E58" i="28"/>
  <c r="S57" i="28"/>
  <c r="R57" i="28"/>
  <c r="Q57" i="28"/>
  <c r="P57" i="28"/>
  <c r="E57" i="28"/>
  <c r="U56" i="28"/>
  <c r="S56" i="28"/>
  <c r="R56" i="28"/>
  <c r="Q56" i="28"/>
  <c r="P56" i="28"/>
  <c r="E56" i="28"/>
  <c r="T56" i="28" s="1"/>
  <c r="S55" i="28"/>
  <c r="R55" i="28"/>
  <c r="Q55" i="28"/>
  <c r="P55" i="28"/>
  <c r="E55" i="28"/>
  <c r="T55" i="28" s="1"/>
  <c r="V53" i="28"/>
  <c r="O53" i="28"/>
  <c r="N53" i="28"/>
  <c r="M53" i="28"/>
  <c r="L53" i="28"/>
  <c r="K53" i="28"/>
  <c r="J53" i="28"/>
  <c r="I53" i="28"/>
  <c r="S53" i="28" s="1"/>
  <c r="H53" i="28"/>
  <c r="R53" i="28" s="1"/>
  <c r="G53" i="28"/>
  <c r="F53" i="28"/>
  <c r="C53" i="28"/>
  <c r="B53" i="28"/>
  <c r="S52" i="28"/>
  <c r="R52" i="28"/>
  <c r="Q52" i="28"/>
  <c r="P52" i="28"/>
  <c r="E52" i="28"/>
  <c r="T52" i="28" s="1"/>
  <c r="S51" i="28"/>
  <c r="R51" i="28"/>
  <c r="Q51" i="28"/>
  <c r="P51" i="28"/>
  <c r="E51" i="28"/>
  <c r="S50" i="28"/>
  <c r="R50" i="28"/>
  <c r="Q50" i="28"/>
  <c r="P50" i="28"/>
  <c r="E50" i="28"/>
  <c r="T49" i="28"/>
  <c r="S49" i="28"/>
  <c r="R49" i="28"/>
  <c r="Q49" i="28"/>
  <c r="P49" i="28"/>
  <c r="E49" i="28"/>
  <c r="U49" i="28" s="1"/>
  <c r="S48" i="28"/>
  <c r="R48" i="28"/>
  <c r="Q48" i="28"/>
  <c r="P48" i="28"/>
  <c r="E48" i="28"/>
  <c r="T48" i="28" s="1"/>
  <c r="S47" i="28"/>
  <c r="R47" i="28"/>
  <c r="Q47" i="28"/>
  <c r="P47" i="28"/>
  <c r="E47" i="28"/>
  <c r="U47" i="28" s="1"/>
  <c r="S46" i="28"/>
  <c r="R46" i="28"/>
  <c r="Q46" i="28"/>
  <c r="P46" i="28"/>
  <c r="E46" i="28"/>
  <c r="S45" i="28"/>
  <c r="R45" i="28"/>
  <c r="Q45" i="28"/>
  <c r="P45" i="28"/>
  <c r="E45" i="28"/>
  <c r="S44" i="28"/>
  <c r="R44" i="28"/>
  <c r="Q44" i="28"/>
  <c r="P44" i="28"/>
  <c r="E44" i="28"/>
  <c r="T44" i="28" s="1"/>
  <c r="U43" i="28"/>
  <c r="S43" i="28"/>
  <c r="R43" i="28"/>
  <c r="Q43" i="28"/>
  <c r="P43" i="28"/>
  <c r="E43" i="28"/>
  <c r="T43" i="28" s="1"/>
  <c r="T42" i="28"/>
  <c r="S42" i="28"/>
  <c r="R42" i="28"/>
  <c r="Q42" i="28"/>
  <c r="P42" i="28"/>
  <c r="E42" i="28"/>
  <c r="U42" i="28" s="1"/>
  <c r="V40" i="28"/>
  <c r="R40" i="28"/>
  <c r="O40" i="28"/>
  <c r="N40" i="28"/>
  <c r="M40" i="28"/>
  <c r="L40" i="28"/>
  <c r="K40" i="28"/>
  <c r="J40" i="28"/>
  <c r="I40" i="28"/>
  <c r="H40" i="28"/>
  <c r="P40" i="28" s="1"/>
  <c r="G40" i="28"/>
  <c r="F40" i="28"/>
  <c r="C40" i="28"/>
  <c r="B40" i="28"/>
  <c r="E40" i="28" s="1"/>
  <c r="T39" i="28"/>
  <c r="S39" i="28"/>
  <c r="R39" i="28"/>
  <c r="Q39" i="28"/>
  <c r="P39" i="28"/>
  <c r="E39" i="28"/>
  <c r="U39" i="28" s="1"/>
  <c r="T38" i="28"/>
  <c r="S38" i="28"/>
  <c r="R38" i="28"/>
  <c r="Q38" i="28"/>
  <c r="P38" i="28"/>
  <c r="E38" i="28"/>
  <c r="U38" i="28" s="1"/>
  <c r="S37" i="28"/>
  <c r="R37" i="28"/>
  <c r="Q37" i="28"/>
  <c r="P37" i="28"/>
  <c r="E37" i="28"/>
  <c r="U37" i="28" s="1"/>
  <c r="U36" i="28"/>
  <c r="S36" i="28"/>
  <c r="R36" i="28"/>
  <c r="Q36" i="28"/>
  <c r="P36" i="28"/>
  <c r="E36" i="28"/>
  <c r="T36" i="28" s="1"/>
  <c r="S35" i="28"/>
  <c r="R35" i="28"/>
  <c r="Q35" i="28"/>
  <c r="P35" i="28"/>
  <c r="T35" i="28" s="1"/>
  <c r="E35" i="28"/>
  <c r="V33" i="28"/>
  <c r="O33" i="28"/>
  <c r="N33" i="28"/>
  <c r="M33" i="28"/>
  <c r="L33" i="28"/>
  <c r="K33" i="28"/>
  <c r="S33" i="28" s="1"/>
  <c r="J33" i="28"/>
  <c r="R33" i="28" s="1"/>
  <c r="I33" i="28"/>
  <c r="H33" i="28"/>
  <c r="G33" i="28"/>
  <c r="F33" i="28"/>
  <c r="E33" i="28"/>
  <c r="C33" i="28"/>
  <c r="B33" i="28"/>
  <c r="S32" i="28"/>
  <c r="R32" i="28"/>
  <c r="Q32" i="28"/>
  <c r="U32" i="28" s="1"/>
  <c r="P32" i="28"/>
  <c r="E32" i="28"/>
  <c r="V30" i="28"/>
  <c r="O30" i="28"/>
  <c r="N30" i="28"/>
  <c r="M30" i="28"/>
  <c r="L30" i="28"/>
  <c r="K30" i="28"/>
  <c r="J30" i="28"/>
  <c r="I30" i="28"/>
  <c r="H30" i="28"/>
  <c r="R30" i="28" s="1"/>
  <c r="G30" i="28"/>
  <c r="F30" i="28"/>
  <c r="C30" i="28"/>
  <c r="B30" i="28"/>
  <c r="E30" i="28" s="1"/>
  <c r="S29" i="28"/>
  <c r="R29" i="28"/>
  <c r="Q29" i="28"/>
  <c r="P29" i="28"/>
  <c r="E29" i="28"/>
  <c r="U29" i="28" s="1"/>
  <c r="S28" i="28"/>
  <c r="R28" i="28"/>
  <c r="Q28" i="28"/>
  <c r="P28" i="28"/>
  <c r="E28" i="28"/>
  <c r="T28" i="28" s="1"/>
  <c r="T27" i="28"/>
  <c r="S27" i="28"/>
  <c r="R27" i="28"/>
  <c r="Q27" i="28"/>
  <c r="P27" i="28"/>
  <c r="E27" i="28"/>
  <c r="U27" i="28" s="1"/>
  <c r="S26" i="28"/>
  <c r="R26" i="28"/>
  <c r="Q26" i="28"/>
  <c r="P26" i="28"/>
  <c r="E26" i="28"/>
  <c r="V24" i="28"/>
  <c r="O24" i="28"/>
  <c r="N24" i="28"/>
  <c r="M24" i="28"/>
  <c r="L24" i="28"/>
  <c r="K24" i="28"/>
  <c r="J24" i="28"/>
  <c r="I24" i="28"/>
  <c r="S24" i="28" s="1"/>
  <c r="H24" i="28"/>
  <c r="R24" i="28" s="1"/>
  <c r="G24" i="28"/>
  <c r="F24" i="28"/>
  <c r="C24" i="28"/>
  <c r="B24" i="28"/>
  <c r="E24" i="28" s="1"/>
  <c r="S23" i="28"/>
  <c r="R23" i="28"/>
  <c r="Q23" i="28"/>
  <c r="P23" i="28"/>
  <c r="E23" i="28"/>
  <c r="S22" i="28"/>
  <c r="R22" i="28"/>
  <c r="Q22" i="28"/>
  <c r="P22" i="28"/>
  <c r="E22" i="28"/>
  <c r="S21" i="28"/>
  <c r="R21" i="28"/>
  <c r="Q21" i="28"/>
  <c r="P21" i="28"/>
  <c r="E21" i="28"/>
  <c r="S20" i="28"/>
  <c r="R20" i="28"/>
  <c r="Q20" i="28"/>
  <c r="P20" i="28"/>
  <c r="E20" i="28"/>
  <c r="T19" i="28"/>
  <c r="S19" i="28"/>
  <c r="R19" i="28"/>
  <c r="Q19" i="28"/>
  <c r="P19" i="28"/>
  <c r="E19" i="28"/>
  <c r="U19" i="28" s="1"/>
  <c r="T18" i="28"/>
  <c r="S18" i="28"/>
  <c r="R18" i="28"/>
  <c r="Q18" i="28"/>
  <c r="P18" i="28"/>
  <c r="E18" i="28"/>
  <c r="U18" i="28" s="1"/>
  <c r="S17" i="28"/>
  <c r="R17" i="28"/>
  <c r="Q17" i="28"/>
  <c r="P17" i="28"/>
  <c r="E17" i="28"/>
  <c r="U17" i="28" s="1"/>
  <c r="V15" i="28"/>
  <c r="O15" i="28"/>
  <c r="N15" i="28"/>
  <c r="M15" i="28"/>
  <c r="L15" i="28"/>
  <c r="K15" i="28"/>
  <c r="J15" i="28"/>
  <c r="I15" i="28"/>
  <c r="H15" i="28"/>
  <c r="R15" i="28" s="1"/>
  <c r="G15" i="28"/>
  <c r="F15" i="28"/>
  <c r="C15" i="28"/>
  <c r="B15" i="28"/>
  <c r="T14" i="28"/>
  <c r="S14" i="28"/>
  <c r="R14" i="28"/>
  <c r="Q14" i="28"/>
  <c r="P14" i="28"/>
  <c r="E14" i="28"/>
  <c r="U14" i="28" s="1"/>
  <c r="T13" i="28"/>
  <c r="S13" i="28"/>
  <c r="R13" i="28"/>
  <c r="Q13" i="28"/>
  <c r="P13" i="28"/>
  <c r="E13" i="28"/>
  <c r="U13" i="28" s="1"/>
  <c r="S12" i="28"/>
  <c r="R12" i="28"/>
  <c r="Q12" i="28"/>
  <c r="P12" i="28"/>
  <c r="E12" i="28"/>
  <c r="T12" i="28" s="1"/>
  <c r="S11" i="28"/>
  <c r="R11" i="28"/>
  <c r="Q11" i="28"/>
  <c r="P11" i="28"/>
  <c r="E11" i="28"/>
  <c r="U11" i="28" s="1"/>
  <c r="S10" i="28"/>
  <c r="R10" i="28"/>
  <c r="Q10" i="28"/>
  <c r="P10" i="28"/>
  <c r="E10" i="28"/>
  <c r="S9" i="28"/>
  <c r="R9" i="28"/>
  <c r="Q9" i="28"/>
  <c r="P9" i="28"/>
  <c r="E9" i="28"/>
  <c r="S93" i="27"/>
  <c r="R93" i="27"/>
  <c r="Q93" i="27"/>
  <c r="P93" i="27"/>
  <c r="E93" i="27"/>
  <c r="T93" i="27" s="1"/>
  <c r="U92" i="27"/>
  <c r="S92" i="27"/>
  <c r="R92" i="27"/>
  <c r="Q92" i="27"/>
  <c r="P92" i="27"/>
  <c r="E92" i="27"/>
  <c r="T92" i="27" s="1"/>
  <c r="S91" i="27"/>
  <c r="R91" i="27"/>
  <c r="Q91" i="27"/>
  <c r="P91" i="27"/>
  <c r="E91" i="27"/>
  <c r="U91" i="27" s="1"/>
  <c r="S90" i="27"/>
  <c r="R90" i="27"/>
  <c r="Q90" i="27"/>
  <c r="P90" i="27"/>
  <c r="E90" i="27"/>
  <c r="U90" i="27" s="1"/>
  <c r="S89" i="27"/>
  <c r="R89" i="27"/>
  <c r="Q89" i="27"/>
  <c r="P89" i="27"/>
  <c r="E89" i="27"/>
  <c r="T89" i="27" s="1"/>
  <c r="T88" i="27"/>
  <c r="S88" i="27"/>
  <c r="R88" i="27"/>
  <c r="Q88" i="27"/>
  <c r="P88" i="27"/>
  <c r="E88" i="27"/>
  <c r="U88" i="27" s="1"/>
  <c r="S87" i="27"/>
  <c r="R87" i="27"/>
  <c r="Q87" i="27"/>
  <c r="P87" i="27"/>
  <c r="E87" i="27"/>
  <c r="S86" i="27"/>
  <c r="R86" i="27"/>
  <c r="Q86" i="27"/>
  <c r="P86" i="27"/>
  <c r="E86" i="27"/>
  <c r="V72" i="27"/>
  <c r="O72" i="27"/>
  <c r="N72" i="27"/>
  <c r="M72" i="27"/>
  <c r="L72" i="27"/>
  <c r="K72" i="27"/>
  <c r="J72" i="27"/>
  <c r="I72" i="27"/>
  <c r="S72" i="27" s="1"/>
  <c r="H72" i="27"/>
  <c r="G72" i="27"/>
  <c r="F72" i="27"/>
  <c r="C72" i="27"/>
  <c r="B72" i="27"/>
  <c r="E72" i="27" s="1"/>
  <c r="V71" i="27"/>
  <c r="O71" i="27"/>
  <c r="N71" i="27"/>
  <c r="M71" i="27"/>
  <c r="L71" i="27"/>
  <c r="K71" i="27"/>
  <c r="J71" i="27"/>
  <c r="I71" i="27"/>
  <c r="S71" i="27" s="1"/>
  <c r="H71" i="27"/>
  <c r="P71" i="27" s="1"/>
  <c r="G71" i="27"/>
  <c r="F71" i="27"/>
  <c r="E71" i="27"/>
  <c r="C71" i="27"/>
  <c r="B71" i="27"/>
  <c r="V70" i="27"/>
  <c r="O70" i="27"/>
  <c r="N70" i="27"/>
  <c r="M70" i="27"/>
  <c r="L70" i="27"/>
  <c r="K70" i="27"/>
  <c r="J70" i="27"/>
  <c r="I70" i="27"/>
  <c r="S70" i="27" s="1"/>
  <c r="H70" i="27"/>
  <c r="R70" i="27" s="1"/>
  <c r="G70" i="27"/>
  <c r="F70" i="27"/>
  <c r="C70" i="27"/>
  <c r="B70" i="27"/>
  <c r="E70" i="27" s="1"/>
  <c r="S69" i="27"/>
  <c r="R69" i="27"/>
  <c r="Q69" i="27"/>
  <c r="P69" i="27"/>
  <c r="E69" i="27"/>
  <c r="V67" i="27"/>
  <c r="O67" i="27"/>
  <c r="N67" i="27"/>
  <c r="M67" i="27"/>
  <c r="L67" i="27"/>
  <c r="K67" i="27"/>
  <c r="J67" i="27"/>
  <c r="I67" i="27"/>
  <c r="H67" i="27"/>
  <c r="R67" i="27" s="1"/>
  <c r="G67" i="27"/>
  <c r="F67" i="27"/>
  <c r="C67" i="27"/>
  <c r="B67" i="27"/>
  <c r="V66" i="27"/>
  <c r="O66" i="27"/>
  <c r="N66" i="27"/>
  <c r="M66" i="27"/>
  <c r="L66" i="27"/>
  <c r="K66" i="27"/>
  <c r="J66" i="27"/>
  <c r="I66" i="27"/>
  <c r="Q66" i="27" s="1"/>
  <c r="H66" i="27"/>
  <c r="R66" i="27" s="1"/>
  <c r="G66" i="27"/>
  <c r="F66" i="27"/>
  <c r="C66" i="27"/>
  <c r="B66" i="27"/>
  <c r="E66" i="27" s="1"/>
  <c r="S65" i="27"/>
  <c r="R65" i="27"/>
  <c r="Q65" i="27"/>
  <c r="P65" i="27"/>
  <c r="E65" i="27"/>
  <c r="U64" i="27"/>
  <c r="S64" i="27"/>
  <c r="R64" i="27"/>
  <c r="Q64" i="27"/>
  <c r="P64" i="27"/>
  <c r="E64" i="27"/>
  <c r="T64" i="27" s="1"/>
  <c r="U63" i="27"/>
  <c r="S63" i="27"/>
  <c r="R63" i="27"/>
  <c r="Q63" i="27"/>
  <c r="P63" i="27"/>
  <c r="E63" i="27"/>
  <c r="T63" i="27" s="1"/>
  <c r="S62" i="27"/>
  <c r="R62" i="27"/>
  <c r="Q62" i="27"/>
  <c r="P62" i="27"/>
  <c r="E62" i="27"/>
  <c r="U62" i="27" s="1"/>
  <c r="S61" i="27"/>
  <c r="R61" i="27"/>
  <c r="Q61" i="27"/>
  <c r="P61" i="27"/>
  <c r="E61" i="27"/>
  <c r="V59" i="27"/>
  <c r="O59" i="27"/>
  <c r="N59" i="27"/>
  <c r="M59" i="27"/>
  <c r="L59" i="27"/>
  <c r="K59" i="27"/>
  <c r="J59" i="27"/>
  <c r="I59" i="27"/>
  <c r="S59" i="27" s="1"/>
  <c r="H59" i="27"/>
  <c r="R59" i="27" s="1"/>
  <c r="G59" i="27"/>
  <c r="F59" i="27"/>
  <c r="C59" i="27"/>
  <c r="B59" i="27"/>
  <c r="S58" i="27"/>
  <c r="R58" i="27"/>
  <c r="Q58" i="27"/>
  <c r="P58" i="27"/>
  <c r="E58" i="27"/>
  <c r="S57" i="27"/>
  <c r="R57" i="27"/>
  <c r="Q57" i="27"/>
  <c r="P57" i="27"/>
  <c r="E57" i="27"/>
  <c r="T56" i="27"/>
  <c r="S56" i="27"/>
  <c r="R56" i="27"/>
  <c r="Q56" i="27"/>
  <c r="P56" i="27"/>
  <c r="E56" i="27"/>
  <c r="U56" i="27" s="1"/>
  <c r="T55" i="27"/>
  <c r="S55" i="27"/>
  <c r="R55" i="27"/>
  <c r="Q55" i="27"/>
  <c r="P55" i="27"/>
  <c r="E55" i="27"/>
  <c r="U55" i="27" s="1"/>
  <c r="V53" i="27"/>
  <c r="O53" i="27"/>
  <c r="N53" i="27"/>
  <c r="M53" i="27"/>
  <c r="L53" i="27"/>
  <c r="K53" i="27"/>
  <c r="J53" i="27"/>
  <c r="I53" i="27"/>
  <c r="S53" i="27" s="1"/>
  <c r="H53" i="27"/>
  <c r="R53" i="27" s="1"/>
  <c r="G53" i="27"/>
  <c r="F53" i="27"/>
  <c r="C53" i="27"/>
  <c r="B53" i="27"/>
  <c r="S52" i="27"/>
  <c r="R52" i="27"/>
  <c r="Q52" i="27"/>
  <c r="P52" i="27"/>
  <c r="E52" i="27"/>
  <c r="U52" i="27" s="1"/>
  <c r="T51" i="27"/>
  <c r="S51" i="27"/>
  <c r="R51" i="27"/>
  <c r="Q51" i="27"/>
  <c r="P51" i="27"/>
  <c r="E51" i="27"/>
  <c r="U51" i="27" s="1"/>
  <c r="S50" i="27"/>
  <c r="R50" i="27"/>
  <c r="Q50" i="27"/>
  <c r="P50" i="27"/>
  <c r="E50" i="27"/>
  <c r="S49" i="27"/>
  <c r="R49" i="27"/>
  <c r="Q49" i="27"/>
  <c r="P49" i="27"/>
  <c r="E49" i="27"/>
  <c r="U48" i="27"/>
  <c r="S48" i="27"/>
  <c r="R48" i="27"/>
  <c r="Q48" i="27"/>
  <c r="P48" i="27"/>
  <c r="E48" i="27"/>
  <c r="T48" i="27" s="1"/>
  <c r="S47" i="27"/>
  <c r="R47" i="27"/>
  <c r="Q47" i="27"/>
  <c r="P47" i="27"/>
  <c r="E47" i="27"/>
  <c r="U47" i="27" s="1"/>
  <c r="S46" i="27"/>
  <c r="R46" i="27"/>
  <c r="Q46" i="27"/>
  <c r="P46" i="27"/>
  <c r="E46" i="27"/>
  <c r="S45" i="27"/>
  <c r="R45" i="27"/>
  <c r="Q45" i="27"/>
  <c r="P45" i="27"/>
  <c r="E45" i="27"/>
  <c r="T44" i="27"/>
  <c r="S44" i="27"/>
  <c r="R44" i="27"/>
  <c r="Q44" i="27"/>
  <c r="P44" i="27"/>
  <c r="E44" i="27"/>
  <c r="U44" i="27" s="1"/>
  <c r="T43" i="27"/>
  <c r="S43" i="27"/>
  <c r="R43" i="27"/>
  <c r="Q43" i="27"/>
  <c r="P43" i="27"/>
  <c r="E43" i="27"/>
  <c r="U43" i="27" s="1"/>
  <c r="S42" i="27"/>
  <c r="R42" i="27"/>
  <c r="Q42" i="27"/>
  <c r="P42" i="27"/>
  <c r="E42" i="27"/>
  <c r="V40" i="27"/>
  <c r="O40" i="27"/>
  <c r="N40" i="27"/>
  <c r="M40" i="27"/>
  <c r="L40" i="27"/>
  <c r="K40" i="27"/>
  <c r="J40" i="27"/>
  <c r="I40" i="27"/>
  <c r="S40" i="27" s="1"/>
  <c r="H40" i="27"/>
  <c r="R40" i="27" s="1"/>
  <c r="G40" i="27"/>
  <c r="F40" i="27"/>
  <c r="C40" i="27"/>
  <c r="B40" i="27"/>
  <c r="E40" i="27" s="1"/>
  <c r="S39" i="27"/>
  <c r="R39" i="27"/>
  <c r="Q39" i="27"/>
  <c r="P39" i="27"/>
  <c r="E39" i="27"/>
  <c r="U39" i="27" s="1"/>
  <c r="S38" i="27"/>
  <c r="R38" i="27"/>
  <c r="Q38" i="27"/>
  <c r="P38" i="27"/>
  <c r="E38" i="27"/>
  <c r="S37" i="27"/>
  <c r="R37" i="27"/>
  <c r="Q37" i="27"/>
  <c r="P37" i="27"/>
  <c r="E37" i="27"/>
  <c r="S36" i="27"/>
  <c r="R36" i="27"/>
  <c r="Q36" i="27"/>
  <c r="P36" i="27"/>
  <c r="E36" i="27"/>
  <c r="T36" i="27" s="1"/>
  <c r="T35" i="27"/>
  <c r="S35" i="27"/>
  <c r="R35" i="27"/>
  <c r="Q35" i="27"/>
  <c r="P35" i="27"/>
  <c r="E35" i="27"/>
  <c r="U35" i="27" s="1"/>
  <c r="V33" i="27"/>
  <c r="O33" i="27"/>
  <c r="N33" i="27"/>
  <c r="M33" i="27"/>
  <c r="L33" i="27"/>
  <c r="K33" i="27"/>
  <c r="J33" i="27"/>
  <c r="R33" i="27" s="1"/>
  <c r="I33" i="27"/>
  <c r="S33" i="27" s="1"/>
  <c r="H33" i="27"/>
  <c r="G33" i="27"/>
  <c r="F33" i="27"/>
  <c r="C33" i="27"/>
  <c r="B33" i="27"/>
  <c r="S32" i="27"/>
  <c r="R32" i="27"/>
  <c r="Q32" i="27"/>
  <c r="P32" i="27"/>
  <c r="E32" i="27"/>
  <c r="V30" i="27"/>
  <c r="O30" i="27"/>
  <c r="N30" i="27"/>
  <c r="M30" i="27"/>
  <c r="L30" i="27"/>
  <c r="K30" i="27"/>
  <c r="J30" i="27"/>
  <c r="I30" i="27"/>
  <c r="S30" i="27" s="1"/>
  <c r="H30" i="27"/>
  <c r="G30" i="27"/>
  <c r="F30" i="27"/>
  <c r="C30" i="27"/>
  <c r="B30" i="27"/>
  <c r="E30" i="27" s="1"/>
  <c r="S29" i="27"/>
  <c r="R29" i="27"/>
  <c r="Q29" i="27"/>
  <c r="P29" i="27"/>
  <c r="E29" i="27"/>
  <c r="S28" i="27"/>
  <c r="R28" i="27"/>
  <c r="Q28" i="27"/>
  <c r="P28" i="27"/>
  <c r="E28" i="27"/>
  <c r="T28" i="27" s="1"/>
  <c r="S27" i="27"/>
  <c r="R27" i="27"/>
  <c r="Q27" i="27"/>
  <c r="P27" i="27"/>
  <c r="E27" i="27"/>
  <c r="S26" i="27"/>
  <c r="R26" i="27"/>
  <c r="Q26" i="27"/>
  <c r="P26" i="27"/>
  <c r="E26" i="27"/>
  <c r="V24" i="27"/>
  <c r="R24" i="27"/>
  <c r="O24" i="27"/>
  <c r="N24" i="27"/>
  <c r="M24" i="27"/>
  <c r="L24" i="27"/>
  <c r="K24" i="27"/>
  <c r="J24" i="27"/>
  <c r="I24" i="27"/>
  <c r="H24" i="27"/>
  <c r="G24" i="27"/>
  <c r="F24" i="27"/>
  <c r="C24" i="27"/>
  <c r="B24" i="27"/>
  <c r="E24" i="27" s="1"/>
  <c r="U23" i="27"/>
  <c r="T23" i="27"/>
  <c r="S23" i="27"/>
  <c r="R23" i="27"/>
  <c r="Q23" i="27"/>
  <c r="P23" i="27"/>
  <c r="E23" i="27"/>
  <c r="S22" i="27"/>
  <c r="R22" i="27"/>
  <c r="Q22" i="27"/>
  <c r="P22" i="27"/>
  <c r="E22" i="27"/>
  <c r="S21" i="27"/>
  <c r="R21" i="27"/>
  <c r="Q21" i="27"/>
  <c r="P21" i="27"/>
  <c r="E21" i="27"/>
  <c r="U21" i="27" s="1"/>
  <c r="S20" i="27"/>
  <c r="R20" i="27"/>
  <c r="Q20" i="27"/>
  <c r="P20" i="27"/>
  <c r="E20" i="27"/>
  <c r="S19" i="27"/>
  <c r="R19" i="27"/>
  <c r="Q19" i="27"/>
  <c r="P19" i="27"/>
  <c r="E19" i="27"/>
  <c r="S18" i="27"/>
  <c r="R18" i="27"/>
  <c r="Q18" i="27"/>
  <c r="P18" i="27"/>
  <c r="E18" i="27"/>
  <c r="S17" i="27"/>
  <c r="R17" i="27"/>
  <c r="Q17" i="27"/>
  <c r="P17" i="27"/>
  <c r="E17" i="27"/>
  <c r="V15" i="27"/>
  <c r="O15" i="27"/>
  <c r="N15" i="27"/>
  <c r="M15" i="27"/>
  <c r="L15" i="27"/>
  <c r="K15" i="27"/>
  <c r="J15" i="27"/>
  <c r="I15" i="27"/>
  <c r="Q15" i="27" s="1"/>
  <c r="H15" i="27"/>
  <c r="G15" i="27"/>
  <c r="F15" i="27"/>
  <c r="C15" i="27"/>
  <c r="E15" i="27" s="1"/>
  <c r="B15" i="27"/>
  <c r="S14" i="27"/>
  <c r="R14" i="27"/>
  <c r="Q14" i="27"/>
  <c r="P14" i="27"/>
  <c r="E14" i="27"/>
  <c r="S13" i="27"/>
  <c r="R13" i="27"/>
  <c r="Q13" i="27"/>
  <c r="P13" i="27"/>
  <c r="E13" i="27"/>
  <c r="U12" i="27"/>
  <c r="S12" i="27"/>
  <c r="R12" i="27"/>
  <c r="Q12" i="27"/>
  <c r="P12" i="27"/>
  <c r="E12" i="27"/>
  <c r="T12" i="27" s="1"/>
  <c r="S11" i="27"/>
  <c r="R11" i="27"/>
  <c r="Q11" i="27"/>
  <c r="P11" i="27"/>
  <c r="E11" i="27"/>
  <c r="T11" i="27" s="1"/>
  <c r="T10" i="27"/>
  <c r="S10" i="27"/>
  <c r="R10" i="27"/>
  <c r="Q10" i="27"/>
  <c r="P10" i="27"/>
  <c r="E10" i="27"/>
  <c r="T9" i="27"/>
  <c r="S9" i="27"/>
  <c r="R9" i="27"/>
  <c r="Q9" i="27"/>
  <c r="P9" i="27"/>
  <c r="E9" i="27"/>
  <c r="U9" i="27" s="1"/>
  <c r="S93" i="26"/>
  <c r="R93" i="26"/>
  <c r="Q93" i="26"/>
  <c r="P93" i="26"/>
  <c r="E93" i="26"/>
  <c r="U93" i="26" s="1"/>
  <c r="S92" i="26"/>
  <c r="R92" i="26"/>
  <c r="Q92" i="26"/>
  <c r="P92" i="26"/>
  <c r="E92" i="26"/>
  <c r="S91" i="26"/>
  <c r="R91" i="26"/>
  <c r="Q91" i="26"/>
  <c r="P91" i="26"/>
  <c r="E91" i="26"/>
  <c r="S90" i="26"/>
  <c r="R90" i="26"/>
  <c r="Q90" i="26"/>
  <c r="P90" i="26"/>
  <c r="E90" i="26"/>
  <c r="S89" i="26"/>
  <c r="R89" i="26"/>
  <c r="Q89" i="26"/>
  <c r="P89" i="26"/>
  <c r="E89" i="26"/>
  <c r="S88" i="26"/>
  <c r="R88" i="26"/>
  <c r="Q88" i="26"/>
  <c r="P88" i="26"/>
  <c r="E88" i="26"/>
  <c r="U88" i="26" s="1"/>
  <c r="S87" i="26"/>
  <c r="R87" i="26"/>
  <c r="Q87" i="26"/>
  <c r="P87" i="26"/>
  <c r="E87" i="26"/>
  <c r="U87" i="26" s="1"/>
  <c r="T86" i="26"/>
  <c r="S86" i="26"/>
  <c r="R86" i="26"/>
  <c r="Q86" i="26"/>
  <c r="P86" i="26"/>
  <c r="E86" i="26"/>
  <c r="U86" i="26" s="1"/>
  <c r="V72" i="26"/>
  <c r="O72" i="26"/>
  <c r="N72" i="26"/>
  <c r="M72" i="26"/>
  <c r="L72" i="26"/>
  <c r="K72" i="26"/>
  <c r="J72" i="26"/>
  <c r="I72" i="26"/>
  <c r="H72" i="26"/>
  <c r="R72" i="26" s="1"/>
  <c r="G72" i="26"/>
  <c r="F72" i="26"/>
  <c r="C72" i="26"/>
  <c r="B72" i="26"/>
  <c r="V71" i="26"/>
  <c r="O71" i="26"/>
  <c r="N71" i="26"/>
  <c r="M71" i="26"/>
  <c r="L71" i="26"/>
  <c r="K71" i="26"/>
  <c r="J71" i="26"/>
  <c r="R71" i="26" s="1"/>
  <c r="I71" i="26"/>
  <c r="S71" i="26" s="1"/>
  <c r="H71" i="26"/>
  <c r="G71" i="26"/>
  <c r="F71" i="26"/>
  <c r="C71" i="26"/>
  <c r="B71" i="26"/>
  <c r="E71" i="26" s="1"/>
  <c r="V70" i="26"/>
  <c r="O70" i="26"/>
  <c r="N70" i="26"/>
  <c r="M70" i="26"/>
  <c r="L70" i="26"/>
  <c r="K70" i="26"/>
  <c r="J70" i="26"/>
  <c r="I70" i="26"/>
  <c r="H70" i="26"/>
  <c r="R70" i="26" s="1"/>
  <c r="G70" i="26"/>
  <c r="F70" i="26"/>
  <c r="C70" i="26"/>
  <c r="E70" i="26" s="1"/>
  <c r="B70" i="26"/>
  <c r="S69" i="26"/>
  <c r="R69" i="26"/>
  <c r="Q69" i="26"/>
  <c r="P69" i="26"/>
  <c r="E69" i="26"/>
  <c r="V67" i="26"/>
  <c r="O67" i="26"/>
  <c r="N67" i="26"/>
  <c r="M67" i="26"/>
  <c r="L67" i="26"/>
  <c r="K67" i="26"/>
  <c r="J67" i="26"/>
  <c r="I67" i="26"/>
  <c r="H67" i="26"/>
  <c r="G67" i="26"/>
  <c r="F67" i="26"/>
  <c r="C67" i="26"/>
  <c r="E67" i="26" s="1"/>
  <c r="B67" i="26"/>
  <c r="V66" i="26"/>
  <c r="O66" i="26"/>
  <c r="N66" i="26"/>
  <c r="M66" i="26"/>
  <c r="L66" i="26"/>
  <c r="K66" i="26"/>
  <c r="J66" i="26"/>
  <c r="I66" i="26"/>
  <c r="S66" i="26" s="1"/>
  <c r="H66" i="26"/>
  <c r="R66" i="26" s="1"/>
  <c r="G66" i="26"/>
  <c r="F66" i="26"/>
  <c r="C66" i="26"/>
  <c r="B66" i="26"/>
  <c r="E66" i="26" s="1"/>
  <c r="T65" i="26"/>
  <c r="S65" i="26"/>
  <c r="R65" i="26"/>
  <c r="Q65" i="26"/>
  <c r="P65" i="26"/>
  <c r="E65" i="26"/>
  <c r="U65" i="26" s="1"/>
  <c r="S64" i="26"/>
  <c r="R64" i="26"/>
  <c r="Q64" i="26"/>
  <c r="P64" i="26"/>
  <c r="E64" i="26"/>
  <c r="T64" i="26" s="1"/>
  <c r="T63" i="26"/>
  <c r="S63" i="26"/>
  <c r="R63" i="26"/>
  <c r="Q63" i="26"/>
  <c r="P63" i="26"/>
  <c r="E63" i="26"/>
  <c r="U63" i="26" s="1"/>
  <c r="S62" i="26"/>
  <c r="R62" i="26"/>
  <c r="Q62" i="26"/>
  <c r="P62" i="26"/>
  <c r="E62" i="26"/>
  <c r="S61" i="26"/>
  <c r="R61" i="26"/>
  <c r="Q61" i="26"/>
  <c r="P61" i="26"/>
  <c r="E61" i="26"/>
  <c r="V59" i="26"/>
  <c r="O59" i="26"/>
  <c r="N59" i="26"/>
  <c r="M59" i="26"/>
  <c r="L59" i="26"/>
  <c r="K59" i="26"/>
  <c r="J59" i="26"/>
  <c r="I59" i="26"/>
  <c r="S59" i="26" s="1"/>
  <c r="H59" i="26"/>
  <c r="R59" i="26" s="1"/>
  <c r="G59" i="26"/>
  <c r="F59" i="26"/>
  <c r="C59" i="26"/>
  <c r="E59" i="26" s="1"/>
  <c r="B59" i="26"/>
  <c r="S58" i="26"/>
  <c r="R58" i="26"/>
  <c r="Q58" i="26"/>
  <c r="P58" i="26"/>
  <c r="E58" i="26"/>
  <c r="S57" i="26"/>
  <c r="R57" i="26"/>
  <c r="Q57" i="26"/>
  <c r="P57" i="26"/>
  <c r="E57" i="26"/>
  <c r="U56" i="26"/>
  <c r="S56" i="26"/>
  <c r="R56" i="26"/>
  <c r="Q56" i="26"/>
  <c r="P56" i="26"/>
  <c r="E56" i="26"/>
  <c r="T56" i="26" s="1"/>
  <c r="U55" i="26"/>
  <c r="S55" i="26"/>
  <c r="R55" i="26"/>
  <c r="Q55" i="26"/>
  <c r="P55" i="26"/>
  <c r="E55" i="26"/>
  <c r="T55" i="26" s="1"/>
  <c r="V53" i="26"/>
  <c r="O53" i="26"/>
  <c r="N53" i="26"/>
  <c r="M53" i="26"/>
  <c r="L53" i="26"/>
  <c r="K53" i="26"/>
  <c r="J53" i="26"/>
  <c r="I53" i="26"/>
  <c r="S53" i="26" s="1"/>
  <c r="H53" i="26"/>
  <c r="R53" i="26" s="1"/>
  <c r="G53" i="26"/>
  <c r="F53" i="26"/>
  <c r="C53" i="26"/>
  <c r="B53" i="26"/>
  <c r="S52" i="26"/>
  <c r="R52" i="26"/>
  <c r="Q52" i="26"/>
  <c r="P52" i="26"/>
  <c r="E52" i="26"/>
  <c r="T52" i="26" s="1"/>
  <c r="S51" i="26"/>
  <c r="R51" i="26"/>
  <c r="Q51" i="26"/>
  <c r="P51" i="26"/>
  <c r="E51" i="26"/>
  <c r="T51" i="26" s="1"/>
  <c r="S50" i="26"/>
  <c r="R50" i="26"/>
  <c r="Q50" i="26"/>
  <c r="P50" i="26"/>
  <c r="E50" i="26"/>
  <c r="U50" i="26" s="1"/>
  <c r="S49" i="26"/>
  <c r="R49" i="26"/>
  <c r="Q49" i="26"/>
  <c r="P49" i="26"/>
  <c r="E49" i="26"/>
  <c r="U49" i="26" s="1"/>
  <c r="S48" i="26"/>
  <c r="R48" i="26"/>
  <c r="Q48" i="26"/>
  <c r="P48" i="26"/>
  <c r="E48" i="26"/>
  <c r="S47" i="26"/>
  <c r="R47" i="26"/>
  <c r="Q47" i="26"/>
  <c r="P47" i="26"/>
  <c r="E47" i="26"/>
  <c r="S46" i="26"/>
  <c r="R46" i="26"/>
  <c r="Q46" i="26"/>
  <c r="P46" i="26"/>
  <c r="E46" i="26"/>
  <c r="S45" i="26"/>
  <c r="R45" i="26"/>
  <c r="Q45" i="26"/>
  <c r="P45" i="26"/>
  <c r="E45" i="26"/>
  <c r="S44" i="26"/>
  <c r="R44" i="26"/>
  <c r="Q44" i="26"/>
  <c r="P44" i="26"/>
  <c r="E44" i="26"/>
  <c r="U43" i="26"/>
  <c r="T43" i="26"/>
  <c r="S43" i="26"/>
  <c r="R43" i="26"/>
  <c r="Q43" i="26"/>
  <c r="P43" i="26"/>
  <c r="E43" i="26"/>
  <c r="S42" i="26"/>
  <c r="R42" i="26"/>
  <c r="Q42" i="26"/>
  <c r="P42" i="26"/>
  <c r="E42" i="26"/>
  <c r="U42" i="26" s="1"/>
  <c r="V40" i="26"/>
  <c r="O40" i="26"/>
  <c r="N40" i="26"/>
  <c r="M40" i="26"/>
  <c r="L40" i="26"/>
  <c r="K40" i="26"/>
  <c r="J40" i="26"/>
  <c r="I40" i="26"/>
  <c r="H40" i="26"/>
  <c r="G40" i="26"/>
  <c r="F40" i="26"/>
  <c r="C40" i="26"/>
  <c r="B40" i="26"/>
  <c r="S39" i="26"/>
  <c r="R39" i="26"/>
  <c r="Q39" i="26"/>
  <c r="P39" i="26"/>
  <c r="E39" i="26"/>
  <c r="S38" i="26"/>
  <c r="R38" i="26"/>
  <c r="Q38" i="26"/>
  <c r="P38" i="26"/>
  <c r="E38" i="26"/>
  <c r="U37" i="26"/>
  <c r="T37" i="26"/>
  <c r="S37" i="26"/>
  <c r="R37" i="26"/>
  <c r="Q37" i="26"/>
  <c r="P37" i="26"/>
  <c r="E37" i="26"/>
  <c r="S36" i="26"/>
  <c r="R36" i="26"/>
  <c r="Q36" i="26"/>
  <c r="U36" i="26" s="1"/>
  <c r="P36" i="26"/>
  <c r="E36" i="26"/>
  <c r="T36" i="26" s="1"/>
  <c r="S35" i="26"/>
  <c r="R35" i="26"/>
  <c r="Q35" i="26"/>
  <c r="P35" i="26"/>
  <c r="E35" i="26"/>
  <c r="T35" i="26" s="1"/>
  <c r="V33" i="26"/>
  <c r="O33" i="26"/>
  <c r="N33" i="26"/>
  <c r="M33" i="26"/>
  <c r="L33" i="26"/>
  <c r="K33" i="26"/>
  <c r="J33" i="26"/>
  <c r="I33" i="26"/>
  <c r="H33" i="26"/>
  <c r="G33" i="26"/>
  <c r="F33" i="26"/>
  <c r="C33" i="26"/>
  <c r="E33" i="26" s="1"/>
  <c r="B33" i="26"/>
  <c r="S32" i="26"/>
  <c r="R32" i="26"/>
  <c r="Q32" i="26"/>
  <c r="U32" i="26" s="1"/>
  <c r="P32" i="26"/>
  <c r="E32" i="26"/>
  <c r="T32" i="26" s="1"/>
  <c r="V30" i="26"/>
  <c r="O30" i="26"/>
  <c r="N30" i="26"/>
  <c r="M30" i="26"/>
  <c r="L30" i="26"/>
  <c r="K30" i="26"/>
  <c r="J30" i="26"/>
  <c r="I30" i="26"/>
  <c r="S30" i="26" s="1"/>
  <c r="H30" i="26"/>
  <c r="R30" i="26" s="1"/>
  <c r="G30" i="26"/>
  <c r="F30" i="26"/>
  <c r="C30" i="26"/>
  <c r="B30" i="26"/>
  <c r="S29" i="26"/>
  <c r="R29" i="26"/>
  <c r="Q29" i="26"/>
  <c r="P29" i="26"/>
  <c r="E29" i="26"/>
  <c r="S28" i="26"/>
  <c r="R28" i="26"/>
  <c r="Q28" i="26"/>
  <c r="P28" i="26"/>
  <c r="E28" i="26"/>
  <c r="T28" i="26" s="1"/>
  <c r="S27" i="26"/>
  <c r="R27" i="26"/>
  <c r="Q27" i="26"/>
  <c r="P27" i="26"/>
  <c r="E27" i="26"/>
  <c r="U27" i="26" s="1"/>
  <c r="S26" i="26"/>
  <c r="R26" i="26"/>
  <c r="Q26" i="26"/>
  <c r="P26" i="26"/>
  <c r="E26" i="26"/>
  <c r="V24" i="26"/>
  <c r="O24" i="26"/>
  <c r="N24" i="26"/>
  <c r="M24" i="26"/>
  <c r="L24" i="26"/>
  <c r="K24" i="26"/>
  <c r="J24" i="26"/>
  <c r="I24" i="26"/>
  <c r="S24" i="26" s="1"/>
  <c r="H24" i="26"/>
  <c r="R24" i="26" s="1"/>
  <c r="G24" i="26"/>
  <c r="F24" i="26"/>
  <c r="E24" i="26"/>
  <c r="C24" i="26"/>
  <c r="B24" i="26"/>
  <c r="T23" i="26"/>
  <c r="S23" i="26"/>
  <c r="R23" i="26"/>
  <c r="Q23" i="26"/>
  <c r="P23" i="26"/>
  <c r="E23" i="26"/>
  <c r="U23" i="26" s="1"/>
  <c r="S22" i="26"/>
  <c r="R22" i="26"/>
  <c r="Q22" i="26"/>
  <c r="P22" i="26"/>
  <c r="E22" i="26"/>
  <c r="T22" i="26" s="1"/>
  <c r="S21" i="26"/>
  <c r="R21" i="26"/>
  <c r="Q21" i="26"/>
  <c r="P21" i="26"/>
  <c r="E21" i="26"/>
  <c r="U21" i="26" s="1"/>
  <c r="U20" i="26"/>
  <c r="S20" i="26"/>
  <c r="R20" i="26"/>
  <c r="Q20" i="26"/>
  <c r="P20" i="26"/>
  <c r="E20" i="26"/>
  <c r="T20" i="26" s="1"/>
  <c r="S19" i="26"/>
  <c r="R19" i="26"/>
  <c r="Q19" i="26"/>
  <c r="P19" i="26"/>
  <c r="E19" i="26"/>
  <c r="U19" i="26" s="1"/>
  <c r="S18" i="26"/>
  <c r="R18" i="26"/>
  <c r="Q18" i="26"/>
  <c r="P18" i="26"/>
  <c r="E18" i="26"/>
  <c r="T17" i="26"/>
  <c r="S17" i="26"/>
  <c r="R17" i="26"/>
  <c r="Q17" i="26"/>
  <c r="P17" i="26"/>
  <c r="E17" i="26"/>
  <c r="U17" i="26" s="1"/>
  <c r="V15" i="26"/>
  <c r="O15" i="26"/>
  <c r="N15" i="26"/>
  <c r="M15" i="26"/>
  <c r="L15" i="26"/>
  <c r="K15" i="26"/>
  <c r="J15" i="26"/>
  <c r="I15" i="26"/>
  <c r="H15" i="26"/>
  <c r="P15" i="26" s="1"/>
  <c r="G15" i="26"/>
  <c r="F15" i="26"/>
  <c r="C15" i="26"/>
  <c r="B15" i="26"/>
  <c r="S14" i="26"/>
  <c r="R14" i="26"/>
  <c r="Q14" i="26"/>
  <c r="P14" i="26"/>
  <c r="E14" i="26"/>
  <c r="S13" i="26"/>
  <c r="R13" i="26"/>
  <c r="Q13" i="26"/>
  <c r="P13" i="26"/>
  <c r="E13" i="26"/>
  <c r="S12" i="26"/>
  <c r="R12" i="26"/>
  <c r="Q12" i="26"/>
  <c r="P12" i="26"/>
  <c r="E12" i="26"/>
  <c r="U12" i="26" s="1"/>
  <c r="T11" i="26"/>
  <c r="S11" i="26"/>
  <c r="R11" i="26"/>
  <c r="Q11" i="26"/>
  <c r="P11" i="26"/>
  <c r="E11" i="26"/>
  <c r="S10" i="26"/>
  <c r="R10" i="26"/>
  <c r="Q10" i="26"/>
  <c r="U10" i="26" s="1"/>
  <c r="P10" i="26"/>
  <c r="E10" i="26"/>
  <c r="S9" i="26"/>
  <c r="R9" i="26"/>
  <c r="Q9" i="26"/>
  <c r="P9" i="26"/>
  <c r="E9" i="26"/>
  <c r="S93" i="25"/>
  <c r="R93" i="25"/>
  <c r="Q93" i="25"/>
  <c r="P93" i="25"/>
  <c r="E93" i="25"/>
  <c r="S92" i="25"/>
  <c r="R92" i="25"/>
  <c r="Q92" i="25"/>
  <c r="P92" i="25"/>
  <c r="E92" i="25"/>
  <c r="U92" i="25" s="1"/>
  <c r="S91" i="25"/>
  <c r="R91" i="25"/>
  <c r="Q91" i="25"/>
  <c r="P91" i="25"/>
  <c r="E91" i="25"/>
  <c r="S90" i="25"/>
  <c r="R90" i="25"/>
  <c r="Q90" i="25"/>
  <c r="P90" i="25"/>
  <c r="E90" i="25"/>
  <c r="S89" i="25"/>
  <c r="R89" i="25"/>
  <c r="Q89" i="25"/>
  <c r="P89" i="25"/>
  <c r="E89" i="25"/>
  <c r="U89" i="25" s="1"/>
  <c r="S88" i="25"/>
  <c r="R88" i="25"/>
  <c r="Q88" i="25"/>
  <c r="P88" i="25"/>
  <c r="E88" i="25"/>
  <c r="U88" i="25" s="1"/>
  <c r="S87" i="25"/>
  <c r="R87" i="25"/>
  <c r="Q87" i="25"/>
  <c r="P87" i="25"/>
  <c r="E87" i="25"/>
  <c r="U87" i="25" s="1"/>
  <c r="S86" i="25"/>
  <c r="R86" i="25"/>
  <c r="Q86" i="25"/>
  <c r="P86" i="25"/>
  <c r="E86" i="25"/>
  <c r="V72" i="25"/>
  <c r="O72" i="25"/>
  <c r="N72" i="25"/>
  <c r="M72" i="25"/>
  <c r="L72" i="25"/>
  <c r="K72" i="25"/>
  <c r="J72" i="25"/>
  <c r="I72" i="25"/>
  <c r="S72" i="25" s="1"/>
  <c r="H72" i="25"/>
  <c r="G72" i="25"/>
  <c r="F72" i="25"/>
  <c r="C72" i="25"/>
  <c r="B72" i="25"/>
  <c r="V71" i="25"/>
  <c r="O71" i="25"/>
  <c r="N71" i="25"/>
  <c r="M71" i="25"/>
  <c r="L71" i="25"/>
  <c r="K71" i="25"/>
  <c r="J71" i="25"/>
  <c r="I71" i="25"/>
  <c r="H71" i="25"/>
  <c r="R71" i="25" s="1"/>
  <c r="G71" i="25"/>
  <c r="F71" i="25"/>
  <c r="C71" i="25"/>
  <c r="B71" i="25"/>
  <c r="V70" i="25"/>
  <c r="O70" i="25"/>
  <c r="N70" i="25"/>
  <c r="M70" i="25"/>
  <c r="L70" i="25"/>
  <c r="K70" i="25"/>
  <c r="S70" i="25" s="1"/>
  <c r="J70" i="25"/>
  <c r="R70" i="25" s="1"/>
  <c r="I70" i="25"/>
  <c r="H70" i="25"/>
  <c r="G70" i="25"/>
  <c r="F70" i="25"/>
  <c r="C70" i="25"/>
  <c r="B70" i="25"/>
  <c r="U69" i="25"/>
  <c r="S69" i="25"/>
  <c r="R69" i="25"/>
  <c r="Q69" i="25"/>
  <c r="P69" i="25"/>
  <c r="E69" i="25"/>
  <c r="T69" i="25" s="1"/>
  <c r="V67" i="25"/>
  <c r="O67" i="25"/>
  <c r="N67" i="25"/>
  <c r="M67" i="25"/>
  <c r="L67" i="25"/>
  <c r="K67" i="25"/>
  <c r="J67" i="25"/>
  <c r="I67" i="25"/>
  <c r="H67" i="25"/>
  <c r="R67" i="25" s="1"/>
  <c r="G67" i="25"/>
  <c r="F67" i="25"/>
  <c r="C67" i="25"/>
  <c r="B67" i="25"/>
  <c r="V66" i="25"/>
  <c r="O66" i="25"/>
  <c r="N66" i="25"/>
  <c r="M66" i="25"/>
  <c r="L66" i="25"/>
  <c r="K66" i="25"/>
  <c r="J66" i="25"/>
  <c r="I66" i="25"/>
  <c r="S66" i="25" s="1"/>
  <c r="H66" i="25"/>
  <c r="G66" i="25"/>
  <c r="F66" i="25"/>
  <c r="E66" i="25"/>
  <c r="C66" i="25"/>
  <c r="B66" i="25"/>
  <c r="S65" i="25"/>
  <c r="R65" i="25"/>
  <c r="Q65" i="25"/>
  <c r="P65" i="25"/>
  <c r="E65" i="25"/>
  <c r="S64" i="25"/>
  <c r="R64" i="25"/>
  <c r="Q64" i="25"/>
  <c r="P64" i="25"/>
  <c r="E64" i="25"/>
  <c r="S63" i="25"/>
  <c r="R63" i="25"/>
  <c r="Q63" i="25"/>
  <c r="P63" i="25"/>
  <c r="E63" i="25"/>
  <c r="U63" i="25" s="1"/>
  <c r="S62" i="25"/>
  <c r="R62" i="25"/>
  <c r="Q62" i="25"/>
  <c r="P62" i="25"/>
  <c r="E62" i="25"/>
  <c r="S61" i="25"/>
  <c r="R61" i="25"/>
  <c r="Q61" i="25"/>
  <c r="P61" i="25"/>
  <c r="E61" i="25"/>
  <c r="V59" i="25"/>
  <c r="O59" i="25"/>
  <c r="N59" i="25"/>
  <c r="M59" i="25"/>
  <c r="L59" i="25"/>
  <c r="K59" i="25"/>
  <c r="J59" i="25"/>
  <c r="I59" i="25"/>
  <c r="Q59" i="25" s="1"/>
  <c r="H59" i="25"/>
  <c r="R59" i="25" s="1"/>
  <c r="G59" i="25"/>
  <c r="F59" i="25"/>
  <c r="C59" i="25"/>
  <c r="B59" i="25"/>
  <c r="E59" i="25" s="1"/>
  <c r="S58" i="25"/>
  <c r="R58" i="25"/>
  <c r="Q58" i="25"/>
  <c r="P58" i="25"/>
  <c r="E58" i="25"/>
  <c r="T58" i="25" s="1"/>
  <c r="S57" i="25"/>
  <c r="R57" i="25"/>
  <c r="Q57" i="25"/>
  <c r="P57" i="25"/>
  <c r="E57" i="25"/>
  <c r="U57" i="25" s="1"/>
  <c r="S56" i="25"/>
  <c r="R56" i="25"/>
  <c r="Q56" i="25"/>
  <c r="P56" i="25"/>
  <c r="E56" i="25"/>
  <c r="U56" i="25" s="1"/>
  <c r="S55" i="25"/>
  <c r="R55" i="25"/>
  <c r="Q55" i="25"/>
  <c r="P55" i="25"/>
  <c r="E55" i="25"/>
  <c r="U55" i="25" s="1"/>
  <c r="V53" i="25"/>
  <c r="O53" i="25"/>
  <c r="N53" i="25"/>
  <c r="M53" i="25"/>
  <c r="L53" i="25"/>
  <c r="K53" i="25"/>
  <c r="J53" i="25"/>
  <c r="I53" i="25"/>
  <c r="S53" i="25" s="1"/>
  <c r="H53" i="25"/>
  <c r="R53" i="25" s="1"/>
  <c r="G53" i="25"/>
  <c r="F53" i="25"/>
  <c r="C53" i="25"/>
  <c r="B53" i="25"/>
  <c r="S52" i="25"/>
  <c r="R52" i="25"/>
  <c r="Q52" i="25"/>
  <c r="P52" i="25"/>
  <c r="E52" i="25"/>
  <c r="U52" i="25" s="1"/>
  <c r="S51" i="25"/>
  <c r="R51" i="25"/>
  <c r="Q51" i="25"/>
  <c r="P51" i="25"/>
  <c r="E51" i="25"/>
  <c r="U51" i="25" s="1"/>
  <c r="S50" i="25"/>
  <c r="R50" i="25"/>
  <c r="Q50" i="25"/>
  <c r="P50" i="25"/>
  <c r="E50" i="25"/>
  <c r="U50" i="25" s="1"/>
  <c r="S49" i="25"/>
  <c r="R49" i="25"/>
  <c r="Q49" i="25"/>
  <c r="P49" i="25"/>
  <c r="E49" i="25"/>
  <c r="S48" i="25"/>
  <c r="R48" i="25"/>
  <c r="Q48" i="25"/>
  <c r="P48" i="25"/>
  <c r="E48" i="25"/>
  <c r="S47" i="25"/>
  <c r="R47" i="25"/>
  <c r="Q47" i="25"/>
  <c r="P47" i="25"/>
  <c r="E47" i="25"/>
  <c r="U47" i="25" s="1"/>
  <c r="S46" i="25"/>
  <c r="R46" i="25"/>
  <c r="Q46" i="25"/>
  <c r="P46" i="25"/>
  <c r="E46" i="25"/>
  <c r="S45" i="25"/>
  <c r="R45" i="25"/>
  <c r="Q45" i="25"/>
  <c r="P45" i="25"/>
  <c r="E45" i="25"/>
  <c r="S44" i="25"/>
  <c r="R44" i="25"/>
  <c r="Q44" i="25"/>
  <c r="P44" i="25"/>
  <c r="E44" i="25"/>
  <c r="U44" i="25" s="1"/>
  <c r="S43" i="25"/>
  <c r="R43" i="25"/>
  <c r="Q43" i="25"/>
  <c r="P43" i="25"/>
  <c r="E43" i="25"/>
  <c r="U43" i="25" s="1"/>
  <c r="S42" i="25"/>
  <c r="R42" i="25"/>
  <c r="Q42" i="25"/>
  <c r="P42" i="25"/>
  <c r="E42" i="25"/>
  <c r="U42" i="25" s="1"/>
  <c r="V40" i="25"/>
  <c r="O40" i="25"/>
  <c r="N40" i="25"/>
  <c r="M40" i="25"/>
  <c r="L40" i="25"/>
  <c r="K40" i="25"/>
  <c r="S40" i="25" s="1"/>
  <c r="J40" i="25"/>
  <c r="I40" i="25"/>
  <c r="H40" i="25"/>
  <c r="G40" i="25"/>
  <c r="F40" i="25"/>
  <c r="C40" i="25"/>
  <c r="B40" i="25"/>
  <c r="E40" i="25" s="1"/>
  <c r="T39" i="25"/>
  <c r="S39" i="25"/>
  <c r="R39" i="25"/>
  <c r="Q39" i="25"/>
  <c r="P39" i="25"/>
  <c r="E39" i="25"/>
  <c r="U39" i="25" s="1"/>
  <c r="S38" i="25"/>
  <c r="R38" i="25"/>
  <c r="Q38" i="25"/>
  <c r="U38" i="25" s="1"/>
  <c r="P38" i="25"/>
  <c r="E38" i="25"/>
  <c r="T38" i="25" s="1"/>
  <c r="S37" i="25"/>
  <c r="R37" i="25"/>
  <c r="Q37" i="25"/>
  <c r="P37" i="25"/>
  <c r="E37" i="25"/>
  <c r="U37" i="25" s="1"/>
  <c r="S36" i="25"/>
  <c r="R36" i="25"/>
  <c r="Q36" i="25"/>
  <c r="P36" i="25"/>
  <c r="E36" i="25"/>
  <c r="S35" i="25"/>
  <c r="R35" i="25"/>
  <c r="Q35" i="25"/>
  <c r="P35" i="25"/>
  <c r="E35" i="25"/>
  <c r="V33" i="25"/>
  <c r="O33" i="25"/>
  <c r="N33" i="25"/>
  <c r="M33" i="25"/>
  <c r="L33" i="25"/>
  <c r="K33" i="25"/>
  <c r="J33" i="25"/>
  <c r="I33" i="25"/>
  <c r="H33" i="25"/>
  <c r="G33" i="25"/>
  <c r="F33" i="25"/>
  <c r="C33" i="25"/>
  <c r="E33" i="25" s="1"/>
  <c r="B33" i="25"/>
  <c r="S32" i="25"/>
  <c r="R32" i="25"/>
  <c r="Q32" i="25"/>
  <c r="P32" i="25"/>
  <c r="E32" i="25"/>
  <c r="V30" i="25"/>
  <c r="O30" i="25"/>
  <c r="N30" i="25"/>
  <c r="M30" i="25"/>
  <c r="L30" i="25"/>
  <c r="K30" i="25"/>
  <c r="J30" i="25"/>
  <c r="I30" i="25"/>
  <c r="S30" i="25" s="1"/>
  <c r="H30" i="25"/>
  <c r="P30" i="25" s="1"/>
  <c r="G30" i="25"/>
  <c r="F30" i="25"/>
  <c r="E30" i="25"/>
  <c r="C30" i="25"/>
  <c r="B30" i="25"/>
  <c r="T29" i="25"/>
  <c r="S29" i="25"/>
  <c r="R29" i="25"/>
  <c r="Q29" i="25"/>
  <c r="P29" i="25"/>
  <c r="E29" i="25"/>
  <c r="U29" i="25" s="1"/>
  <c r="S28" i="25"/>
  <c r="R28" i="25"/>
  <c r="Q28" i="25"/>
  <c r="P28" i="25"/>
  <c r="E28" i="25"/>
  <c r="S27" i="25"/>
  <c r="R27" i="25"/>
  <c r="Q27" i="25"/>
  <c r="P27" i="25"/>
  <c r="E27" i="25"/>
  <c r="U27" i="25" s="1"/>
  <c r="U26" i="25"/>
  <c r="S26" i="25"/>
  <c r="R26" i="25"/>
  <c r="Q26" i="25"/>
  <c r="P26" i="25"/>
  <c r="E26" i="25"/>
  <c r="T26" i="25" s="1"/>
  <c r="V24" i="25"/>
  <c r="O24" i="25"/>
  <c r="N24" i="25"/>
  <c r="M24" i="25"/>
  <c r="L24" i="25"/>
  <c r="K24" i="25"/>
  <c r="J24" i="25"/>
  <c r="I24" i="25"/>
  <c r="S24" i="25" s="1"/>
  <c r="H24" i="25"/>
  <c r="R24" i="25" s="1"/>
  <c r="G24" i="25"/>
  <c r="F24" i="25"/>
  <c r="C24" i="25"/>
  <c r="B24" i="25"/>
  <c r="S23" i="25"/>
  <c r="R23" i="25"/>
  <c r="Q23" i="25"/>
  <c r="P23" i="25"/>
  <c r="E23" i="25"/>
  <c r="U23" i="25" s="1"/>
  <c r="U22" i="25"/>
  <c r="S22" i="25"/>
  <c r="R22" i="25"/>
  <c r="Q22" i="25"/>
  <c r="P22" i="25"/>
  <c r="E22" i="25"/>
  <c r="T22" i="25" s="1"/>
  <c r="T21" i="25"/>
  <c r="S21" i="25"/>
  <c r="R21" i="25"/>
  <c r="Q21" i="25"/>
  <c r="P21" i="25"/>
  <c r="E21" i="25"/>
  <c r="U21" i="25" s="1"/>
  <c r="S20" i="25"/>
  <c r="R20" i="25"/>
  <c r="Q20" i="25"/>
  <c r="P20" i="25"/>
  <c r="E20" i="25"/>
  <c r="U20" i="25" s="1"/>
  <c r="S19" i="25"/>
  <c r="R19" i="25"/>
  <c r="Q19" i="25"/>
  <c r="P19" i="25"/>
  <c r="E19" i="25"/>
  <c r="U18" i="25"/>
  <c r="T18" i="25"/>
  <c r="S18" i="25"/>
  <c r="R18" i="25"/>
  <c r="Q18" i="25"/>
  <c r="P18" i="25"/>
  <c r="E18" i="25"/>
  <c r="U17" i="25"/>
  <c r="T17" i="25"/>
  <c r="S17" i="25"/>
  <c r="R17" i="25"/>
  <c r="Q17" i="25"/>
  <c r="P17" i="25"/>
  <c r="E17" i="25"/>
  <c r="V15" i="25"/>
  <c r="O15" i="25"/>
  <c r="N15" i="25"/>
  <c r="M15" i="25"/>
  <c r="L15" i="25"/>
  <c r="K15" i="25"/>
  <c r="S15" i="25" s="1"/>
  <c r="J15" i="25"/>
  <c r="I15" i="25"/>
  <c r="H15" i="25"/>
  <c r="G15" i="25"/>
  <c r="F15" i="25"/>
  <c r="C15" i="25"/>
  <c r="B15" i="25"/>
  <c r="S14" i="25"/>
  <c r="R14" i="25"/>
  <c r="Q14" i="25"/>
  <c r="P14" i="25"/>
  <c r="E14" i="25"/>
  <c r="S13" i="25"/>
  <c r="R13" i="25"/>
  <c r="Q13" i="25"/>
  <c r="P13" i="25"/>
  <c r="E13" i="25"/>
  <c r="S12" i="25"/>
  <c r="R12" i="25"/>
  <c r="Q12" i="25"/>
  <c r="P12" i="25"/>
  <c r="E12" i="25"/>
  <c r="S11" i="25"/>
  <c r="R11" i="25"/>
  <c r="Q11" i="25"/>
  <c r="P11" i="25"/>
  <c r="E11" i="25"/>
  <c r="U11" i="25" s="1"/>
  <c r="S10" i="25"/>
  <c r="R10" i="25"/>
  <c r="Q10" i="25"/>
  <c r="P10" i="25"/>
  <c r="E10" i="25"/>
  <c r="U9" i="25"/>
  <c r="S9" i="25"/>
  <c r="R9" i="25"/>
  <c r="Q9" i="25"/>
  <c r="P9" i="25"/>
  <c r="E9" i="25"/>
  <c r="T9" i="25" s="1"/>
  <c r="S93" i="24"/>
  <c r="R93" i="24"/>
  <c r="Q93" i="24"/>
  <c r="P93" i="24"/>
  <c r="E93" i="24"/>
  <c r="U93" i="24" s="1"/>
  <c r="S92" i="24"/>
  <c r="R92" i="24"/>
  <c r="Q92" i="24"/>
  <c r="P92" i="24"/>
  <c r="E92" i="24"/>
  <c r="U92" i="24" s="1"/>
  <c r="S91" i="24"/>
  <c r="R91" i="24"/>
  <c r="Q91" i="24"/>
  <c r="P91" i="24"/>
  <c r="E91" i="24"/>
  <c r="S90" i="24"/>
  <c r="R90" i="24"/>
  <c r="Q90" i="24"/>
  <c r="P90" i="24"/>
  <c r="E90" i="24"/>
  <c r="S89" i="24"/>
  <c r="R89" i="24"/>
  <c r="Q89" i="24"/>
  <c r="P89" i="24"/>
  <c r="E89" i="24"/>
  <c r="S88" i="24"/>
  <c r="R88" i="24"/>
  <c r="Q88" i="24"/>
  <c r="P88" i="24"/>
  <c r="E88" i="24"/>
  <c r="U88" i="24" s="1"/>
  <c r="S87" i="24"/>
  <c r="R87" i="24"/>
  <c r="Q87" i="24"/>
  <c r="P87" i="24"/>
  <c r="E87" i="24"/>
  <c r="S86" i="24"/>
  <c r="R86" i="24"/>
  <c r="Q86" i="24"/>
  <c r="P86" i="24"/>
  <c r="E86" i="24"/>
  <c r="T86" i="24" s="1"/>
  <c r="V72" i="24"/>
  <c r="O72" i="24"/>
  <c r="N72" i="24"/>
  <c r="M72" i="24"/>
  <c r="L72" i="24"/>
  <c r="K72" i="24"/>
  <c r="J72" i="24"/>
  <c r="I72" i="24"/>
  <c r="H72" i="24"/>
  <c r="G72" i="24"/>
  <c r="F72" i="24"/>
  <c r="C72" i="24"/>
  <c r="B72" i="24"/>
  <c r="V71" i="24"/>
  <c r="O71" i="24"/>
  <c r="N71" i="24"/>
  <c r="M71" i="24"/>
  <c r="L71" i="24"/>
  <c r="K71" i="24"/>
  <c r="J71" i="24"/>
  <c r="I71" i="24"/>
  <c r="H71" i="24"/>
  <c r="R71" i="24" s="1"/>
  <c r="G71" i="24"/>
  <c r="F71" i="24"/>
  <c r="C71" i="24"/>
  <c r="B71" i="24"/>
  <c r="V70" i="24"/>
  <c r="O70" i="24"/>
  <c r="N70" i="24"/>
  <c r="M70" i="24"/>
  <c r="L70" i="24"/>
  <c r="K70" i="24"/>
  <c r="S70" i="24" s="1"/>
  <c r="J70" i="24"/>
  <c r="I70" i="24"/>
  <c r="H70" i="24"/>
  <c r="G70" i="24"/>
  <c r="F70" i="24"/>
  <c r="C70" i="24"/>
  <c r="B70" i="24"/>
  <c r="E70" i="24" s="1"/>
  <c r="T69" i="24"/>
  <c r="S69" i="24"/>
  <c r="R69" i="24"/>
  <c r="Q69" i="24"/>
  <c r="U69" i="24" s="1"/>
  <c r="P69" i="24"/>
  <c r="E69" i="24"/>
  <c r="V67" i="24"/>
  <c r="O67" i="24"/>
  <c r="N67" i="24"/>
  <c r="M67" i="24"/>
  <c r="L67" i="24"/>
  <c r="K67" i="24"/>
  <c r="J67" i="24"/>
  <c r="I67" i="24"/>
  <c r="H67" i="24"/>
  <c r="G67" i="24"/>
  <c r="F67" i="24"/>
  <c r="C67" i="24"/>
  <c r="B67" i="24"/>
  <c r="V66" i="24"/>
  <c r="R66" i="24"/>
  <c r="O66" i="24"/>
  <c r="N66" i="24"/>
  <c r="M66" i="24"/>
  <c r="L66" i="24"/>
  <c r="K66" i="24"/>
  <c r="J66" i="24"/>
  <c r="I66" i="24"/>
  <c r="S66" i="24" s="1"/>
  <c r="H66" i="24"/>
  <c r="G66" i="24"/>
  <c r="F66" i="24"/>
  <c r="C66" i="24"/>
  <c r="E66" i="24" s="1"/>
  <c r="B66" i="24"/>
  <c r="S65" i="24"/>
  <c r="R65" i="24"/>
  <c r="Q65" i="24"/>
  <c r="P65" i="24"/>
  <c r="E65" i="24"/>
  <c r="S64" i="24"/>
  <c r="R64" i="24"/>
  <c r="Q64" i="24"/>
  <c r="P64" i="24"/>
  <c r="E64" i="24"/>
  <c r="T63" i="24"/>
  <c r="S63" i="24"/>
  <c r="R63" i="24"/>
  <c r="Q63" i="24"/>
  <c r="P63" i="24"/>
  <c r="E63" i="24"/>
  <c r="U63" i="24" s="1"/>
  <c r="T62" i="24"/>
  <c r="S62" i="24"/>
  <c r="R62" i="24"/>
  <c r="Q62" i="24"/>
  <c r="P62" i="24"/>
  <c r="E62" i="24"/>
  <c r="U62" i="24" s="1"/>
  <c r="S61" i="24"/>
  <c r="R61" i="24"/>
  <c r="Q61" i="24"/>
  <c r="P61" i="24"/>
  <c r="E61" i="24"/>
  <c r="U61" i="24" s="1"/>
  <c r="V59" i="24"/>
  <c r="O59" i="24"/>
  <c r="N59" i="24"/>
  <c r="M59" i="24"/>
  <c r="L59" i="24"/>
  <c r="K59" i="24"/>
  <c r="J59" i="24"/>
  <c r="I59" i="24"/>
  <c r="H59" i="24"/>
  <c r="G59" i="24"/>
  <c r="F59" i="24"/>
  <c r="C59" i="24"/>
  <c r="B59" i="24"/>
  <c r="T58" i="24"/>
  <c r="S58" i="24"/>
  <c r="R58" i="24"/>
  <c r="Q58" i="24"/>
  <c r="P58" i="24"/>
  <c r="E58" i="24"/>
  <c r="U58" i="24" s="1"/>
  <c r="U57" i="24"/>
  <c r="S57" i="24"/>
  <c r="R57" i="24"/>
  <c r="Q57" i="24"/>
  <c r="P57" i="24"/>
  <c r="E57" i="24"/>
  <c r="T57" i="24" s="1"/>
  <c r="S56" i="24"/>
  <c r="R56" i="24"/>
  <c r="Q56" i="24"/>
  <c r="P56" i="24"/>
  <c r="E56" i="24"/>
  <c r="S55" i="24"/>
  <c r="R55" i="24"/>
  <c r="Q55" i="24"/>
  <c r="P55" i="24"/>
  <c r="E55" i="24"/>
  <c r="U55" i="24" s="1"/>
  <c r="V53" i="24"/>
  <c r="O53" i="24"/>
  <c r="N53" i="24"/>
  <c r="M53" i="24"/>
  <c r="L53" i="24"/>
  <c r="K53" i="24"/>
  <c r="J53" i="24"/>
  <c r="I53" i="24"/>
  <c r="S53" i="24" s="1"/>
  <c r="H53" i="24"/>
  <c r="R53" i="24" s="1"/>
  <c r="G53" i="24"/>
  <c r="F53" i="24"/>
  <c r="C53" i="24"/>
  <c r="B53" i="24"/>
  <c r="S52" i="24"/>
  <c r="R52" i="24"/>
  <c r="Q52" i="24"/>
  <c r="P52" i="24"/>
  <c r="E52" i="24"/>
  <c r="S51" i="24"/>
  <c r="R51" i="24"/>
  <c r="Q51" i="24"/>
  <c r="P51" i="24"/>
  <c r="E51" i="24"/>
  <c r="U51" i="24" s="1"/>
  <c r="S50" i="24"/>
  <c r="R50" i="24"/>
  <c r="Q50" i="24"/>
  <c r="P50" i="24"/>
  <c r="E50" i="24"/>
  <c r="T50" i="24" s="1"/>
  <c r="S49" i="24"/>
  <c r="R49" i="24"/>
  <c r="Q49" i="24"/>
  <c r="P49" i="24"/>
  <c r="E49" i="24"/>
  <c r="U49" i="24" s="1"/>
  <c r="S48" i="24"/>
  <c r="R48" i="24"/>
  <c r="Q48" i="24"/>
  <c r="P48" i="24"/>
  <c r="E48" i="24"/>
  <c r="U48" i="24" s="1"/>
  <c r="T47" i="24"/>
  <c r="S47" i="24"/>
  <c r="R47" i="24"/>
  <c r="Q47" i="24"/>
  <c r="P47" i="24"/>
  <c r="E47" i="24"/>
  <c r="U47" i="24" s="1"/>
  <c r="U46" i="24"/>
  <c r="T46" i="24"/>
  <c r="S46" i="24"/>
  <c r="R46" i="24"/>
  <c r="Q46" i="24"/>
  <c r="P46" i="24"/>
  <c r="E46" i="24"/>
  <c r="S45" i="24"/>
  <c r="R45" i="24"/>
  <c r="Q45" i="24"/>
  <c r="P45" i="24"/>
  <c r="E45" i="24"/>
  <c r="U45" i="24" s="1"/>
  <c r="S44" i="24"/>
  <c r="R44" i="24"/>
  <c r="Q44" i="24"/>
  <c r="P44" i="24"/>
  <c r="E44" i="24"/>
  <c r="S43" i="24"/>
  <c r="R43" i="24"/>
  <c r="Q43" i="24"/>
  <c r="P43" i="24"/>
  <c r="E43" i="24"/>
  <c r="S42" i="24"/>
  <c r="R42" i="24"/>
  <c r="Q42" i="24"/>
  <c r="P42" i="24"/>
  <c r="E42" i="24"/>
  <c r="T42" i="24" s="1"/>
  <c r="V40" i="24"/>
  <c r="O40" i="24"/>
  <c r="N40" i="24"/>
  <c r="M40" i="24"/>
  <c r="L40" i="24"/>
  <c r="K40" i="24"/>
  <c r="J40" i="24"/>
  <c r="I40" i="24"/>
  <c r="S40" i="24" s="1"/>
  <c r="H40" i="24"/>
  <c r="G40" i="24"/>
  <c r="F40" i="24"/>
  <c r="C40" i="24"/>
  <c r="B40" i="24"/>
  <c r="S39" i="24"/>
  <c r="R39" i="24"/>
  <c r="Q39" i="24"/>
  <c r="P39" i="24"/>
  <c r="E39" i="24"/>
  <c r="U39" i="24" s="1"/>
  <c r="U38" i="24"/>
  <c r="S38" i="24"/>
  <c r="R38" i="24"/>
  <c r="Q38" i="24"/>
  <c r="P38" i="24"/>
  <c r="E38" i="24"/>
  <c r="T38" i="24" s="1"/>
  <c r="S37" i="24"/>
  <c r="R37" i="24"/>
  <c r="Q37" i="24"/>
  <c r="P37" i="24"/>
  <c r="E37" i="24"/>
  <c r="U37" i="24" s="1"/>
  <c r="S36" i="24"/>
  <c r="R36" i="24"/>
  <c r="Q36" i="24"/>
  <c r="P36" i="24"/>
  <c r="E36" i="24"/>
  <c r="U36" i="24" s="1"/>
  <c r="T35" i="24"/>
  <c r="S35" i="24"/>
  <c r="R35" i="24"/>
  <c r="Q35" i="24"/>
  <c r="P35" i="24"/>
  <c r="E35" i="24"/>
  <c r="U35" i="24" s="1"/>
  <c r="V33" i="24"/>
  <c r="O33" i="24"/>
  <c r="N33" i="24"/>
  <c r="M33" i="24"/>
  <c r="L33" i="24"/>
  <c r="K33" i="24"/>
  <c r="J33" i="24"/>
  <c r="I33" i="24"/>
  <c r="S33" i="24" s="1"/>
  <c r="H33" i="24"/>
  <c r="R33" i="24" s="1"/>
  <c r="G33" i="24"/>
  <c r="F33" i="24"/>
  <c r="C33" i="24"/>
  <c r="B33" i="24"/>
  <c r="S32" i="24"/>
  <c r="R32" i="24"/>
  <c r="Q32" i="24"/>
  <c r="P32" i="24"/>
  <c r="E32" i="24"/>
  <c r="U32" i="24" s="1"/>
  <c r="V30" i="24"/>
  <c r="O30" i="24"/>
  <c r="N30" i="24"/>
  <c r="M30" i="24"/>
  <c r="L30" i="24"/>
  <c r="K30" i="24"/>
  <c r="J30" i="24"/>
  <c r="I30" i="24"/>
  <c r="H30" i="24"/>
  <c r="G30" i="24"/>
  <c r="F30" i="24"/>
  <c r="C30" i="24"/>
  <c r="B30" i="24"/>
  <c r="E30" i="24" s="1"/>
  <c r="U29" i="24"/>
  <c r="T29" i="24"/>
  <c r="S29" i="24"/>
  <c r="R29" i="24"/>
  <c r="Q29" i="24"/>
  <c r="P29" i="24"/>
  <c r="E29" i="24"/>
  <c r="S28" i="24"/>
  <c r="R28" i="24"/>
  <c r="Q28" i="24"/>
  <c r="P28" i="24"/>
  <c r="E28" i="24"/>
  <c r="U28" i="24" s="1"/>
  <c r="S27" i="24"/>
  <c r="R27" i="24"/>
  <c r="Q27" i="24"/>
  <c r="P27" i="24"/>
  <c r="E27" i="24"/>
  <c r="S26" i="24"/>
  <c r="R26" i="24"/>
  <c r="Q26" i="24"/>
  <c r="P26" i="24"/>
  <c r="E26" i="24"/>
  <c r="V24" i="24"/>
  <c r="O24" i="24"/>
  <c r="N24" i="24"/>
  <c r="M24" i="24"/>
  <c r="L24" i="24"/>
  <c r="K24" i="24"/>
  <c r="J24" i="24"/>
  <c r="I24" i="24"/>
  <c r="H24" i="24"/>
  <c r="R24" i="24" s="1"/>
  <c r="G24" i="24"/>
  <c r="F24" i="24"/>
  <c r="C24" i="24"/>
  <c r="B24" i="24"/>
  <c r="E24" i="24" s="1"/>
  <c r="T23" i="24"/>
  <c r="S23" i="24"/>
  <c r="R23" i="24"/>
  <c r="Q23" i="24"/>
  <c r="P23" i="24"/>
  <c r="E23" i="24"/>
  <c r="U23" i="24" s="1"/>
  <c r="S22" i="24"/>
  <c r="R22" i="24"/>
  <c r="Q22" i="24"/>
  <c r="P22" i="24"/>
  <c r="E22" i="24"/>
  <c r="U22" i="24" s="1"/>
  <c r="S21" i="24"/>
  <c r="R21" i="24"/>
  <c r="Q21" i="24"/>
  <c r="P21" i="24"/>
  <c r="E21" i="24"/>
  <c r="U21" i="24" s="1"/>
  <c r="S20" i="24"/>
  <c r="R20" i="24"/>
  <c r="Q20" i="24"/>
  <c r="P20" i="24"/>
  <c r="E20" i="24"/>
  <c r="S19" i="24"/>
  <c r="R19" i="24"/>
  <c r="Q19" i="24"/>
  <c r="P19" i="24"/>
  <c r="E19" i="24"/>
  <c r="U19" i="24" s="1"/>
  <c r="S18" i="24"/>
  <c r="R18" i="24"/>
  <c r="Q18" i="24"/>
  <c r="P18" i="24"/>
  <c r="E18" i="24"/>
  <c r="T18" i="24" s="1"/>
  <c r="S17" i="24"/>
  <c r="R17" i="24"/>
  <c r="Q17" i="24"/>
  <c r="P17" i="24"/>
  <c r="E17" i="24"/>
  <c r="V15" i="24"/>
  <c r="O15" i="24"/>
  <c r="N15" i="24"/>
  <c r="M15" i="24"/>
  <c r="L15" i="24"/>
  <c r="K15" i="24"/>
  <c r="S15" i="24" s="1"/>
  <c r="J15" i="24"/>
  <c r="R15" i="24" s="1"/>
  <c r="I15" i="24"/>
  <c r="H15" i="24"/>
  <c r="G15" i="24"/>
  <c r="F15" i="24"/>
  <c r="C15" i="24"/>
  <c r="B15" i="24"/>
  <c r="E15" i="24" s="1"/>
  <c r="U14" i="24"/>
  <c r="S14" i="24"/>
  <c r="R14" i="24"/>
  <c r="Q14" i="24"/>
  <c r="P14" i="24"/>
  <c r="E14" i="24"/>
  <c r="T14" i="24" s="1"/>
  <c r="S13" i="24"/>
  <c r="R13" i="24"/>
  <c r="Q13" i="24"/>
  <c r="P13" i="24"/>
  <c r="E13" i="24"/>
  <c r="U13" i="24" s="1"/>
  <c r="S12" i="24"/>
  <c r="R12" i="24"/>
  <c r="Q12" i="24"/>
  <c r="P12" i="24"/>
  <c r="E12" i="24"/>
  <c r="U12" i="24" s="1"/>
  <c r="T11" i="24"/>
  <c r="S11" i="24"/>
  <c r="R11" i="24"/>
  <c r="Q11" i="24"/>
  <c r="P11" i="24"/>
  <c r="E11" i="24"/>
  <c r="U11" i="24" s="1"/>
  <c r="T10" i="24"/>
  <c r="S10" i="24"/>
  <c r="R10" i="24"/>
  <c r="Q10" i="24"/>
  <c r="U10" i="24" s="1"/>
  <c r="P10" i="24"/>
  <c r="E10" i="24"/>
  <c r="S9" i="24"/>
  <c r="R9" i="24"/>
  <c r="Q9" i="24"/>
  <c r="P9" i="24"/>
  <c r="E9" i="24"/>
  <c r="U9" i="24" s="1"/>
  <c r="S93" i="23"/>
  <c r="R93" i="23"/>
  <c r="Q93" i="23"/>
  <c r="P93" i="23"/>
  <c r="E93" i="23"/>
  <c r="S92" i="23"/>
  <c r="R92" i="23"/>
  <c r="Q92" i="23"/>
  <c r="P92" i="23"/>
  <c r="E92" i="23"/>
  <c r="U92" i="23" s="1"/>
  <c r="S91" i="23"/>
  <c r="R91" i="23"/>
  <c r="Q91" i="23"/>
  <c r="P91" i="23"/>
  <c r="E91" i="23"/>
  <c r="T91" i="23" s="1"/>
  <c r="S90" i="23"/>
  <c r="R90" i="23"/>
  <c r="Q90" i="23"/>
  <c r="P90" i="23"/>
  <c r="E90" i="23"/>
  <c r="U90" i="23" s="1"/>
  <c r="S89" i="23"/>
  <c r="R89" i="23"/>
  <c r="Q89" i="23"/>
  <c r="P89" i="23"/>
  <c r="E89" i="23"/>
  <c r="U89" i="23" s="1"/>
  <c r="T88" i="23"/>
  <c r="S88" i="23"/>
  <c r="R88" i="23"/>
  <c r="Q88" i="23"/>
  <c r="P88" i="23"/>
  <c r="E88" i="23"/>
  <c r="U88" i="23" s="1"/>
  <c r="U87" i="23"/>
  <c r="T87" i="23"/>
  <c r="S87" i="23"/>
  <c r="R87" i="23"/>
  <c r="Q87" i="23"/>
  <c r="P87" i="23"/>
  <c r="E87" i="23"/>
  <c r="S86" i="23"/>
  <c r="R86" i="23"/>
  <c r="Q86" i="23"/>
  <c r="P86" i="23"/>
  <c r="E86" i="23"/>
  <c r="U86" i="23" s="1"/>
  <c r="V72" i="23"/>
  <c r="O72" i="23"/>
  <c r="N72" i="23"/>
  <c r="M72" i="23"/>
  <c r="L72" i="23"/>
  <c r="K72" i="23"/>
  <c r="J72" i="23"/>
  <c r="I72" i="23"/>
  <c r="H72" i="23"/>
  <c r="G72" i="23"/>
  <c r="F72" i="23"/>
  <c r="C72" i="23"/>
  <c r="B72" i="23"/>
  <c r="E72" i="23" s="1"/>
  <c r="V71" i="23"/>
  <c r="O71" i="23"/>
  <c r="N71" i="23"/>
  <c r="M71" i="23"/>
  <c r="L71" i="23"/>
  <c r="K71" i="23"/>
  <c r="J71" i="23"/>
  <c r="I71" i="23"/>
  <c r="S71" i="23" s="1"/>
  <c r="H71" i="23"/>
  <c r="G71" i="23"/>
  <c r="F71" i="23"/>
  <c r="C71" i="23"/>
  <c r="E71" i="23" s="1"/>
  <c r="B71" i="23"/>
  <c r="V70" i="23"/>
  <c r="O70" i="23"/>
  <c r="N70" i="23"/>
  <c r="M70" i="23"/>
  <c r="L70" i="23"/>
  <c r="K70" i="23"/>
  <c r="S70" i="23" s="1"/>
  <c r="J70" i="23"/>
  <c r="I70" i="23"/>
  <c r="H70" i="23"/>
  <c r="P70" i="23" s="1"/>
  <c r="G70" i="23"/>
  <c r="F70" i="23"/>
  <c r="C70" i="23"/>
  <c r="B70" i="23"/>
  <c r="E70" i="23" s="1"/>
  <c r="S69" i="23"/>
  <c r="R69" i="23"/>
  <c r="Q69" i="23"/>
  <c r="P69" i="23"/>
  <c r="E69" i="23"/>
  <c r="V67" i="23"/>
  <c r="O67" i="23"/>
  <c r="N67" i="23"/>
  <c r="M67" i="23"/>
  <c r="L67" i="23"/>
  <c r="K67" i="23"/>
  <c r="J67" i="23"/>
  <c r="I67" i="23"/>
  <c r="H67" i="23"/>
  <c r="G67" i="23"/>
  <c r="F67" i="23"/>
  <c r="C67" i="23"/>
  <c r="B67" i="23"/>
  <c r="V66" i="23"/>
  <c r="O66" i="23"/>
  <c r="N66" i="23"/>
  <c r="M66" i="23"/>
  <c r="L66" i="23"/>
  <c r="K66" i="23"/>
  <c r="J66" i="23"/>
  <c r="I66" i="23"/>
  <c r="S66" i="23" s="1"/>
  <c r="H66" i="23"/>
  <c r="P66" i="23" s="1"/>
  <c r="G66" i="23"/>
  <c r="F66" i="23"/>
  <c r="E66" i="23"/>
  <c r="C66" i="23"/>
  <c r="B66" i="23"/>
  <c r="T65" i="23"/>
  <c r="S65" i="23"/>
  <c r="R65" i="23"/>
  <c r="Q65" i="23"/>
  <c r="P65" i="23"/>
  <c r="E65" i="23"/>
  <c r="U65" i="23" s="1"/>
  <c r="S64" i="23"/>
  <c r="R64" i="23"/>
  <c r="Q64" i="23"/>
  <c r="P64" i="23"/>
  <c r="E64" i="23"/>
  <c r="S63" i="23"/>
  <c r="R63" i="23"/>
  <c r="Q63" i="23"/>
  <c r="P63" i="23"/>
  <c r="E63" i="23"/>
  <c r="U63" i="23" s="1"/>
  <c r="U62" i="23"/>
  <c r="S62" i="23"/>
  <c r="R62" i="23"/>
  <c r="Q62" i="23"/>
  <c r="P62" i="23"/>
  <c r="E62" i="23"/>
  <c r="T62" i="23" s="1"/>
  <c r="S61" i="23"/>
  <c r="R61" i="23"/>
  <c r="Q61" i="23"/>
  <c r="P61" i="23"/>
  <c r="E61" i="23"/>
  <c r="U61" i="23" s="1"/>
  <c r="V59" i="23"/>
  <c r="O59" i="23"/>
  <c r="N59" i="23"/>
  <c r="M59" i="23"/>
  <c r="L59" i="23"/>
  <c r="K59" i="23"/>
  <c r="J59" i="23"/>
  <c r="I59" i="23"/>
  <c r="H59" i="23"/>
  <c r="G59" i="23"/>
  <c r="F59" i="23"/>
  <c r="C59" i="23"/>
  <c r="B59" i="23"/>
  <c r="E59" i="23" s="1"/>
  <c r="S58" i="23"/>
  <c r="R58" i="23"/>
  <c r="Q58" i="23"/>
  <c r="P58" i="23"/>
  <c r="E58" i="23"/>
  <c r="T58" i="23" s="1"/>
  <c r="S57" i="23"/>
  <c r="R57" i="23"/>
  <c r="Q57" i="23"/>
  <c r="P57" i="23"/>
  <c r="E57" i="23"/>
  <c r="U57" i="23" s="1"/>
  <c r="S56" i="23"/>
  <c r="R56" i="23"/>
  <c r="Q56" i="23"/>
  <c r="P56" i="23"/>
  <c r="E56" i="23"/>
  <c r="T55" i="23"/>
  <c r="S55" i="23"/>
  <c r="R55" i="23"/>
  <c r="Q55" i="23"/>
  <c r="P55" i="23"/>
  <c r="E55" i="23"/>
  <c r="U55" i="23" s="1"/>
  <c r="V53" i="23"/>
  <c r="O53" i="23"/>
  <c r="N53" i="23"/>
  <c r="M53" i="23"/>
  <c r="L53" i="23"/>
  <c r="K53" i="23"/>
  <c r="J53" i="23"/>
  <c r="I53" i="23"/>
  <c r="S53" i="23" s="1"/>
  <c r="H53" i="23"/>
  <c r="R53" i="23" s="1"/>
  <c r="G53" i="23"/>
  <c r="F53" i="23"/>
  <c r="C53" i="23"/>
  <c r="B53" i="23"/>
  <c r="S52" i="23"/>
  <c r="R52" i="23"/>
  <c r="Q52" i="23"/>
  <c r="P52" i="23"/>
  <c r="E52" i="23"/>
  <c r="S51" i="23"/>
  <c r="R51" i="23"/>
  <c r="Q51" i="23"/>
  <c r="P51" i="23"/>
  <c r="E51" i="23"/>
  <c r="U50" i="23"/>
  <c r="S50" i="23"/>
  <c r="R50" i="23"/>
  <c r="Q50" i="23"/>
  <c r="P50" i="23"/>
  <c r="E50" i="23"/>
  <c r="T50" i="23" s="1"/>
  <c r="T49" i="23"/>
  <c r="S49" i="23"/>
  <c r="R49" i="23"/>
  <c r="Q49" i="23"/>
  <c r="P49" i="23"/>
  <c r="E49" i="23"/>
  <c r="U49" i="23" s="1"/>
  <c r="S48" i="23"/>
  <c r="R48" i="23"/>
  <c r="Q48" i="23"/>
  <c r="P48" i="23"/>
  <c r="E48" i="23"/>
  <c r="S47" i="23"/>
  <c r="R47" i="23"/>
  <c r="Q47" i="23"/>
  <c r="P47" i="23"/>
  <c r="E47" i="23"/>
  <c r="U47" i="23" s="1"/>
  <c r="U46" i="23"/>
  <c r="S46" i="23"/>
  <c r="R46" i="23"/>
  <c r="Q46" i="23"/>
  <c r="P46" i="23"/>
  <c r="E46" i="23"/>
  <c r="T46" i="23" s="1"/>
  <c r="S45" i="23"/>
  <c r="R45" i="23"/>
  <c r="Q45" i="23"/>
  <c r="P45" i="23"/>
  <c r="E45" i="23"/>
  <c r="U45" i="23" s="1"/>
  <c r="S44" i="23"/>
  <c r="R44" i="23"/>
  <c r="Q44" i="23"/>
  <c r="P44" i="23"/>
  <c r="E44" i="23"/>
  <c r="S43" i="23"/>
  <c r="R43" i="23"/>
  <c r="Q43" i="23"/>
  <c r="P43" i="23"/>
  <c r="E43" i="23"/>
  <c r="U42" i="23"/>
  <c r="S42" i="23"/>
  <c r="R42" i="23"/>
  <c r="Q42" i="23"/>
  <c r="P42" i="23"/>
  <c r="E42" i="23"/>
  <c r="T42" i="23" s="1"/>
  <c r="V40" i="23"/>
  <c r="O40" i="23"/>
  <c r="N40" i="23"/>
  <c r="M40" i="23"/>
  <c r="L40" i="23"/>
  <c r="K40" i="23"/>
  <c r="S40" i="23" s="1"/>
  <c r="J40" i="23"/>
  <c r="I40" i="23"/>
  <c r="H40" i="23"/>
  <c r="G40" i="23"/>
  <c r="F40" i="23"/>
  <c r="C40" i="23"/>
  <c r="B40" i="23"/>
  <c r="S39" i="23"/>
  <c r="R39" i="23"/>
  <c r="Q39" i="23"/>
  <c r="P39" i="23"/>
  <c r="E39" i="23"/>
  <c r="U38" i="23"/>
  <c r="S38" i="23"/>
  <c r="R38" i="23"/>
  <c r="Q38" i="23"/>
  <c r="P38" i="23"/>
  <c r="E38" i="23"/>
  <c r="T38" i="23" s="1"/>
  <c r="U37" i="23"/>
  <c r="T37" i="23"/>
  <c r="S37" i="23"/>
  <c r="R37" i="23"/>
  <c r="Q37" i="23"/>
  <c r="P37" i="23"/>
  <c r="E37" i="23"/>
  <c r="S36" i="23"/>
  <c r="R36" i="23"/>
  <c r="Q36" i="23"/>
  <c r="P36" i="23"/>
  <c r="E36" i="23"/>
  <c r="S35" i="23"/>
  <c r="R35" i="23"/>
  <c r="Q35" i="23"/>
  <c r="P35" i="23"/>
  <c r="E35" i="23"/>
  <c r="V33" i="23"/>
  <c r="O33" i="23"/>
  <c r="N33" i="23"/>
  <c r="M33" i="23"/>
  <c r="L33" i="23"/>
  <c r="K33" i="23"/>
  <c r="J33" i="23"/>
  <c r="I33" i="23"/>
  <c r="S33" i="23" s="1"/>
  <c r="H33" i="23"/>
  <c r="R33" i="23" s="1"/>
  <c r="G33" i="23"/>
  <c r="F33" i="23"/>
  <c r="C33" i="23"/>
  <c r="E33" i="23" s="1"/>
  <c r="B33" i="23"/>
  <c r="S32" i="23"/>
  <c r="R32" i="23"/>
  <c r="Q32" i="23"/>
  <c r="P32" i="23"/>
  <c r="E32" i="23"/>
  <c r="V30" i="23"/>
  <c r="O30" i="23"/>
  <c r="N30" i="23"/>
  <c r="M30" i="23"/>
  <c r="L30" i="23"/>
  <c r="K30" i="23"/>
  <c r="J30" i="23"/>
  <c r="I30" i="23"/>
  <c r="S30" i="23" s="1"/>
  <c r="H30" i="23"/>
  <c r="G30" i="23"/>
  <c r="F30" i="23"/>
  <c r="C30" i="23"/>
  <c r="B30" i="23"/>
  <c r="E30" i="23" s="1"/>
  <c r="S29" i="23"/>
  <c r="R29" i="23"/>
  <c r="Q29" i="23"/>
  <c r="P29" i="23"/>
  <c r="E29" i="23"/>
  <c r="S28" i="23"/>
  <c r="R28" i="23"/>
  <c r="Q28" i="23"/>
  <c r="P28" i="23"/>
  <c r="E28" i="23"/>
  <c r="S27" i="23"/>
  <c r="R27" i="23"/>
  <c r="Q27" i="23"/>
  <c r="P27" i="23"/>
  <c r="E27" i="23"/>
  <c r="U27" i="23" s="1"/>
  <c r="S26" i="23"/>
  <c r="R26" i="23"/>
  <c r="Q26" i="23"/>
  <c r="P26" i="23"/>
  <c r="E26" i="23"/>
  <c r="V24" i="23"/>
  <c r="O24" i="23"/>
  <c r="N24" i="23"/>
  <c r="M24" i="23"/>
  <c r="L24" i="23"/>
  <c r="K24" i="23"/>
  <c r="J24" i="23"/>
  <c r="I24" i="23"/>
  <c r="H24" i="23"/>
  <c r="R24" i="23" s="1"/>
  <c r="G24" i="23"/>
  <c r="F24" i="23"/>
  <c r="C24" i="23"/>
  <c r="B24" i="23"/>
  <c r="E24" i="23" s="1"/>
  <c r="S23" i="23"/>
  <c r="R23" i="23"/>
  <c r="Q23" i="23"/>
  <c r="P23" i="23"/>
  <c r="E23" i="23"/>
  <c r="U23" i="23" s="1"/>
  <c r="U22" i="23"/>
  <c r="S22" i="23"/>
  <c r="R22" i="23"/>
  <c r="Q22" i="23"/>
  <c r="P22" i="23"/>
  <c r="E22" i="23"/>
  <c r="T22" i="23" s="1"/>
  <c r="S21" i="23"/>
  <c r="R21" i="23"/>
  <c r="Q21" i="23"/>
  <c r="P21" i="23"/>
  <c r="E21" i="23"/>
  <c r="T21" i="23" s="1"/>
  <c r="T20" i="23"/>
  <c r="S20" i="23"/>
  <c r="R20" i="23"/>
  <c r="Q20" i="23"/>
  <c r="P20" i="23"/>
  <c r="E20" i="23"/>
  <c r="U20" i="23" s="1"/>
  <c r="S19" i="23"/>
  <c r="R19" i="23"/>
  <c r="Q19" i="23"/>
  <c r="P19" i="23"/>
  <c r="E19" i="23"/>
  <c r="S18" i="23"/>
  <c r="R18" i="23"/>
  <c r="Q18" i="23"/>
  <c r="P18" i="23"/>
  <c r="E18" i="23"/>
  <c r="S17" i="23"/>
  <c r="R17" i="23"/>
  <c r="Q17" i="23"/>
  <c r="P17" i="23"/>
  <c r="E17" i="23"/>
  <c r="V15" i="23"/>
  <c r="O15" i="23"/>
  <c r="N15" i="23"/>
  <c r="M15" i="23"/>
  <c r="L15" i="23"/>
  <c r="K15" i="23"/>
  <c r="J15" i="23"/>
  <c r="R15" i="23" s="1"/>
  <c r="I15" i="23"/>
  <c r="Q15" i="23" s="1"/>
  <c r="H15" i="23"/>
  <c r="G15" i="23"/>
  <c r="F15" i="23"/>
  <c r="C15" i="23"/>
  <c r="B15" i="23"/>
  <c r="E15" i="23" s="1"/>
  <c r="S14" i="23"/>
  <c r="R14" i="23"/>
  <c r="Q14" i="23"/>
  <c r="P14" i="23"/>
  <c r="E14" i="23"/>
  <c r="T13" i="23"/>
  <c r="S13" i="23"/>
  <c r="R13" i="23"/>
  <c r="Q13" i="23"/>
  <c r="P13" i="23"/>
  <c r="E13" i="23"/>
  <c r="U13" i="23" s="1"/>
  <c r="S12" i="23"/>
  <c r="R12" i="23"/>
  <c r="Q12" i="23"/>
  <c r="P12" i="23"/>
  <c r="E12" i="23"/>
  <c r="S11" i="23"/>
  <c r="R11" i="23"/>
  <c r="Q11" i="23"/>
  <c r="P11" i="23"/>
  <c r="E11" i="23"/>
  <c r="U11" i="23" s="1"/>
  <c r="S10" i="23"/>
  <c r="R10" i="23"/>
  <c r="Q10" i="23"/>
  <c r="P10" i="23"/>
  <c r="E10" i="23"/>
  <c r="U10" i="23" s="1"/>
  <c r="U9" i="23"/>
  <c r="S9" i="23"/>
  <c r="R9" i="23"/>
  <c r="Q9" i="23"/>
  <c r="P9" i="23"/>
  <c r="E9" i="23"/>
  <c r="T9" i="23" s="1"/>
  <c r="S93" i="22"/>
  <c r="R93" i="22"/>
  <c r="Q93" i="22"/>
  <c r="P93" i="22"/>
  <c r="E93" i="22"/>
  <c r="T92" i="22"/>
  <c r="S92" i="22"/>
  <c r="R92" i="22"/>
  <c r="Q92" i="22"/>
  <c r="P92" i="22"/>
  <c r="E92" i="22"/>
  <c r="U92" i="22" s="1"/>
  <c r="S91" i="22"/>
  <c r="R91" i="22"/>
  <c r="Q91" i="22"/>
  <c r="P91" i="22"/>
  <c r="E91" i="22"/>
  <c r="S90" i="22"/>
  <c r="R90" i="22"/>
  <c r="Q90" i="22"/>
  <c r="P90" i="22"/>
  <c r="E90" i="22"/>
  <c r="U90" i="22" s="1"/>
  <c r="S89" i="22"/>
  <c r="R89" i="22"/>
  <c r="Q89" i="22"/>
  <c r="P89" i="22"/>
  <c r="E89" i="22"/>
  <c r="S88" i="22"/>
  <c r="R88" i="22"/>
  <c r="Q88" i="22"/>
  <c r="P88" i="22"/>
  <c r="E88" i="22"/>
  <c r="U88" i="22" s="1"/>
  <c r="S87" i="22"/>
  <c r="R87" i="22"/>
  <c r="Q87" i="22"/>
  <c r="P87" i="22"/>
  <c r="E87" i="22"/>
  <c r="T87" i="22" s="1"/>
  <c r="S86" i="22"/>
  <c r="R86" i="22"/>
  <c r="Q86" i="22"/>
  <c r="P86" i="22"/>
  <c r="E86" i="22"/>
  <c r="V72" i="22"/>
  <c r="O72" i="22"/>
  <c r="N72" i="22"/>
  <c r="M72" i="22"/>
  <c r="L72" i="22"/>
  <c r="K72" i="22"/>
  <c r="J72" i="22"/>
  <c r="I72" i="22"/>
  <c r="Q72" i="22" s="1"/>
  <c r="H72" i="22"/>
  <c r="G72" i="22"/>
  <c r="F72" i="22"/>
  <c r="C72" i="22"/>
  <c r="B72" i="22"/>
  <c r="V71" i="22"/>
  <c r="O71" i="22"/>
  <c r="N71" i="22"/>
  <c r="M71" i="22"/>
  <c r="L71" i="22"/>
  <c r="K71" i="22"/>
  <c r="J71" i="22"/>
  <c r="I71" i="22"/>
  <c r="S71" i="22" s="1"/>
  <c r="H71" i="22"/>
  <c r="R71" i="22" s="1"/>
  <c r="G71" i="22"/>
  <c r="F71" i="22"/>
  <c r="C71" i="22"/>
  <c r="B71" i="22"/>
  <c r="V70" i="22"/>
  <c r="O70" i="22"/>
  <c r="N70" i="22"/>
  <c r="M70" i="22"/>
  <c r="L70" i="22"/>
  <c r="K70" i="22"/>
  <c r="S70" i="22" s="1"/>
  <c r="J70" i="22"/>
  <c r="R70" i="22" s="1"/>
  <c r="I70" i="22"/>
  <c r="H70" i="22"/>
  <c r="G70" i="22"/>
  <c r="F70" i="22"/>
  <c r="C70" i="22"/>
  <c r="B70" i="22"/>
  <c r="S69" i="22"/>
  <c r="R69" i="22"/>
  <c r="Q69" i="22"/>
  <c r="U69" i="22" s="1"/>
  <c r="P69" i="22"/>
  <c r="E69" i="22"/>
  <c r="T69" i="22" s="1"/>
  <c r="V67" i="22"/>
  <c r="O67" i="22"/>
  <c r="N67" i="22"/>
  <c r="M67" i="22"/>
  <c r="L67" i="22"/>
  <c r="K67" i="22"/>
  <c r="J67" i="22"/>
  <c r="I67" i="22"/>
  <c r="H67" i="22"/>
  <c r="R67" i="22" s="1"/>
  <c r="G67" i="22"/>
  <c r="F67" i="22"/>
  <c r="C67" i="22"/>
  <c r="B67" i="22"/>
  <c r="V66" i="22"/>
  <c r="O66" i="22"/>
  <c r="N66" i="22"/>
  <c r="M66" i="22"/>
  <c r="L66" i="22"/>
  <c r="K66" i="22"/>
  <c r="J66" i="22"/>
  <c r="I66" i="22"/>
  <c r="S66" i="22" s="1"/>
  <c r="H66" i="22"/>
  <c r="G66" i="22"/>
  <c r="F66" i="22"/>
  <c r="E66" i="22"/>
  <c r="C66" i="22"/>
  <c r="B66" i="22"/>
  <c r="S65" i="22"/>
  <c r="R65" i="22"/>
  <c r="Q65" i="22"/>
  <c r="P65" i="22"/>
  <c r="E65" i="22"/>
  <c r="T65" i="22" s="1"/>
  <c r="S64" i="22"/>
  <c r="R64" i="22"/>
  <c r="Q64" i="22"/>
  <c r="P64" i="22"/>
  <c r="E64" i="22"/>
  <c r="T63" i="22"/>
  <c r="S63" i="22"/>
  <c r="R63" i="22"/>
  <c r="Q63" i="22"/>
  <c r="P63" i="22"/>
  <c r="E63" i="22"/>
  <c r="U63" i="22" s="1"/>
  <c r="S62" i="22"/>
  <c r="R62" i="22"/>
  <c r="Q62" i="22"/>
  <c r="P62" i="22"/>
  <c r="E62" i="22"/>
  <c r="S61" i="22"/>
  <c r="R61" i="22"/>
  <c r="Q61" i="22"/>
  <c r="P61" i="22"/>
  <c r="E61" i="22"/>
  <c r="U61" i="22" s="1"/>
  <c r="V59" i="22"/>
  <c r="O59" i="22"/>
  <c r="N59" i="22"/>
  <c r="M59" i="22"/>
  <c r="L59" i="22"/>
  <c r="K59" i="22"/>
  <c r="J59" i="22"/>
  <c r="I59" i="22"/>
  <c r="H59" i="22"/>
  <c r="R59" i="22" s="1"/>
  <c r="G59" i="22"/>
  <c r="F59" i="22"/>
  <c r="C59" i="22"/>
  <c r="B59" i="22"/>
  <c r="U58" i="22"/>
  <c r="S58" i="22"/>
  <c r="R58" i="22"/>
  <c r="Q58" i="22"/>
  <c r="P58" i="22"/>
  <c r="E58" i="22"/>
  <c r="T58" i="22" s="1"/>
  <c r="S57" i="22"/>
  <c r="R57" i="22"/>
  <c r="Q57" i="22"/>
  <c r="P57" i="22"/>
  <c r="E57" i="22"/>
  <c r="S56" i="22"/>
  <c r="R56" i="22"/>
  <c r="Q56" i="22"/>
  <c r="P56" i="22"/>
  <c r="E56" i="22"/>
  <c r="S55" i="22"/>
  <c r="R55" i="22"/>
  <c r="Q55" i="22"/>
  <c r="P55" i="22"/>
  <c r="E55" i="22"/>
  <c r="U55" i="22" s="1"/>
  <c r="V53" i="22"/>
  <c r="O53" i="22"/>
  <c r="N53" i="22"/>
  <c r="M53" i="22"/>
  <c r="L53" i="22"/>
  <c r="K53" i="22"/>
  <c r="J53" i="22"/>
  <c r="I53" i="22"/>
  <c r="S53" i="22" s="1"/>
  <c r="H53" i="22"/>
  <c r="R53" i="22" s="1"/>
  <c r="G53" i="22"/>
  <c r="F53" i="22"/>
  <c r="C53" i="22"/>
  <c r="B53" i="22"/>
  <c r="S52" i="22"/>
  <c r="R52" i="22"/>
  <c r="Q52" i="22"/>
  <c r="P52" i="22"/>
  <c r="E52" i="22"/>
  <c r="S51" i="22"/>
  <c r="R51" i="22"/>
  <c r="Q51" i="22"/>
  <c r="P51" i="22"/>
  <c r="E51" i="22"/>
  <c r="U51" i="22" s="1"/>
  <c r="S50" i="22"/>
  <c r="R50" i="22"/>
  <c r="Q50" i="22"/>
  <c r="P50" i="22"/>
  <c r="E50" i="22"/>
  <c r="T50" i="22" s="1"/>
  <c r="U49" i="22"/>
  <c r="S49" i="22"/>
  <c r="R49" i="22"/>
  <c r="Q49" i="22"/>
  <c r="P49" i="22"/>
  <c r="E49" i="22"/>
  <c r="T49" i="22" s="1"/>
  <c r="S48" i="22"/>
  <c r="R48" i="22"/>
  <c r="Q48" i="22"/>
  <c r="P48" i="22"/>
  <c r="E48" i="22"/>
  <c r="T47" i="22"/>
  <c r="S47" i="22"/>
  <c r="R47" i="22"/>
  <c r="Q47" i="22"/>
  <c r="P47" i="22"/>
  <c r="E47" i="22"/>
  <c r="U47" i="22" s="1"/>
  <c r="S46" i="22"/>
  <c r="R46" i="22"/>
  <c r="Q46" i="22"/>
  <c r="P46" i="22"/>
  <c r="E46" i="22"/>
  <c r="S45" i="22"/>
  <c r="R45" i="22"/>
  <c r="Q45" i="22"/>
  <c r="P45" i="22"/>
  <c r="E45" i="22"/>
  <c r="S44" i="22"/>
  <c r="R44" i="22"/>
  <c r="Q44" i="22"/>
  <c r="P44" i="22"/>
  <c r="E44" i="22"/>
  <c r="S43" i="22"/>
  <c r="R43" i="22"/>
  <c r="Q43" i="22"/>
  <c r="P43" i="22"/>
  <c r="E43" i="22"/>
  <c r="S42" i="22"/>
  <c r="R42" i="22"/>
  <c r="Q42" i="22"/>
  <c r="P42" i="22"/>
  <c r="E42" i="22"/>
  <c r="V40" i="22"/>
  <c r="O40" i="22"/>
  <c r="N40" i="22"/>
  <c r="M40" i="22"/>
  <c r="L40" i="22"/>
  <c r="K40" i="22"/>
  <c r="S40" i="22" s="1"/>
  <c r="J40" i="22"/>
  <c r="I40" i="22"/>
  <c r="H40" i="22"/>
  <c r="R40" i="22" s="1"/>
  <c r="G40" i="22"/>
  <c r="F40" i="22"/>
  <c r="C40" i="22"/>
  <c r="B40" i="22"/>
  <c r="E40" i="22" s="1"/>
  <c r="S39" i="22"/>
  <c r="R39" i="22"/>
  <c r="Q39" i="22"/>
  <c r="P39" i="22"/>
  <c r="E39" i="22"/>
  <c r="U39" i="22" s="1"/>
  <c r="S38" i="22"/>
  <c r="R38" i="22"/>
  <c r="Q38" i="22"/>
  <c r="P38" i="22"/>
  <c r="E38" i="22"/>
  <c r="T38" i="22" s="1"/>
  <c r="S37" i="22"/>
  <c r="R37" i="22"/>
  <c r="Q37" i="22"/>
  <c r="P37" i="22"/>
  <c r="E37" i="22"/>
  <c r="S36" i="22"/>
  <c r="R36" i="22"/>
  <c r="Q36" i="22"/>
  <c r="P36" i="22"/>
  <c r="E36" i="22"/>
  <c r="T35" i="22"/>
  <c r="S35" i="22"/>
  <c r="R35" i="22"/>
  <c r="Q35" i="22"/>
  <c r="P35" i="22"/>
  <c r="E35" i="22"/>
  <c r="V33" i="22"/>
  <c r="O33" i="22"/>
  <c r="N33" i="22"/>
  <c r="M33" i="22"/>
  <c r="L33" i="22"/>
  <c r="K33" i="22"/>
  <c r="J33" i="22"/>
  <c r="I33" i="22"/>
  <c r="S33" i="22" s="1"/>
  <c r="H33" i="22"/>
  <c r="R33" i="22" s="1"/>
  <c r="G33" i="22"/>
  <c r="F33" i="22"/>
  <c r="C33" i="22"/>
  <c r="B33" i="22"/>
  <c r="S32" i="22"/>
  <c r="R32" i="22"/>
  <c r="Q32" i="22"/>
  <c r="P32" i="22"/>
  <c r="T32" i="22" s="1"/>
  <c r="E32" i="22"/>
  <c r="U32" i="22" s="1"/>
  <c r="V30" i="22"/>
  <c r="O30" i="22"/>
  <c r="N30" i="22"/>
  <c r="M30" i="22"/>
  <c r="L30" i="22"/>
  <c r="K30" i="22"/>
  <c r="Q30" i="22" s="1"/>
  <c r="J30" i="22"/>
  <c r="I30" i="22"/>
  <c r="S30" i="22" s="1"/>
  <c r="H30" i="22"/>
  <c r="G30" i="22"/>
  <c r="F30" i="22"/>
  <c r="C30" i="22"/>
  <c r="B30" i="22"/>
  <c r="E30" i="22" s="1"/>
  <c r="U29" i="22"/>
  <c r="S29" i="22"/>
  <c r="R29" i="22"/>
  <c r="Q29" i="22"/>
  <c r="P29" i="22"/>
  <c r="E29" i="22"/>
  <c r="T29" i="22" s="1"/>
  <c r="T28" i="22"/>
  <c r="S28" i="22"/>
  <c r="R28" i="22"/>
  <c r="Q28" i="22"/>
  <c r="P28" i="22"/>
  <c r="E28" i="22"/>
  <c r="U28" i="22" s="1"/>
  <c r="S27" i="22"/>
  <c r="R27" i="22"/>
  <c r="Q27" i="22"/>
  <c r="P27" i="22"/>
  <c r="E27" i="22"/>
  <c r="U27" i="22" s="1"/>
  <c r="S26" i="22"/>
  <c r="R26" i="22"/>
  <c r="Q26" i="22"/>
  <c r="P26" i="22"/>
  <c r="E26" i="22"/>
  <c r="T26" i="22" s="1"/>
  <c r="V24" i="22"/>
  <c r="O24" i="22"/>
  <c r="N24" i="22"/>
  <c r="M24" i="22"/>
  <c r="L24" i="22"/>
  <c r="K24" i="22"/>
  <c r="J24" i="22"/>
  <c r="I24" i="22"/>
  <c r="S24" i="22" s="1"/>
  <c r="H24" i="22"/>
  <c r="R24" i="22" s="1"/>
  <c r="G24" i="22"/>
  <c r="F24" i="22"/>
  <c r="C24" i="22"/>
  <c r="B24" i="22"/>
  <c r="E24" i="22" s="1"/>
  <c r="S23" i="22"/>
  <c r="R23" i="22"/>
  <c r="Q23" i="22"/>
  <c r="P23" i="22"/>
  <c r="E23" i="22"/>
  <c r="U23" i="22" s="1"/>
  <c r="S22" i="22"/>
  <c r="R22" i="22"/>
  <c r="Q22" i="22"/>
  <c r="P22" i="22"/>
  <c r="E22" i="22"/>
  <c r="S21" i="22"/>
  <c r="R21" i="22"/>
  <c r="Q21" i="22"/>
  <c r="P21" i="22"/>
  <c r="E21" i="22"/>
  <c r="S20" i="22"/>
  <c r="R20" i="22"/>
  <c r="Q20" i="22"/>
  <c r="P20" i="22"/>
  <c r="E20" i="22"/>
  <c r="S19" i="22"/>
  <c r="R19" i="22"/>
  <c r="Q19" i="22"/>
  <c r="P19" i="22"/>
  <c r="E19" i="22"/>
  <c r="U19" i="22" s="1"/>
  <c r="S18" i="22"/>
  <c r="R18" i="22"/>
  <c r="Q18" i="22"/>
  <c r="P18" i="22"/>
  <c r="E18" i="22"/>
  <c r="U17" i="22"/>
  <c r="T17" i="22"/>
  <c r="S17" i="22"/>
  <c r="R17" i="22"/>
  <c r="Q17" i="22"/>
  <c r="P17" i="22"/>
  <c r="E17" i="22"/>
  <c r="V15" i="22"/>
  <c r="O15" i="22"/>
  <c r="N15" i="22"/>
  <c r="M15" i="22"/>
  <c r="L15" i="22"/>
  <c r="K15" i="22"/>
  <c r="J15" i="22"/>
  <c r="I15" i="22"/>
  <c r="H15" i="22"/>
  <c r="P15" i="22" s="1"/>
  <c r="G15" i="22"/>
  <c r="F15" i="22"/>
  <c r="C15" i="22"/>
  <c r="B15" i="22"/>
  <c r="S14" i="22"/>
  <c r="R14" i="22"/>
  <c r="Q14" i="22"/>
  <c r="P14" i="22"/>
  <c r="E14" i="22"/>
  <c r="T14" i="22" s="1"/>
  <c r="U13" i="22"/>
  <c r="S13" i="22"/>
  <c r="R13" i="22"/>
  <c r="Q13" i="22"/>
  <c r="P13" i="22"/>
  <c r="E13" i="22"/>
  <c r="T13" i="22" s="1"/>
  <c r="S12" i="22"/>
  <c r="R12" i="22"/>
  <c r="Q12" i="22"/>
  <c r="P12" i="22"/>
  <c r="E12" i="22"/>
  <c r="S11" i="22"/>
  <c r="R11" i="22"/>
  <c r="Q11" i="22"/>
  <c r="P11" i="22"/>
  <c r="E11" i="22"/>
  <c r="U11" i="22" s="1"/>
  <c r="S10" i="22"/>
  <c r="R10" i="22"/>
  <c r="Q10" i="22"/>
  <c r="P10" i="22"/>
  <c r="E10" i="22"/>
  <c r="T10" i="22" s="1"/>
  <c r="S9" i="22"/>
  <c r="R9" i="22"/>
  <c r="Q9" i="22"/>
  <c r="P9" i="22"/>
  <c r="E9" i="22"/>
  <c r="S93" i="21"/>
  <c r="R93" i="21"/>
  <c r="Q93" i="21"/>
  <c r="P93" i="21"/>
  <c r="E93" i="21"/>
  <c r="S92" i="21"/>
  <c r="R92" i="21"/>
  <c r="Q92" i="21"/>
  <c r="P92" i="21"/>
  <c r="E92" i="21"/>
  <c r="U92" i="21" s="1"/>
  <c r="S91" i="21"/>
  <c r="R91" i="21"/>
  <c r="Q91" i="21"/>
  <c r="P91" i="21"/>
  <c r="E91" i="21"/>
  <c r="U90" i="21"/>
  <c r="T90" i="21"/>
  <c r="S90" i="21"/>
  <c r="R90" i="21"/>
  <c r="Q90" i="21"/>
  <c r="P90" i="21"/>
  <c r="E90" i="21"/>
  <c r="T89" i="21"/>
  <c r="S89" i="21"/>
  <c r="R89" i="21"/>
  <c r="Q89" i="21"/>
  <c r="P89" i="21"/>
  <c r="E89" i="21"/>
  <c r="U89" i="21" s="1"/>
  <c r="S88" i="21"/>
  <c r="R88" i="21"/>
  <c r="Q88" i="21"/>
  <c r="P88" i="21"/>
  <c r="E88" i="21"/>
  <c r="U88" i="21" s="1"/>
  <c r="S87" i="21"/>
  <c r="R87" i="21"/>
  <c r="Q87" i="21"/>
  <c r="P87" i="21"/>
  <c r="E87" i="21"/>
  <c r="T86" i="21"/>
  <c r="S86" i="21"/>
  <c r="R86" i="21"/>
  <c r="Q86" i="21"/>
  <c r="P86" i="21"/>
  <c r="E86" i="21"/>
  <c r="U86" i="21" s="1"/>
  <c r="V72" i="21"/>
  <c r="O72" i="21"/>
  <c r="N72" i="21"/>
  <c r="M72" i="21"/>
  <c r="L72" i="21"/>
  <c r="K72" i="21"/>
  <c r="J72" i="21"/>
  <c r="I72" i="21"/>
  <c r="H72" i="21"/>
  <c r="G72" i="21"/>
  <c r="F72" i="21"/>
  <c r="C72" i="21"/>
  <c r="B72" i="21"/>
  <c r="V71" i="21"/>
  <c r="O71" i="21"/>
  <c r="N71" i="21"/>
  <c r="M71" i="21"/>
  <c r="L71" i="21"/>
  <c r="K71" i="21"/>
  <c r="J71" i="21"/>
  <c r="I71" i="21"/>
  <c r="H71" i="21"/>
  <c r="R71" i="21" s="1"/>
  <c r="G71" i="21"/>
  <c r="F71" i="21"/>
  <c r="C71" i="21"/>
  <c r="B71" i="21"/>
  <c r="V70" i="21"/>
  <c r="O70" i="21"/>
  <c r="N70" i="21"/>
  <c r="M70" i="21"/>
  <c r="L70" i="21"/>
  <c r="K70" i="21"/>
  <c r="J70" i="21"/>
  <c r="I70" i="21"/>
  <c r="Q70" i="21" s="1"/>
  <c r="H70" i="21"/>
  <c r="G70" i="21"/>
  <c r="F70" i="21"/>
  <c r="C70" i="21"/>
  <c r="B70" i="21"/>
  <c r="S69" i="21"/>
  <c r="R69" i="21"/>
  <c r="Q69" i="21"/>
  <c r="P69" i="21"/>
  <c r="E69" i="21"/>
  <c r="V67" i="21"/>
  <c r="O67" i="21"/>
  <c r="N67" i="21"/>
  <c r="M67" i="21"/>
  <c r="L67" i="21"/>
  <c r="K67" i="21"/>
  <c r="J67" i="21"/>
  <c r="I67" i="21"/>
  <c r="H67" i="21"/>
  <c r="G67" i="21"/>
  <c r="F67" i="21"/>
  <c r="C67" i="21"/>
  <c r="B67" i="21"/>
  <c r="V66" i="21"/>
  <c r="O66" i="21"/>
  <c r="N66" i="21"/>
  <c r="M66" i="21"/>
  <c r="L66" i="21"/>
  <c r="K66" i="21"/>
  <c r="J66" i="21"/>
  <c r="I66" i="21"/>
  <c r="S66" i="21" s="1"/>
  <c r="H66" i="21"/>
  <c r="R66" i="21" s="1"/>
  <c r="G66" i="21"/>
  <c r="F66" i="21"/>
  <c r="E66" i="21"/>
  <c r="C66" i="21"/>
  <c r="B66" i="21"/>
  <c r="S65" i="21"/>
  <c r="R65" i="21"/>
  <c r="Q65" i="21"/>
  <c r="P65" i="21"/>
  <c r="E65" i="21"/>
  <c r="S64" i="21"/>
  <c r="R64" i="21"/>
  <c r="Q64" i="21"/>
  <c r="P64" i="21"/>
  <c r="E64" i="21"/>
  <c r="S63" i="21"/>
  <c r="R63" i="21"/>
  <c r="Q63" i="21"/>
  <c r="P63" i="21"/>
  <c r="E63" i="21"/>
  <c r="U63" i="21" s="1"/>
  <c r="S62" i="21"/>
  <c r="R62" i="21"/>
  <c r="Q62" i="21"/>
  <c r="P62" i="21"/>
  <c r="E62" i="21"/>
  <c r="U61" i="21"/>
  <c r="T61" i="21"/>
  <c r="S61" i="21"/>
  <c r="R61" i="21"/>
  <c r="Q61" i="21"/>
  <c r="P61" i="21"/>
  <c r="E61" i="21"/>
  <c r="V59" i="21"/>
  <c r="O59" i="21"/>
  <c r="N59" i="21"/>
  <c r="M59" i="21"/>
  <c r="L59" i="21"/>
  <c r="K59" i="21"/>
  <c r="J59" i="21"/>
  <c r="I59" i="21"/>
  <c r="H59" i="21"/>
  <c r="G59" i="21"/>
  <c r="F59" i="21"/>
  <c r="C59" i="21"/>
  <c r="B59" i="21"/>
  <c r="E59" i="21" s="1"/>
  <c r="U58" i="21"/>
  <c r="S58" i="21"/>
  <c r="R58" i="21"/>
  <c r="Q58" i="21"/>
  <c r="P58" i="21"/>
  <c r="E58" i="21"/>
  <c r="T58" i="21" s="1"/>
  <c r="T57" i="21"/>
  <c r="S57" i="21"/>
  <c r="R57" i="21"/>
  <c r="Q57" i="21"/>
  <c r="P57" i="21"/>
  <c r="E57" i="21"/>
  <c r="U57" i="21" s="1"/>
  <c r="S56" i="21"/>
  <c r="R56" i="21"/>
  <c r="Q56" i="21"/>
  <c r="P56" i="21"/>
  <c r="E56" i="21"/>
  <c r="U56" i="21" s="1"/>
  <c r="S55" i="21"/>
  <c r="R55" i="21"/>
  <c r="Q55" i="21"/>
  <c r="P55" i="21"/>
  <c r="E55" i="21"/>
  <c r="U55" i="21" s="1"/>
  <c r="V53" i="21"/>
  <c r="O53" i="21"/>
  <c r="N53" i="21"/>
  <c r="M53" i="21"/>
  <c r="L53" i="21"/>
  <c r="K53" i="21"/>
  <c r="J53" i="21"/>
  <c r="I53" i="21"/>
  <c r="S53" i="21" s="1"/>
  <c r="H53" i="21"/>
  <c r="R53" i="21" s="1"/>
  <c r="G53" i="21"/>
  <c r="F53" i="21"/>
  <c r="C53" i="21"/>
  <c r="B53" i="21"/>
  <c r="S52" i="21"/>
  <c r="R52" i="21"/>
  <c r="Q52" i="21"/>
  <c r="P52" i="21"/>
  <c r="E52" i="21"/>
  <c r="U52" i="21" s="1"/>
  <c r="S51" i="21"/>
  <c r="R51" i="21"/>
  <c r="Q51" i="21"/>
  <c r="P51" i="21"/>
  <c r="E51" i="21"/>
  <c r="U51" i="21" s="1"/>
  <c r="U50" i="21"/>
  <c r="S50" i="21"/>
  <c r="R50" i="21"/>
  <c r="Q50" i="21"/>
  <c r="P50" i="21"/>
  <c r="E50" i="21"/>
  <c r="T50" i="21" s="1"/>
  <c r="S49" i="21"/>
  <c r="R49" i="21"/>
  <c r="Q49" i="21"/>
  <c r="P49" i="21"/>
  <c r="E49" i="21"/>
  <c r="S48" i="21"/>
  <c r="R48" i="21"/>
  <c r="Q48" i="21"/>
  <c r="P48" i="21"/>
  <c r="E48" i="21"/>
  <c r="S47" i="21"/>
  <c r="R47" i="21"/>
  <c r="Q47" i="21"/>
  <c r="P47" i="21"/>
  <c r="E47" i="21"/>
  <c r="U47" i="21" s="1"/>
  <c r="S46" i="21"/>
  <c r="R46" i="21"/>
  <c r="Q46" i="21"/>
  <c r="P46" i="21"/>
  <c r="E46" i="21"/>
  <c r="S45" i="21"/>
  <c r="R45" i="21"/>
  <c r="Q45" i="21"/>
  <c r="P45" i="21"/>
  <c r="E45" i="21"/>
  <c r="U45" i="21" s="1"/>
  <c r="T44" i="21"/>
  <c r="S44" i="21"/>
  <c r="R44" i="21"/>
  <c r="Q44" i="21"/>
  <c r="P44" i="21"/>
  <c r="E44" i="21"/>
  <c r="U44" i="21" s="1"/>
  <c r="S43" i="21"/>
  <c r="R43" i="21"/>
  <c r="Q43" i="21"/>
  <c r="P43" i="21"/>
  <c r="E43" i="21"/>
  <c r="U43" i="21" s="1"/>
  <c r="S42" i="21"/>
  <c r="R42" i="21"/>
  <c r="Q42" i="21"/>
  <c r="P42" i="21"/>
  <c r="E42" i="21"/>
  <c r="V40" i="21"/>
  <c r="O40" i="21"/>
  <c r="N40" i="21"/>
  <c r="M40" i="21"/>
  <c r="L40" i="21"/>
  <c r="K40" i="21"/>
  <c r="J40" i="21"/>
  <c r="I40" i="21"/>
  <c r="H40" i="21"/>
  <c r="R40" i="21" s="1"/>
  <c r="G40" i="21"/>
  <c r="F40" i="21"/>
  <c r="C40" i="21"/>
  <c r="B40" i="21"/>
  <c r="S39" i="21"/>
  <c r="R39" i="21"/>
  <c r="Q39" i="21"/>
  <c r="P39" i="21"/>
  <c r="E39" i="21"/>
  <c r="U39" i="21" s="1"/>
  <c r="S38" i="21"/>
  <c r="R38" i="21"/>
  <c r="Q38" i="21"/>
  <c r="U38" i="21" s="1"/>
  <c r="P38" i="21"/>
  <c r="E38" i="21"/>
  <c r="T37" i="21"/>
  <c r="S37" i="21"/>
  <c r="R37" i="21"/>
  <c r="Q37" i="21"/>
  <c r="P37" i="21"/>
  <c r="E37" i="21"/>
  <c r="U37" i="21" s="1"/>
  <c r="S36" i="21"/>
  <c r="R36" i="21"/>
  <c r="Q36" i="21"/>
  <c r="P36" i="21"/>
  <c r="E36" i="21"/>
  <c r="S35" i="21"/>
  <c r="R35" i="21"/>
  <c r="Q35" i="21"/>
  <c r="P35" i="21"/>
  <c r="E35" i="21"/>
  <c r="V33" i="21"/>
  <c r="O33" i="21"/>
  <c r="N33" i="21"/>
  <c r="M33" i="21"/>
  <c r="L33" i="21"/>
  <c r="K33" i="21"/>
  <c r="J33" i="21"/>
  <c r="I33" i="21"/>
  <c r="H33" i="21"/>
  <c r="R33" i="21" s="1"/>
  <c r="G33" i="21"/>
  <c r="F33" i="21"/>
  <c r="C33" i="21"/>
  <c r="B33" i="21"/>
  <c r="S32" i="21"/>
  <c r="R32" i="21"/>
  <c r="Q32" i="21"/>
  <c r="P32" i="21"/>
  <c r="E32" i="21"/>
  <c r="V30" i="21"/>
  <c r="O30" i="21"/>
  <c r="N30" i="21"/>
  <c r="M30" i="21"/>
  <c r="L30" i="21"/>
  <c r="K30" i="21"/>
  <c r="J30" i="21"/>
  <c r="I30" i="21"/>
  <c r="S30" i="21" s="1"/>
  <c r="H30" i="21"/>
  <c r="R30" i="21" s="1"/>
  <c r="G30" i="21"/>
  <c r="F30" i="21"/>
  <c r="C30" i="21"/>
  <c r="E30" i="21" s="1"/>
  <c r="B30" i="21"/>
  <c r="T29" i="21"/>
  <c r="S29" i="21"/>
  <c r="R29" i="21"/>
  <c r="Q29" i="21"/>
  <c r="P29" i="21"/>
  <c r="E29" i="21"/>
  <c r="U29" i="21" s="1"/>
  <c r="S28" i="21"/>
  <c r="R28" i="21"/>
  <c r="Q28" i="21"/>
  <c r="P28" i="21"/>
  <c r="E28" i="21"/>
  <c r="S27" i="21"/>
  <c r="R27" i="21"/>
  <c r="Q27" i="21"/>
  <c r="P27" i="21"/>
  <c r="E27" i="21"/>
  <c r="U27" i="21" s="1"/>
  <c r="U26" i="21"/>
  <c r="S26" i="21"/>
  <c r="R26" i="21"/>
  <c r="Q26" i="21"/>
  <c r="P26" i="21"/>
  <c r="E26" i="21"/>
  <c r="T26" i="21" s="1"/>
  <c r="V24" i="21"/>
  <c r="O24" i="21"/>
  <c r="N24" i="21"/>
  <c r="M24" i="21"/>
  <c r="L24" i="21"/>
  <c r="K24" i="21"/>
  <c r="J24" i="21"/>
  <c r="I24" i="21"/>
  <c r="H24" i="21"/>
  <c r="R24" i="21" s="1"/>
  <c r="G24" i="21"/>
  <c r="F24" i="21"/>
  <c r="C24" i="21"/>
  <c r="B24" i="21"/>
  <c r="E24" i="21" s="1"/>
  <c r="S23" i="21"/>
  <c r="R23" i="21"/>
  <c r="Q23" i="21"/>
  <c r="P23" i="21"/>
  <c r="E23" i="21"/>
  <c r="U23" i="21" s="1"/>
  <c r="S22" i="21"/>
  <c r="R22" i="21"/>
  <c r="Q22" i="21"/>
  <c r="P22" i="21"/>
  <c r="E22" i="21"/>
  <c r="S21" i="21"/>
  <c r="R21" i="21"/>
  <c r="Q21" i="21"/>
  <c r="P21" i="21"/>
  <c r="E21" i="21"/>
  <c r="U21" i="21" s="1"/>
  <c r="T20" i="21"/>
  <c r="S20" i="21"/>
  <c r="R20" i="21"/>
  <c r="Q20" i="21"/>
  <c r="P20" i="21"/>
  <c r="E20" i="21"/>
  <c r="U20" i="21" s="1"/>
  <c r="S19" i="21"/>
  <c r="R19" i="21"/>
  <c r="Q19" i="21"/>
  <c r="P19" i="21"/>
  <c r="E19" i="21"/>
  <c r="U19" i="21" s="1"/>
  <c r="S18" i="21"/>
  <c r="R18" i="21"/>
  <c r="Q18" i="21"/>
  <c r="P18" i="21"/>
  <c r="E18" i="21"/>
  <c r="S17" i="21"/>
  <c r="R17" i="21"/>
  <c r="Q17" i="21"/>
  <c r="P17" i="21"/>
  <c r="E17" i="21"/>
  <c r="V15" i="21"/>
  <c r="O15" i="21"/>
  <c r="N15" i="21"/>
  <c r="M15" i="21"/>
  <c r="L15" i="21"/>
  <c r="K15" i="21"/>
  <c r="J15" i="21"/>
  <c r="R15" i="21" s="1"/>
  <c r="I15" i="21"/>
  <c r="S15" i="21" s="1"/>
  <c r="H15" i="21"/>
  <c r="G15" i="21"/>
  <c r="F15" i="21"/>
  <c r="C15" i="21"/>
  <c r="B15" i="21"/>
  <c r="E15" i="21" s="1"/>
  <c r="S14" i="21"/>
  <c r="R14" i="21"/>
  <c r="Q14" i="21"/>
  <c r="U14" i="21" s="1"/>
  <c r="P14" i="21"/>
  <c r="E14" i="21"/>
  <c r="S13" i="21"/>
  <c r="R13" i="21"/>
  <c r="Q13" i="21"/>
  <c r="P13" i="21"/>
  <c r="E13" i="21"/>
  <c r="U13" i="21" s="1"/>
  <c r="S12" i="21"/>
  <c r="R12" i="21"/>
  <c r="Q12" i="21"/>
  <c r="P12" i="21"/>
  <c r="E12" i="21"/>
  <c r="S11" i="21"/>
  <c r="R11" i="21"/>
  <c r="Q11" i="21"/>
  <c r="P11" i="21"/>
  <c r="E11" i="21"/>
  <c r="U11" i="21" s="1"/>
  <c r="S10" i="21"/>
  <c r="R10" i="21"/>
  <c r="Q10" i="21"/>
  <c r="P10" i="21"/>
  <c r="E10" i="21"/>
  <c r="U9" i="21"/>
  <c r="T9" i="21"/>
  <c r="S9" i="21"/>
  <c r="R9" i="21"/>
  <c r="Q9" i="21"/>
  <c r="P9" i="21"/>
  <c r="E9" i="21"/>
  <c r="T93" i="20"/>
  <c r="S93" i="20"/>
  <c r="R93" i="20"/>
  <c r="Q93" i="20"/>
  <c r="P93" i="20"/>
  <c r="E93" i="20"/>
  <c r="U93" i="20" s="1"/>
  <c r="S92" i="20"/>
  <c r="R92" i="20"/>
  <c r="Q92" i="20"/>
  <c r="P92" i="20"/>
  <c r="E92" i="20"/>
  <c r="U92" i="20" s="1"/>
  <c r="S91" i="20"/>
  <c r="R91" i="20"/>
  <c r="Q91" i="20"/>
  <c r="P91" i="20"/>
  <c r="E91" i="20"/>
  <c r="T90" i="20"/>
  <c r="S90" i="20"/>
  <c r="R90" i="20"/>
  <c r="Q90" i="20"/>
  <c r="P90" i="20"/>
  <c r="E90" i="20"/>
  <c r="U90" i="20" s="1"/>
  <c r="S89" i="20"/>
  <c r="R89" i="20"/>
  <c r="Q89" i="20"/>
  <c r="P89" i="20"/>
  <c r="E89" i="20"/>
  <c r="S88" i="20"/>
  <c r="R88" i="20"/>
  <c r="Q88" i="20"/>
  <c r="P88" i="20"/>
  <c r="E88" i="20"/>
  <c r="U88" i="20" s="1"/>
  <c r="U87" i="20"/>
  <c r="S87" i="20"/>
  <c r="R87" i="20"/>
  <c r="Q87" i="20"/>
  <c r="P87" i="20"/>
  <c r="E87" i="20"/>
  <c r="T87" i="20" s="1"/>
  <c r="T86" i="20"/>
  <c r="S86" i="20"/>
  <c r="R86" i="20"/>
  <c r="Q86" i="20"/>
  <c r="P86" i="20"/>
  <c r="E86" i="20"/>
  <c r="U86" i="20" s="1"/>
  <c r="V72" i="20"/>
  <c r="O72" i="20"/>
  <c r="N72" i="20"/>
  <c r="M72" i="20"/>
  <c r="L72" i="20"/>
  <c r="K72" i="20"/>
  <c r="J72" i="20"/>
  <c r="I72" i="20"/>
  <c r="H72" i="20"/>
  <c r="G72" i="20"/>
  <c r="F72" i="20"/>
  <c r="C72" i="20"/>
  <c r="B72" i="20"/>
  <c r="V71" i="20"/>
  <c r="O71" i="20"/>
  <c r="N71" i="20"/>
  <c r="M71" i="20"/>
  <c r="L71" i="20"/>
  <c r="K71" i="20"/>
  <c r="J71" i="20"/>
  <c r="I71" i="20"/>
  <c r="H71" i="20"/>
  <c r="G71" i="20"/>
  <c r="F71" i="20"/>
  <c r="C71" i="20"/>
  <c r="E71" i="20" s="1"/>
  <c r="B71" i="20"/>
  <c r="V70" i="20"/>
  <c r="O70" i="20"/>
  <c r="N70" i="20"/>
  <c r="M70" i="20"/>
  <c r="L70" i="20"/>
  <c r="K70" i="20"/>
  <c r="J70" i="20"/>
  <c r="I70" i="20"/>
  <c r="S70" i="20" s="1"/>
  <c r="H70" i="20"/>
  <c r="G70" i="20"/>
  <c r="F70" i="20"/>
  <c r="C70" i="20"/>
  <c r="B70" i="20"/>
  <c r="E70" i="20" s="1"/>
  <c r="S69" i="20"/>
  <c r="R69" i="20"/>
  <c r="Q69" i="20"/>
  <c r="U69" i="20" s="1"/>
  <c r="P69" i="20"/>
  <c r="E69" i="20"/>
  <c r="V67" i="20"/>
  <c r="O67" i="20"/>
  <c r="N67" i="20"/>
  <c r="M67" i="20"/>
  <c r="L67" i="20"/>
  <c r="K67" i="20"/>
  <c r="J67" i="20"/>
  <c r="I67" i="20"/>
  <c r="H67" i="20"/>
  <c r="G67" i="20"/>
  <c r="F67" i="20"/>
  <c r="C67" i="20"/>
  <c r="B67" i="20"/>
  <c r="V66" i="20"/>
  <c r="R66" i="20"/>
  <c r="O66" i="20"/>
  <c r="N66" i="20"/>
  <c r="M66" i="20"/>
  <c r="L66" i="20"/>
  <c r="K66" i="20"/>
  <c r="J66" i="20"/>
  <c r="I66" i="20"/>
  <c r="H66" i="20"/>
  <c r="G66" i="20"/>
  <c r="F66" i="20"/>
  <c r="C66" i="20"/>
  <c r="B66" i="20"/>
  <c r="E66" i="20" s="1"/>
  <c r="U65" i="20"/>
  <c r="T65" i="20"/>
  <c r="S65" i="20"/>
  <c r="R65" i="20"/>
  <c r="Q65" i="20"/>
  <c r="P65" i="20"/>
  <c r="E65" i="20"/>
  <c r="S64" i="20"/>
  <c r="R64" i="20"/>
  <c r="Q64" i="20"/>
  <c r="P64" i="20"/>
  <c r="E64" i="20"/>
  <c r="S63" i="20"/>
  <c r="R63" i="20"/>
  <c r="Q63" i="20"/>
  <c r="P63" i="20"/>
  <c r="E63" i="20"/>
  <c r="U63" i="20" s="1"/>
  <c r="U62" i="20"/>
  <c r="S62" i="20"/>
  <c r="R62" i="20"/>
  <c r="Q62" i="20"/>
  <c r="P62" i="20"/>
  <c r="E62" i="20"/>
  <c r="T62" i="20" s="1"/>
  <c r="T61" i="20"/>
  <c r="S61" i="20"/>
  <c r="R61" i="20"/>
  <c r="Q61" i="20"/>
  <c r="P61" i="20"/>
  <c r="E61" i="20"/>
  <c r="U61" i="20" s="1"/>
  <c r="V59" i="20"/>
  <c r="O59" i="20"/>
  <c r="N59" i="20"/>
  <c r="M59" i="20"/>
  <c r="L59" i="20"/>
  <c r="K59" i="20"/>
  <c r="J59" i="20"/>
  <c r="I59" i="20"/>
  <c r="H59" i="20"/>
  <c r="R59" i="20" s="1"/>
  <c r="G59" i="20"/>
  <c r="F59" i="20"/>
  <c r="C59" i="20"/>
  <c r="B59" i="20"/>
  <c r="E59" i="20" s="1"/>
  <c r="S58" i="20"/>
  <c r="R58" i="20"/>
  <c r="Q58" i="20"/>
  <c r="P58" i="20"/>
  <c r="E58" i="20"/>
  <c r="T58" i="20" s="1"/>
  <c r="T57" i="20"/>
  <c r="S57" i="20"/>
  <c r="R57" i="20"/>
  <c r="Q57" i="20"/>
  <c r="P57" i="20"/>
  <c r="E57" i="20"/>
  <c r="U57" i="20" s="1"/>
  <c r="S56" i="20"/>
  <c r="R56" i="20"/>
  <c r="Q56" i="20"/>
  <c r="P56" i="20"/>
  <c r="E56" i="20"/>
  <c r="S55" i="20"/>
  <c r="R55" i="20"/>
  <c r="Q55" i="20"/>
  <c r="P55" i="20"/>
  <c r="E55" i="20"/>
  <c r="U55" i="20" s="1"/>
  <c r="V53" i="20"/>
  <c r="O53" i="20"/>
  <c r="N53" i="20"/>
  <c r="M53" i="20"/>
  <c r="L53" i="20"/>
  <c r="K53" i="20"/>
  <c r="J53" i="20"/>
  <c r="I53" i="20"/>
  <c r="S53" i="20" s="1"/>
  <c r="H53" i="20"/>
  <c r="R53" i="20" s="1"/>
  <c r="G53" i="20"/>
  <c r="F53" i="20"/>
  <c r="C53" i="20"/>
  <c r="B53" i="20"/>
  <c r="S52" i="20"/>
  <c r="R52" i="20"/>
  <c r="Q52" i="20"/>
  <c r="P52" i="20"/>
  <c r="E52" i="20"/>
  <c r="S51" i="20"/>
  <c r="R51" i="20"/>
  <c r="Q51" i="20"/>
  <c r="P51" i="20"/>
  <c r="E51" i="20"/>
  <c r="U51" i="20" s="1"/>
  <c r="S50" i="20"/>
  <c r="R50" i="20"/>
  <c r="Q50" i="20"/>
  <c r="P50" i="20"/>
  <c r="E50" i="20"/>
  <c r="S49" i="20"/>
  <c r="R49" i="20"/>
  <c r="Q49" i="20"/>
  <c r="P49" i="20"/>
  <c r="E49" i="20"/>
  <c r="U49" i="20" s="1"/>
  <c r="S48" i="20"/>
  <c r="R48" i="20"/>
  <c r="Q48" i="20"/>
  <c r="P48" i="20"/>
  <c r="E48" i="20"/>
  <c r="S47" i="20"/>
  <c r="R47" i="20"/>
  <c r="Q47" i="20"/>
  <c r="P47" i="20"/>
  <c r="E47" i="20"/>
  <c r="T47" i="20" s="1"/>
  <c r="T46" i="20"/>
  <c r="S46" i="20"/>
  <c r="R46" i="20"/>
  <c r="Q46" i="20"/>
  <c r="P46" i="20"/>
  <c r="E46" i="20"/>
  <c r="U46" i="20" s="1"/>
  <c r="S45" i="20"/>
  <c r="R45" i="20"/>
  <c r="Q45" i="20"/>
  <c r="P45" i="20"/>
  <c r="E45" i="20"/>
  <c r="U45" i="20" s="1"/>
  <c r="S44" i="20"/>
  <c r="R44" i="20"/>
  <c r="Q44" i="20"/>
  <c r="P44" i="20"/>
  <c r="E44" i="20"/>
  <c r="S43" i="20"/>
  <c r="R43" i="20"/>
  <c r="Q43" i="20"/>
  <c r="P43" i="20"/>
  <c r="E43" i="20"/>
  <c r="S42" i="20"/>
  <c r="R42" i="20"/>
  <c r="Q42" i="20"/>
  <c r="P42" i="20"/>
  <c r="E42" i="20"/>
  <c r="T42" i="20" s="1"/>
  <c r="V40" i="20"/>
  <c r="O40" i="20"/>
  <c r="N40" i="20"/>
  <c r="M40" i="20"/>
  <c r="L40" i="20"/>
  <c r="K40" i="20"/>
  <c r="J40" i="20"/>
  <c r="I40" i="20"/>
  <c r="S40" i="20" s="1"/>
  <c r="H40" i="20"/>
  <c r="R40" i="20" s="1"/>
  <c r="G40" i="20"/>
  <c r="F40" i="20"/>
  <c r="C40" i="20"/>
  <c r="B40" i="20"/>
  <c r="E40" i="20" s="1"/>
  <c r="S39" i="20"/>
  <c r="R39" i="20"/>
  <c r="Q39" i="20"/>
  <c r="P39" i="20"/>
  <c r="E39" i="20"/>
  <c r="U39" i="20" s="1"/>
  <c r="S38" i="20"/>
  <c r="R38" i="20"/>
  <c r="Q38" i="20"/>
  <c r="P38" i="20"/>
  <c r="E38" i="20"/>
  <c r="S37" i="20"/>
  <c r="R37" i="20"/>
  <c r="Q37" i="20"/>
  <c r="P37" i="20"/>
  <c r="E37" i="20"/>
  <c r="U37" i="20" s="1"/>
  <c r="S36" i="20"/>
  <c r="R36" i="20"/>
  <c r="Q36" i="20"/>
  <c r="P36" i="20"/>
  <c r="E36" i="20"/>
  <c r="U35" i="20"/>
  <c r="S35" i="20"/>
  <c r="R35" i="20"/>
  <c r="Q35" i="20"/>
  <c r="P35" i="20"/>
  <c r="E35" i="20"/>
  <c r="T35" i="20" s="1"/>
  <c r="V33" i="20"/>
  <c r="O33" i="20"/>
  <c r="N33" i="20"/>
  <c r="M33" i="20"/>
  <c r="L33" i="20"/>
  <c r="K33" i="20"/>
  <c r="J33" i="20"/>
  <c r="I33" i="20"/>
  <c r="H33" i="20"/>
  <c r="R33" i="20" s="1"/>
  <c r="G33" i="20"/>
  <c r="F33" i="20"/>
  <c r="C33" i="20"/>
  <c r="B33" i="20"/>
  <c r="E33" i="20" s="1"/>
  <c r="S32" i="20"/>
  <c r="R32" i="20"/>
  <c r="Q32" i="20"/>
  <c r="P32" i="20"/>
  <c r="E32" i="20"/>
  <c r="V30" i="20"/>
  <c r="R30" i="20"/>
  <c r="O30" i="20"/>
  <c r="N30" i="20"/>
  <c r="M30" i="20"/>
  <c r="L30" i="20"/>
  <c r="K30" i="20"/>
  <c r="J30" i="20"/>
  <c r="I30" i="20"/>
  <c r="H30" i="20"/>
  <c r="G30" i="20"/>
  <c r="F30" i="20"/>
  <c r="C30" i="20"/>
  <c r="B30" i="20"/>
  <c r="E30" i="20" s="1"/>
  <c r="T29" i="20"/>
  <c r="S29" i="20"/>
  <c r="R29" i="20"/>
  <c r="Q29" i="20"/>
  <c r="P29" i="20"/>
  <c r="E29" i="20"/>
  <c r="U29" i="20" s="1"/>
  <c r="T28" i="20"/>
  <c r="S28" i="20"/>
  <c r="R28" i="20"/>
  <c r="Q28" i="20"/>
  <c r="P28" i="20"/>
  <c r="E28" i="20"/>
  <c r="U28" i="20" s="1"/>
  <c r="U27" i="20"/>
  <c r="S27" i="20"/>
  <c r="R27" i="20"/>
  <c r="Q27" i="20"/>
  <c r="P27" i="20"/>
  <c r="E27" i="20"/>
  <c r="T27" i="20" s="1"/>
  <c r="S26" i="20"/>
  <c r="R26" i="20"/>
  <c r="Q26" i="20"/>
  <c r="P26" i="20"/>
  <c r="E26" i="20"/>
  <c r="V24" i="20"/>
  <c r="O24" i="20"/>
  <c r="N24" i="20"/>
  <c r="M24" i="20"/>
  <c r="L24" i="20"/>
  <c r="K24" i="20"/>
  <c r="J24" i="20"/>
  <c r="I24" i="20"/>
  <c r="S24" i="20" s="1"/>
  <c r="H24" i="20"/>
  <c r="R24" i="20" s="1"/>
  <c r="G24" i="20"/>
  <c r="F24" i="20"/>
  <c r="C24" i="20"/>
  <c r="B24" i="20"/>
  <c r="E24" i="20" s="1"/>
  <c r="S23" i="20"/>
  <c r="R23" i="20"/>
  <c r="Q23" i="20"/>
  <c r="P23" i="20"/>
  <c r="E23" i="20"/>
  <c r="U22" i="20"/>
  <c r="T22" i="20"/>
  <c r="S22" i="20"/>
  <c r="R22" i="20"/>
  <c r="Q22" i="20"/>
  <c r="P22" i="20"/>
  <c r="E22" i="20"/>
  <c r="T21" i="20"/>
  <c r="S21" i="20"/>
  <c r="R21" i="20"/>
  <c r="Q21" i="20"/>
  <c r="P21" i="20"/>
  <c r="E21" i="20"/>
  <c r="U21" i="20" s="1"/>
  <c r="S20" i="20"/>
  <c r="R20" i="20"/>
  <c r="Q20" i="20"/>
  <c r="P20" i="20"/>
  <c r="E20" i="20"/>
  <c r="S19" i="20"/>
  <c r="R19" i="20"/>
  <c r="Q19" i="20"/>
  <c r="P19" i="20"/>
  <c r="E19" i="20"/>
  <c r="U19" i="20" s="1"/>
  <c r="U18" i="20"/>
  <c r="S18" i="20"/>
  <c r="R18" i="20"/>
  <c r="Q18" i="20"/>
  <c r="P18" i="20"/>
  <c r="E18" i="20"/>
  <c r="T18" i="20" s="1"/>
  <c r="S17" i="20"/>
  <c r="R17" i="20"/>
  <c r="Q17" i="20"/>
  <c r="P17" i="20"/>
  <c r="E17" i="20"/>
  <c r="V15" i="20"/>
  <c r="O15" i="20"/>
  <c r="N15" i="20"/>
  <c r="M15" i="20"/>
  <c r="L15" i="20"/>
  <c r="K15" i="20"/>
  <c r="S15" i="20" s="1"/>
  <c r="J15" i="20"/>
  <c r="I15" i="20"/>
  <c r="H15" i="20"/>
  <c r="G15" i="20"/>
  <c r="F15" i="20"/>
  <c r="C15" i="20"/>
  <c r="B15" i="20"/>
  <c r="E15" i="20" s="1"/>
  <c r="U14" i="20"/>
  <c r="S14" i="20"/>
  <c r="R14" i="20"/>
  <c r="Q14" i="20"/>
  <c r="P14" i="20"/>
  <c r="E14" i="20"/>
  <c r="T14" i="20" s="1"/>
  <c r="U13" i="20"/>
  <c r="T13" i="20"/>
  <c r="S13" i="20"/>
  <c r="R13" i="20"/>
  <c r="Q13" i="20"/>
  <c r="P13" i="20"/>
  <c r="E13" i="20"/>
  <c r="S12" i="20"/>
  <c r="R12" i="20"/>
  <c r="Q12" i="20"/>
  <c r="P12" i="20"/>
  <c r="E12" i="20"/>
  <c r="S11" i="20"/>
  <c r="R11" i="20"/>
  <c r="Q11" i="20"/>
  <c r="P11" i="20"/>
  <c r="E11" i="20"/>
  <c r="S10" i="20"/>
  <c r="R10" i="20"/>
  <c r="Q10" i="20"/>
  <c r="P10" i="20"/>
  <c r="E10" i="20"/>
  <c r="T10" i="20" s="1"/>
  <c r="U9" i="20"/>
  <c r="T9" i="20"/>
  <c r="S9" i="20"/>
  <c r="R9" i="20"/>
  <c r="Q9" i="20"/>
  <c r="P9" i="20"/>
  <c r="E9" i="20"/>
  <c r="S93" i="19"/>
  <c r="R93" i="19"/>
  <c r="Q93" i="19"/>
  <c r="P93" i="19"/>
  <c r="E93" i="19"/>
  <c r="S92" i="19"/>
  <c r="R92" i="19"/>
  <c r="Q92" i="19"/>
  <c r="P92" i="19"/>
  <c r="E92" i="19"/>
  <c r="U92" i="19" s="1"/>
  <c r="U91" i="19"/>
  <c r="S91" i="19"/>
  <c r="R91" i="19"/>
  <c r="Q91" i="19"/>
  <c r="P91" i="19"/>
  <c r="E91" i="19"/>
  <c r="T91" i="19" s="1"/>
  <c r="U90" i="19"/>
  <c r="T90" i="19"/>
  <c r="S90" i="19"/>
  <c r="R90" i="19"/>
  <c r="Q90" i="19"/>
  <c r="P90" i="19"/>
  <c r="E90" i="19"/>
  <c r="S89" i="19"/>
  <c r="R89" i="19"/>
  <c r="Q89" i="19"/>
  <c r="P89" i="19"/>
  <c r="E89" i="19"/>
  <c r="S88" i="19"/>
  <c r="R88" i="19"/>
  <c r="Q88" i="19"/>
  <c r="P88" i="19"/>
  <c r="E88" i="19"/>
  <c r="U88" i="19" s="1"/>
  <c r="U87" i="19"/>
  <c r="S87" i="19"/>
  <c r="R87" i="19"/>
  <c r="Q87" i="19"/>
  <c r="P87" i="19"/>
  <c r="E87" i="19"/>
  <c r="T87" i="19" s="1"/>
  <c r="U86" i="19"/>
  <c r="T86" i="19"/>
  <c r="S86" i="19"/>
  <c r="R86" i="19"/>
  <c r="Q86" i="19"/>
  <c r="P86" i="19"/>
  <c r="E86" i="19"/>
  <c r="V72" i="19"/>
  <c r="O72" i="19"/>
  <c r="N72" i="19"/>
  <c r="M72" i="19"/>
  <c r="L72" i="19"/>
  <c r="K72" i="19"/>
  <c r="J72" i="19"/>
  <c r="I72" i="19"/>
  <c r="H72" i="19"/>
  <c r="G72" i="19"/>
  <c r="F72" i="19"/>
  <c r="C72" i="19"/>
  <c r="B72" i="19"/>
  <c r="E72" i="19" s="1"/>
  <c r="V71" i="19"/>
  <c r="O71" i="19"/>
  <c r="N71" i="19"/>
  <c r="M71" i="19"/>
  <c r="L71" i="19"/>
  <c r="K71" i="19"/>
  <c r="J71" i="19"/>
  <c r="I71" i="19"/>
  <c r="H71" i="19"/>
  <c r="G71" i="19"/>
  <c r="F71" i="19"/>
  <c r="C71" i="19"/>
  <c r="E71" i="19" s="1"/>
  <c r="B71" i="19"/>
  <c r="V70" i="19"/>
  <c r="O70" i="19"/>
  <c r="N70" i="19"/>
  <c r="M70" i="19"/>
  <c r="L70" i="19"/>
  <c r="K70" i="19"/>
  <c r="S70" i="19" s="1"/>
  <c r="J70" i="19"/>
  <c r="I70" i="19"/>
  <c r="H70" i="19"/>
  <c r="G70" i="19"/>
  <c r="F70" i="19"/>
  <c r="C70" i="19"/>
  <c r="B70" i="19"/>
  <c r="E70" i="19" s="1"/>
  <c r="U69" i="19"/>
  <c r="S69" i="19"/>
  <c r="R69" i="19"/>
  <c r="Q69" i="19"/>
  <c r="P69" i="19"/>
  <c r="E69" i="19"/>
  <c r="V67" i="19"/>
  <c r="O67" i="19"/>
  <c r="N67" i="19"/>
  <c r="M67" i="19"/>
  <c r="L67" i="19"/>
  <c r="K67" i="19"/>
  <c r="J67" i="19"/>
  <c r="I67" i="19"/>
  <c r="H67" i="19"/>
  <c r="G67" i="19"/>
  <c r="F67" i="19"/>
  <c r="C67" i="19"/>
  <c r="B67" i="19"/>
  <c r="V66" i="19"/>
  <c r="O66" i="19"/>
  <c r="N66" i="19"/>
  <c r="M66" i="19"/>
  <c r="L66" i="19"/>
  <c r="K66" i="19"/>
  <c r="J66" i="19"/>
  <c r="I66" i="19"/>
  <c r="S66" i="19" s="1"/>
  <c r="H66" i="19"/>
  <c r="R66" i="19" s="1"/>
  <c r="G66" i="19"/>
  <c r="F66" i="19"/>
  <c r="C66" i="19"/>
  <c r="B66" i="19"/>
  <c r="E66" i="19" s="1"/>
  <c r="T65" i="19"/>
  <c r="S65" i="19"/>
  <c r="R65" i="19"/>
  <c r="Q65" i="19"/>
  <c r="P65" i="19"/>
  <c r="E65" i="19"/>
  <c r="U65" i="19" s="1"/>
  <c r="S64" i="19"/>
  <c r="R64" i="19"/>
  <c r="Q64" i="19"/>
  <c r="P64" i="19"/>
  <c r="E64" i="19"/>
  <c r="S63" i="19"/>
  <c r="R63" i="19"/>
  <c r="Q63" i="19"/>
  <c r="P63" i="19"/>
  <c r="E63" i="19"/>
  <c r="U63" i="19" s="1"/>
  <c r="U62" i="19"/>
  <c r="S62" i="19"/>
  <c r="R62" i="19"/>
  <c r="Q62" i="19"/>
  <c r="P62" i="19"/>
  <c r="E62" i="19"/>
  <c r="T62" i="19" s="1"/>
  <c r="T61" i="19"/>
  <c r="S61" i="19"/>
  <c r="R61" i="19"/>
  <c r="Q61" i="19"/>
  <c r="P61" i="19"/>
  <c r="E61" i="19"/>
  <c r="U61" i="19" s="1"/>
  <c r="V59" i="19"/>
  <c r="O59" i="19"/>
  <c r="N59" i="19"/>
  <c r="M59" i="19"/>
  <c r="L59" i="19"/>
  <c r="K59" i="19"/>
  <c r="J59" i="19"/>
  <c r="I59" i="19"/>
  <c r="H59" i="19"/>
  <c r="R59" i="19" s="1"/>
  <c r="G59" i="19"/>
  <c r="F59" i="19"/>
  <c r="C59" i="19"/>
  <c r="B59" i="19"/>
  <c r="S58" i="19"/>
  <c r="R58" i="19"/>
  <c r="Q58" i="19"/>
  <c r="P58" i="19"/>
  <c r="E58" i="19"/>
  <c r="U57" i="19"/>
  <c r="S57" i="19"/>
  <c r="R57" i="19"/>
  <c r="Q57" i="19"/>
  <c r="P57" i="19"/>
  <c r="E57" i="19"/>
  <c r="T57" i="19" s="1"/>
  <c r="S56" i="19"/>
  <c r="R56" i="19"/>
  <c r="Q56" i="19"/>
  <c r="P56" i="19"/>
  <c r="E56" i="19"/>
  <c r="S55" i="19"/>
  <c r="R55" i="19"/>
  <c r="Q55" i="19"/>
  <c r="P55" i="19"/>
  <c r="E55" i="19"/>
  <c r="U55" i="19" s="1"/>
  <c r="V53" i="19"/>
  <c r="O53" i="19"/>
  <c r="N53" i="19"/>
  <c r="M53" i="19"/>
  <c r="L53" i="19"/>
  <c r="K53" i="19"/>
  <c r="J53" i="19"/>
  <c r="I53" i="19"/>
  <c r="S53" i="19" s="1"/>
  <c r="H53" i="19"/>
  <c r="R53" i="19" s="1"/>
  <c r="G53" i="19"/>
  <c r="F53" i="19"/>
  <c r="C53" i="19"/>
  <c r="B53" i="19"/>
  <c r="T52" i="19"/>
  <c r="S52" i="19"/>
  <c r="R52" i="19"/>
  <c r="Q52" i="19"/>
  <c r="P52" i="19"/>
  <c r="E52" i="19"/>
  <c r="U52" i="19" s="1"/>
  <c r="T51" i="19"/>
  <c r="S51" i="19"/>
  <c r="R51" i="19"/>
  <c r="Q51" i="19"/>
  <c r="P51" i="19"/>
  <c r="E51" i="19"/>
  <c r="U51" i="19" s="1"/>
  <c r="S50" i="19"/>
  <c r="R50" i="19"/>
  <c r="Q50" i="19"/>
  <c r="P50" i="19"/>
  <c r="E50" i="19"/>
  <c r="S49" i="19"/>
  <c r="R49" i="19"/>
  <c r="Q49" i="19"/>
  <c r="P49" i="19"/>
  <c r="E49" i="19"/>
  <c r="U49" i="19" s="1"/>
  <c r="S48" i="19"/>
  <c r="R48" i="19"/>
  <c r="Q48" i="19"/>
  <c r="P48" i="19"/>
  <c r="E48" i="19"/>
  <c r="S47" i="19"/>
  <c r="R47" i="19"/>
  <c r="Q47" i="19"/>
  <c r="P47" i="19"/>
  <c r="E47" i="19"/>
  <c r="S46" i="19"/>
  <c r="R46" i="19"/>
  <c r="Q46" i="19"/>
  <c r="P46" i="19"/>
  <c r="E46" i="19"/>
  <c r="T46" i="19" s="1"/>
  <c r="U45" i="19"/>
  <c r="S45" i="19"/>
  <c r="R45" i="19"/>
  <c r="Q45" i="19"/>
  <c r="P45" i="19"/>
  <c r="E45" i="19"/>
  <c r="T45" i="19" s="1"/>
  <c r="S44" i="19"/>
  <c r="R44" i="19"/>
  <c r="Q44" i="19"/>
  <c r="P44" i="19"/>
  <c r="E44" i="19"/>
  <c r="U43" i="19"/>
  <c r="T43" i="19"/>
  <c r="S43" i="19"/>
  <c r="R43" i="19"/>
  <c r="Q43" i="19"/>
  <c r="P43" i="19"/>
  <c r="E43" i="19"/>
  <c r="U42" i="19"/>
  <c r="T42" i="19"/>
  <c r="S42" i="19"/>
  <c r="R42" i="19"/>
  <c r="Q42" i="19"/>
  <c r="P42" i="19"/>
  <c r="E42" i="19"/>
  <c r="V40" i="19"/>
  <c r="O40" i="19"/>
  <c r="N40" i="19"/>
  <c r="M40" i="19"/>
  <c r="L40" i="19"/>
  <c r="K40" i="19"/>
  <c r="S40" i="19" s="1"/>
  <c r="J40" i="19"/>
  <c r="I40" i="19"/>
  <c r="H40" i="19"/>
  <c r="R40" i="19" s="1"/>
  <c r="G40" i="19"/>
  <c r="F40" i="19"/>
  <c r="C40" i="19"/>
  <c r="B40" i="19"/>
  <c r="S39" i="19"/>
  <c r="R39" i="19"/>
  <c r="Q39" i="19"/>
  <c r="P39" i="19"/>
  <c r="E39" i="19"/>
  <c r="T39" i="19" s="1"/>
  <c r="U38" i="19"/>
  <c r="S38" i="19"/>
  <c r="R38" i="19"/>
  <c r="Q38" i="19"/>
  <c r="P38" i="19"/>
  <c r="E38" i="19"/>
  <c r="T38" i="19" s="1"/>
  <c r="U37" i="19"/>
  <c r="T37" i="19"/>
  <c r="S37" i="19"/>
  <c r="R37" i="19"/>
  <c r="Q37" i="19"/>
  <c r="P37" i="19"/>
  <c r="E37" i="19"/>
  <c r="S36" i="19"/>
  <c r="R36" i="19"/>
  <c r="Q36" i="19"/>
  <c r="P36" i="19"/>
  <c r="E36" i="19"/>
  <c r="S35" i="19"/>
  <c r="R35" i="19"/>
  <c r="Q35" i="19"/>
  <c r="P35" i="19"/>
  <c r="E35" i="19"/>
  <c r="V33" i="19"/>
  <c r="O33" i="19"/>
  <c r="N33" i="19"/>
  <c r="M33" i="19"/>
  <c r="L33" i="19"/>
  <c r="K33" i="19"/>
  <c r="J33" i="19"/>
  <c r="I33" i="19"/>
  <c r="S33" i="19" s="1"/>
  <c r="H33" i="19"/>
  <c r="R33" i="19" s="1"/>
  <c r="G33" i="19"/>
  <c r="F33" i="19"/>
  <c r="C33" i="19"/>
  <c r="E33" i="19" s="1"/>
  <c r="B33" i="19"/>
  <c r="S32" i="19"/>
  <c r="R32" i="19"/>
  <c r="Q32" i="19"/>
  <c r="P32" i="19"/>
  <c r="E32" i="19"/>
  <c r="V30" i="19"/>
  <c r="O30" i="19"/>
  <c r="N30" i="19"/>
  <c r="M30" i="19"/>
  <c r="L30" i="19"/>
  <c r="K30" i="19"/>
  <c r="J30" i="19"/>
  <c r="I30" i="19"/>
  <c r="S30" i="19" s="1"/>
  <c r="H30" i="19"/>
  <c r="R30" i="19" s="1"/>
  <c r="G30" i="19"/>
  <c r="F30" i="19"/>
  <c r="C30" i="19"/>
  <c r="B30" i="19"/>
  <c r="T29" i="19"/>
  <c r="S29" i="19"/>
  <c r="R29" i="19"/>
  <c r="Q29" i="19"/>
  <c r="P29" i="19"/>
  <c r="E29" i="19"/>
  <c r="U29" i="19" s="1"/>
  <c r="S28" i="19"/>
  <c r="R28" i="19"/>
  <c r="Q28" i="19"/>
  <c r="P28" i="19"/>
  <c r="E28" i="19"/>
  <c r="S27" i="19"/>
  <c r="R27" i="19"/>
  <c r="Q27" i="19"/>
  <c r="P27" i="19"/>
  <c r="E27" i="19"/>
  <c r="U26" i="19"/>
  <c r="S26" i="19"/>
  <c r="R26" i="19"/>
  <c r="Q26" i="19"/>
  <c r="P26" i="19"/>
  <c r="E26" i="19"/>
  <c r="T26" i="19" s="1"/>
  <c r="V24" i="19"/>
  <c r="O24" i="19"/>
  <c r="N24" i="19"/>
  <c r="M24" i="19"/>
  <c r="L24" i="19"/>
  <c r="K24" i="19"/>
  <c r="J24" i="19"/>
  <c r="I24" i="19"/>
  <c r="S24" i="19" s="1"/>
  <c r="H24" i="19"/>
  <c r="R24" i="19" s="1"/>
  <c r="G24" i="19"/>
  <c r="F24" i="19"/>
  <c r="C24" i="19"/>
  <c r="B24" i="19"/>
  <c r="S23" i="19"/>
  <c r="R23" i="19"/>
  <c r="Q23" i="19"/>
  <c r="P23" i="19"/>
  <c r="E23" i="19"/>
  <c r="S22" i="19"/>
  <c r="R22" i="19"/>
  <c r="Q22" i="19"/>
  <c r="P22" i="19"/>
  <c r="E22" i="19"/>
  <c r="U21" i="19"/>
  <c r="T21" i="19"/>
  <c r="S21" i="19"/>
  <c r="R21" i="19"/>
  <c r="Q21" i="19"/>
  <c r="P21" i="19"/>
  <c r="E21" i="19"/>
  <c r="S20" i="19"/>
  <c r="R20" i="19"/>
  <c r="Q20" i="19"/>
  <c r="P20" i="19"/>
  <c r="E20" i="19"/>
  <c r="U20" i="19" s="1"/>
  <c r="S19" i="19"/>
  <c r="R19" i="19"/>
  <c r="Q19" i="19"/>
  <c r="P19" i="19"/>
  <c r="E19" i="19"/>
  <c r="U19" i="19" s="1"/>
  <c r="U18" i="19"/>
  <c r="S18" i="19"/>
  <c r="R18" i="19"/>
  <c r="Q18" i="19"/>
  <c r="P18" i="19"/>
  <c r="E18" i="19"/>
  <c r="T18" i="19" s="1"/>
  <c r="S17" i="19"/>
  <c r="R17" i="19"/>
  <c r="Q17" i="19"/>
  <c r="P17" i="19"/>
  <c r="E17" i="19"/>
  <c r="V15" i="19"/>
  <c r="O15" i="19"/>
  <c r="N15" i="19"/>
  <c r="M15" i="19"/>
  <c r="L15" i="19"/>
  <c r="K15" i="19"/>
  <c r="J15" i="19"/>
  <c r="I15" i="19"/>
  <c r="S15" i="19" s="1"/>
  <c r="H15" i="19"/>
  <c r="G15" i="19"/>
  <c r="F15" i="19"/>
  <c r="C15" i="19"/>
  <c r="B15" i="19"/>
  <c r="E15" i="19" s="1"/>
  <c r="U14" i="19"/>
  <c r="T14" i="19"/>
  <c r="S14" i="19"/>
  <c r="R14" i="19"/>
  <c r="Q14" i="19"/>
  <c r="P14" i="19"/>
  <c r="E14" i="19"/>
  <c r="S13" i="19"/>
  <c r="R13" i="19"/>
  <c r="Q13" i="19"/>
  <c r="P13" i="19"/>
  <c r="E13" i="19"/>
  <c r="S12" i="19"/>
  <c r="R12" i="19"/>
  <c r="Q12" i="19"/>
  <c r="P12" i="19"/>
  <c r="E12" i="19"/>
  <c r="S11" i="19"/>
  <c r="R11" i="19"/>
  <c r="Q11" i="19"/>
  <c r="P11" i="19"/>
  <c r="E11" i="19"/>
  <c r="S10" i="19"/>
  <c r="R10" i="19"/>
  <c r="Q10" i="19"/>
  <c r="U10" i="19" s="1"/>
  <c r="P10" i="19"/>
  <c r="E10" i="19"/>
  <c r="S9" i="19"/>
  <c r="R9" i="19"/>
  <c r="Q9" i="19"/>
  <c r="P9" i="19"/>
  <c r="E9" i="19"/>
  <c r="T9" i="19" s="1"/>
  <c r="S93" i="18"/>
  <c r="R93" i="18"/>
  <c r="Q93" i="18"/>
  <c r="P93" i="18"/>
  <c r="E93" i="18"/>
  <c r="U92" i="18"/>
  <c r="T92" i="18"/>
  <c r="S92" i="18"/>
  <c r="R92" i="18"/>
  <c r="Q92" i="18"/>
  <c r="P92" i="18"/>
  <c r="E92" i="18"/>
  <c r="U91" i="18"/>
  <c r="T91" i="18"/>
  <c r="S91" i="18"/>
  <c r="R91" i="18"/>
  <c r="Q91" i="18"/>
  <c r="P91" i="18"/>
  <c r="E91" i="18"/>
  <c r="S90" i="18"/>
  <c r="R90" i="18"/>
  <c r="Q90" i="18"/>
  <c r="P90" i="18"/>
  <c r="E90" i="18"/>
  <c r="S89" i="18"/>
  <c r="R89" i="18"/>
  <c r="Q89" i="18"/>
  <c r="P89" i="18"/>
  <c r="E89" i="18"/>
  <c r="S88" i="18"/>
  <c r="R88" i="18"/>
  <c r="Q88" i="18"/>
  <c r="P88" i="18"/>
  <c r="E88" i="18"/>
  <c r="S87" i="18"/>
  <c r="R87" i="18"/>
  <c r="Q87" i="18"/>
  <c r="P87" i="18"/>
  <c r="E87" i="18"/>
  <c r="S86" i="18"/>
  <c r="R86" i="18"/>
  <c r="Q86" i="18"/>
  <c r="P86" i="18"/>
  <c r="E86" i="18"/>
  <c r="U86" i="18" s="1"/>
  <c r="V72" i="18"/>
  <c r="O72" i="18"/>
  <c r="N72" i="18"/>
  <c r="M72" i="18"/>
  <c r="L72" i="18"/>
  <c r="K72" i="18"/>
  <c r="J72" i="18"/>
  <c r="I72" i="18"/>
  <c r="H72" i="18"/>
  <c r="G72" i="18"/>
  <c r="F72" i="18"/>
  <c r="C72" i="18"/>
  <c r="B72" i="18"/>
  <c r="V71" i="18"/>
  <c r="O71" i="18"/>
  <c r="N71" i="18"/>
  <c r="M71" i="18"/>
  <c r="L71" i="18"/>
  <c r="K71" i="18"/>
  <c r="J71" i="18"/>
  <c r="I71" i="18"/>
  <c r="S71" i="18" s="1"/>
  <c r="H71" i="18"/>
  <c r="R71" i="18" s="1"/>
  <c r="G71" i="18"/>
  <c r="F71" i="18"/>
  <c r="C71" i="18"/>
  <c r="E71" i="18" s="1"/>
  <c r="B71" i="18"/>
  <c r="V70" i="18"/>
  <c r="O70" i="18"/>
  <c r="N70" i="18"/>
  <c r="M70" i="18"/>
  <c r="L70" i="18"/>
  <c r="K70" i="18"/>
  <c r="J70" i="18"/>
  <c r="R70" i="18" s="1"/>
  <c r="I70" i="18"/>
  <c r="S70" i="18" s="1"/>
  <c r="H70" i="18"/>
  <c r="G70" i="18"/>
  <c r="F70" i="18"/>
  <c r="C70" i="18"/>
  <c r="B70" i="18"/>
  <c r="S69" i="18"/>
  <c r="R69" i="18"/>
  <c r="Q69" i="18"/>
  <c r="P69" i="18"/>
  <c r="E69" i="18"/>
  <c r="T69" i="18" s="1"/>
  <c r="V67" i="18"/>
  <c r="O67" i="18"/>
  <c r="N67" i="18"/>
  <c r="M67" i="18"/>
  <c r="L67" i="18"/>
  <c r="K67" i="18"/>
  <c r="J67" i="18"/>
  <c r="I67" i="18"/>
  <c r="H67" i="18"/>
  <c r="G67" i="18"/>
  <c r="F67" i="18"/>
  <c r="C67" i="18"/>
  <c r="B67" i="18"/>
  <c r="V66" i="18"/>
  <c r="O66" i="18"/>
  <c r="N66" i="18"/>
  <c r="M66" i="18"/>
  <c r="Q66" i="18" s="1"/>
  <c r="L66" i="18"/>
  <c r="K66" i="18"/>
  <c r="J66" i="18"/>
  <c r="I66" i="18"/>
  <c r="S66" i="18" s="1"/>
  <c r="H66" i="18"/>
  <c r="G66" i="18"/>
  <c r="F66" i="18"/>
  <c r="E66" i="18"/>
  <c r="C66" i="18"/>
  <c r="B66" i="18"/>
  <c r="U65" i="18"/>
  <c r="T65" i="18"/>
  <c r="S65" i="18"/>
  <c r="R65" i="18"/>
  <c r="Q65" i="18"/>
  <c r="P65" i="18"/>
  <c r="E65" i="18"/>
  <c r="S64" i="18"/>
  <c r="R64" i="18"/>
  <c r="Q64" i="18"/>
  <c r="P64" i="18"/>
  <c r="E64" i="18"/>
  <c r="U64" i="18" s="1"/>
  <c r="S63" i="18"/>
  <c r="R63" i="18"/>
  <c r="Q63" i="18"/>
  <c r="P63" i="18"/>
  <c r="E63" i="18"/>
  <c r="U63" i="18" s="1"/>
  <c r="S62" i="18"/>
  <c r="R62" i="18"/>
  <c r="Q62" i="18"/>
  <c r="P62" i="18"/>
  <c r="E62" i="18"/>
  <c r="S61" i="18"/>
  <c r="R61" i="18"/>
  <c r="Q61" i="18"/>
  <c r="P61" i="18"/>
  <c r="E61" i="18"/>
  <c r="V59" i="18"/>
  <c r="O59" i="18"/>
  <c r="N59" i="18"/>
  <c r="M59" i="18"/>
  <c r="L59" i="18"/>
  <c r="K59" i="18"/>
  <c r="J59" i="18"/>
  <c r="I59" i="18"/>
  <c r="S59" i="18" s="1"/>
  <c r="H59" i="18"/>
  <c r="G59" i="18"/>
  <c r="F59" i="18"/>
  <c r="C59" i="18"/>
  <c r="B59" i="18"/>
  <c r="U58" i="18"/>
  <c r="S58" i="18"/>
  <c r="R58" i="18"/>
  <c r="Q58" i="18"/>
  <c r="P58" i="18"/>
  <c r="E58" i="18"/>
  <c r="T58" i="18" s="1"/>
  <c r="T57" i="18"/>
  <c r="S57" i="18"/>
  <c r="R57" i="18"/>
  <c r="Q57" i="18"/>
  <c r="P57" i="18"/>
  <c r="E57" i="18"/>
  <c r="U57" i="18" s="1"/>
  <c r="S56" i="18"/>
  <c r="R56" i="18"/>
  <c r="Q56" i="18"/>
  <c r="P56" i="18"/>
  <c r="E56" i="18"/>
  <c r="S55" i="18"/>
  <c r="R55" i="18"/>
  <c r="Q55" i="18"/>
  <c r="P55" i="18"/>
  <c r="E55" i="18"/>
  <c r="V53" i="18"/>
  <c r="O53" i="18"/>
  <c r="N53" i="18"/>
  <c r="M53" i="18"/>
  <c r="L53" i="18"/>
  <c r="K53" i="18"/>
  <c r="J53" i="18"/>
  <c r="I53" i="18"/>
  <c r="S53" i="18" s="1"/>
  <c r="H53" i="18"/>
  <c r="R53" i="18" s="1"/>
  <c r="G53" i="18"/>
  <c r="F53" i="18"/>
  <c r="C53" i="18"/>
  <c r="B53" i="18"/>
  <c r="S52" i="18"/>
  <c r="R52" i="18"/>
  <c r="Q52" i="18"/>
  <c r="P52" i="18"/>
  <c r="E52" i="18"/>
  <c r="S51" i="18"/>
  <c r="R51" i="18"/>
  <c r="Q51" i="18"/>
  <c r="P51" i="18"/>
  <c r="E51" i="18"/>
  <c r="S50" i="18"/>
  <c r="R50" i="18"/>
  <c r="Q50" i="18"/>
  <c r="P50" i="18"/>
  <c r="E50" i="18"/>
  <c r="T49" i="18"/>
  <c r="S49" i="18"/>
  <c r="R49" i="18"/>
  <c r="Q49" i="18"/>
  <c r="P49" i="18"/>
  <c r="E49" i="18"/>
  <c r="U49" i="18" s="1"/>
  <c r="S48" i="18"/>
  <c r="R48" i="18"/>
  <c r="Q48" i="18"/>
  <c r="P48" i="18"/>
  <c r="E48" i="18"/>
  <c r="U48" i="18" s="1"/>
  <c r="S47" i="18"/>
  <c r="R47" i="18"/>
  <c r="Q47" i="18"/>
  <c r="P47" i="18"/>
  <c r="E47" i="18"/>
  <c r="U47" i="18" s="1"/>
  <c r="U46" i="18"/>
  <c r="S46" i="18"/>
  <c r="R46" i="18"/>
  <c r="Q46" i="18"/>
  <c r="P46" i="18"/>
  <c r="E46" i="18"/>
  <c r="T46" i="18" s="1"/>
  <c r="T45" i="18"/>
  <c r="S45" i="18"/>
  <c r="R45" i="18"/>
  <c r="Q45" i="18"/>
  <c r="P45" i="18"/>
  <c r="E45" i="18"/>
  <c r="U45" i="18" s="1"/>
  <c r="S44" i="18"/>
  <c r="R44" i="18"/>
  <c r="Q44" i="18"/>
  <c r="P44" i="18"/>
  <c r="E44" i="18"/>
  <c r="S43" i="18"/>
  <c r="R43" i="18"/>
  <c r="Q43" i="18"/>
  <c r="P43" i="18"/>
  <c r="E43" i="18"/>
  <c r="U42" i="18"/>
  <c r="S42" i="18"/>
  <c r="R42" i="18"/>
  <c r="Q42" i="18"/>
  <c r="P42" i="18"/>
  <c r="E42" i="18"/>
  <c r="T42" i="18" s="1"/>
  <c r="V40" i="18"/>
  <c r="S40" i="18"/>
  <c r="O40" i="18"/>
  <c r="N40" i="18"/>
  <c r="M40" i="18"/>
  <c r="L40" i="18"/>
  <c r="K40" i="18"/>
  <c r="J40" i="18"/>
  <c r="I40" i="18"/>
  <c r="H40" i="18"/>
  <c r="R40" i="18" s="1"/>
  <c r="G40" i="18"/>
  <c r="F40" i="18"/>
  <c r="C40" i="18"/>
  <c r="B40" i="18"/>
  <c r="S39" i="18"/>
  <c r="R39" i="18"/>
  <c r="Q39" i="18"/>
  <c r="P39" i="18"/>
  <c r="E39" i="18"/>
  <c r="S38" i="18"/>
  <c r="R38" i="18"/>
  <c r="Q38" i="18"/>
  <c r="P38" i="18"/>
  <c r="E38" i="18"/>
  <c r="T38" i="18" s="1"/>
  <c r="U37" i="18"/>
  <c r="T37" i="18"/>
  <c r="S37" i="18"/>
  <c r="R37" i="18"/>
  <c r="Q37" i="18"/>
  <c r="P37" i="18"/>
  <c r="E37" i="18"/>
  <c r="T36" i="18"/>
  <c r="S36" i="18"/>
  <c r="R36" i="18"/>
  <c r="Q36" i="18"/>
  <c r="P36" i="18"/>
  <c r="E36" i="18"/>
  <c r="S35" i="18"/>
  <c r="R35" i="18"/>
  <c r="Q35" i="18"/>
  <c r="P35" i="18"/>
  <c r="E35" i="18"/>
  <c r="V33" i="18"/>
  <c r="O33" i="18"/>
  <c r="N33" i="18"/>
  <c r="M33" i="18"/>
  <c r="L33" i="18"/>
  <c r="K33" i="18"/>
  <c r="J33" i="18"/>
  <c r="I33" i="18"/>
  <c r="S33" i="18" s="1"/>
  <c r="H33" i="18"/>
  <c r="R33" i="18" s="1"/>
  <c r="G33" i="18"/>
  <c r="F33" i="18"/>
  <c r="C33" i="18"/>
  <c r="B33" i="18"/>
  <c r="S32" i="18"/>
  <c r="R32" i="18"/>
  <c r="Q32" i="18"/>
  <c r="P32" i="18"/>
  <c r="E32" i="18"/>
  <c r="V30" i="18"/>
  <c r="O30" i="18"/>
  <c r="N30" i="18"/>
  <c r="M30" i="18"/>
  <c r="L30" i="18"/>
  <c r="K30" i="18"/>
  <c r="J30" i="18"/>
  <c r="I30" i="18"/>
  <c r="S30" i="18" s="1"/>
  <c r="H30" i="18"/>
  <c r="G30" i="18"/>
  <c r="F30" i="18"/>
  <c r="C30" i="18"/>
  <c r="B30" i="18"/>
  <c r="E30" i="18" s="1"/>
  <c r="S29" i="18"/>
  <c r="R29" i="18"/>
  <c r="Q29" i="18"/>
  <c r="P29" i="18"/>
  <c r="E29" i="18"/>
  <c r="T28" i="18"/>
  <c r="S28" i="18"/>
  <c r="R28" i="18"/>
  <c r="Q28" i="18"/>
  <c r="P28" i="18"/>
  <c r="E28" i="18"/>
  <c r="U28" i="18" s="1"/>
  <c r="S27" i="18"/>
  <c r="R27" i="18"/>
  <c r="Q27" i="18"/>
  <c r="P27" i="18"/>
  <c r="E27" i="18"/>
  <c r="U27" i="18" s="1"/>
  <c r="S26" i="18"/>
  <c r="R26" i="18"/>
  <c r="Q26" i="18"/>
  <c r="P26" i="18"/>
  <c r="E26" i="18"/>
  <c r="V24" i="18"/>
  <c r="O24" i="18"/>
  <c r="N24" i="18"/>
  <c r="M24" i="18"/>
  <c r="L24" i="18"/>
  <c r="K24" i="18"/>
  <c r="J24" i="18"/>
  <c r="I24" i="18"/>
  <c r="S24" i="18" s="1"/>
  <c r="H24" i="18"/>
  <c r="R24" i="18" s="1"/>
  <c r="G24" i="18"/>
  <c r="F24" i="18"/>
  <c r="C24" i="18"/>
  <c r="B24" i="18"/>
  <c r="E24" i="18" s="1"/>
  <c r="S23" i="18"/>
  <c r="R23" i="18"/>
  <c r="Q23" i="18"/>
  <c r="P23" i="18"/>
  <c r="E23" i="18"/>
  <c r="U23" i="18" s="1"/>
  <c r="U22" i="18"/>
  <c r="S22" i="18"/>
  <c r="R22" i="18"/>
  <c r="Q22" i="18"/>
  <c r="P22" i="18"/>
  <c r="E22" i="18"/>
  <c r="T22" i="18" s="1"/>
  <c r="S21" i="18"/>
  <c r="R21" i="18"/>
  <c r="Q21" i="18"/>
  <c r="P21" i="18"/>
  <c r="E21" i="18"/>
  <c r="S20" i="18"/>
  <c r="R20" i="18"/>
  <c r="Q20" i="18"/>
  <c r="P20" i="18"/>
  <c r="E20" i="18"/>
  <c r="S19" i="18"/>
  <c r="R19" i="18"/>
  <c r="Q19" i="18"/>
  <c r="P19" i="18"/>
  <c r="E19" i="18"/>
  <c r="S18" i="18"/>
  <c r="R18" i="18"/>
  <c r="Q18" i="18"/>
  <c r="P18" i="18"/>
  <c r="E18" i="18"/>
  <c r="U17" i="18"/>
  <c r="T17" i="18"/>
  <c r="S17" i="18"/>
  <c r="R17" i="18"/>
  <c r="Q17" i="18"/>
  <c r="P17" i="18"/>
  <c r="E17" i="18"/>
  <c r="V15" i="18"/>
  <c r="O15" i="18"/>
  <c r="N15" i="18"/>
  <c r="M15" i="18"/>
  <c r="L15" i="18"/>
  <c r="K15" i="18"/>
  <c r="S15" i="18" s="1"/>
  <c r="J15" i="18"/>
  <c r="I15" i="18"/>
  <c r="H15" i="18"/>
  <c r="G15" i="18"/>
  <c r="F15" i="18"/>
  <c r="C15" i="18"/>
  <c r="B15" i="18"/>
  <c r="E15" i="18" s="1"/>
  <c r="U14" i="18"/>
  <c r="S14" i="18"/>
  <c r="R14" i="18"/>
  <c r="Q14" i="18"/>
  <c r="P14" i="18"/>
  <c r="E14" i="18"/>
  <c r="T14" i="18" s="1"/>
  <c r="S13" i="18"/>
  <c r="R13" i="18"/>
  <c r="Q13" i="18"/>
  <c r="P13" i="18"/>
  <c r="E13" i="18"/>
  <c r="T12" i="18"/>
  <c r="S12" i="18"/>
  <c r="R12" i="18"/>
  <c r="Q12" i="18"/>
  <c r="P12" i="18"/>
  <c r="E12" i="18"/>
  <c r="U12" i="18" s="1"/>
  <c r="S11" i="18"/>
  <c r="R11" i="18"/>
  <c r="Q11" i="18"/>
  <c r="P11" i="18"/>
  <c r="E11" i="18"/>
  <c r="U11" i="18" s="1"/>
  <c r="U10" i="18"/>
  <c r="S10" i="18"/>
  <c r="R10" i="18"/>
  <c r="Q10" i="18"/>
  <c r="P10" i="18"/>
  <c r="E10" i="18"/>
  <c r="S9" i="18"/>
  <c r="R9" i="18"/>
  <c r="Q9" i="18"/>
  <c r="P9" i="18"/>
  <c r="E9" i="18"/>
  <c r="S93" i="17"/>
  <c r="R93" i="17"/>
  <c r="Q93" i="17"/>
  <c r="P93" i="17"/>
  <c r="E93" i="17"/>
  <c r="S92" i="17"/>
  <c r="R92" i="17"/>
  <c r="Q92" i="17"/>
  <c r="P92" i="17"/>
  <c r="E92" i="17"/>
  <c r="S91" i="17"/>
  <c r="R91" i="17"/>
  <c r="Q91" i="17"/>
  <c r="P91" i="17"/>
  <c r="E91" i="17"/>
  <c r="S90" i="17"/>
  <c r="R90" i="17"/>
  <c r="Q90" i="17"/>
  <c r="P90" i="17"/>
  <c r="E90" i="17"/>
  <c r="S89" i="17"/>
  <c r="R89" i="17"/>
  <c r="Q89" i="17"/>
  <c r="P89" i="17"/>
  <c r="E89" i="17"/>
  <c r="S88" i="17"/>
  <c r="R88" i="17"/>
  <c r="Q88" i="17"/>
  <c r="P88" i="17"/>
  <c r="E88" i="17"/>
  <c r="S87" i="17"/>
  <c r="R87" i="17"/>
  <c r="Q87" i="17"/>
  <c r="P87" i="17"/>
  <c r="E87" i="17"/>
  <c r="U86" i="17"/>
  <c r="T86" i="17"/>
  <c r="S86" i="17"/>
  <c r="R86" i="17"/>
  <c r="Q86" i="17"/>
  <c r="P86" i="17"/>
  <c r="E86" i="17"/>
  <c r="V72" i="17"/>
  <c r="O72" i="17"/>
  <c r="N72" i="17"/>
  <c r="M72" i="17"/>
  <c r="L72" i="17"/>
  <c r="K72" i="17"/>
  <c r="S72" i="17" s="1"/>
  <c r="J72" i="17"/>
  <c r="I72" i="17"/>
  <c r="H72" i="17"/>
  <c r="G72" i="17"/>
  <c r="F72" i="17"/>
  <c r="C72" i="17"/>
  <c r="B72" i="17"/>
  <c r="E72" i="17" s="1"/>
  <c r="V71" i="17"/>
  <c r="O71" i="17"/>
  <c r="N71" i="17"/>
  <c r="M71" i="17"/>
  <c r="L71" i="17"/>
  <c r="K71" i="17"/>
  <c r="J71" i="17"/>
  <c r="R71" i="17" s="1"/>
  <c r="I71" i="17"/>
  <c r="H71" i="17"/>
  <c r="G71" i="17"/>
  <c r="F71" i="17"/>
  <c r="E71" i="17"/>
  <c r="C71" i="17"/>
  <c r="B71" i="17"/>
  <c r="V70" i="17"/>
  <c r="O70" i="17"/>
  <c r="N70" i="17"/>
  <c r="M70" i="17"/>
  <c r="L70" i="17"/>
  <c r="K70" i="17"/>
  <c r="S70" i="17" s="1"/>
  <c r="J70" i="17"/>
  <c r="I70" i="17"/>
  <c r="H70" i="17"/>
  <c r="R70" i="17" s="1"/>
  <c r="G70" i="17"/>
  <c r="F70" i="17"/>
  <c r="C70" i="17"/>
  <c r="B70" i="17"/>
  <c r="E70" i="17" s="1"/>
  <c r="S69" i="17"/>
  <c r="R69" i="17"/>
  <c r="Q69" i="17"/>
  <c r="P69" i="17"/>
  <c r="E69" i="17"/>
  <c r="U69" i="17" s="1"/>
  <c r="V67" i="17"/>
  <c r="O67" i="17"/>
  <c r="N67" i="17"/>
  <c r="M67" i="17"/>
  <c r="L67" i="17"/>
  <c r="K67" i="17"/>
  <c r="J67" i="17"/>
  <c r="I67" i="17"/>
  <c r="S67" i="17" s="1"/>
  <c r="H67" i="17"/>
  <c r="G67" i="17"/>
  <c r="F67" i="17"/>
  <c r="C67" i="17"/>
  <c r="B67" i="17"/>
  <c r="V66" i="17"/>
  <c r="O66" i="17"/>
  <c r="N66" i="17"/>
  <c r="M66" i="17"/>
  <c r="L66" i="17"/>
  <c r="K66" i="17"/>
  <c r="J66" i="17"/>
  <c r="I66" i="17"/>
  <c r="H66" i="17"/>
  <c r="R66" i="17" s="1"/>
  <c r="G66" i="17"/>
  <c r="F66" i="17"/>
  <c r="C66" i="17"/>
  <c r="B66" i="17"/>
  <c r="E66" i="17" s="1"/>
  <c r="S65" i="17"/>
  <c r="R65" i="17"/>
  <c r="Q65" i="17"/>
  <c r="P65" i="17"/>
  <c r="E65" i="17"/>
  <c r="U64" i="17"/>
  <c r="T64" i="17"/>
  <c r="S64" i="17"/>
  <c r="R64" i="17"/>
  <c r="Q64" i="17"/>
  <c r="P64" i="17"/>
  <c r="E64" i="17"/>
  <c r="S63" i="17"/>
  <c r="R63" i="17"/>
  <c r="Q63" i="17"/>
  <c r="P63" i="17"/>
  <c r="E63" i="17"/>
  <c r="S62" i="17"/>
  <c r="R62" i="17"/>
  <c r="Q62" i="17"/>
  <c r="P62" i="17"/>
  <c r="E62" i="17"/>
  <c r="U62" i="17" s="1"/>
  <c r="U61" i="17"/>
  <c r="S61" i="17"/>
  <c r="R61" i="17"/>
  <c r="Q61" i="17"/>
  <c r="P61" i="17"/>
  <c r="E61" i="17"/>
  <c r="V59" i="17"/>
  <c r="O59" i="17"/>
  <c r="N59" i="17"/>
  <c r="M59" i="17"/>
  <c r="L59" i="17"/>
  <c r="K59" i="17"/>
  <c r="J59" i="17"/>
  <c r="I59" i="17"/>
  <c r="S59" i="17" s="1"/>
  <c r="H59" i="17"/>
  <c r="R59" i="17" s="1"/>
  <c r="G59" i="17"/>
  <c r="F59" i="17"/>
  <c r="C59" i="17"/>
  <c r="B59" i="17"/>
  <c r="E59" i="17" s="1"/>
  <c r="S58" i="17"/>
  <c r="R58" i="17"/>
  <c r="Q58" i="17"/>
  <c r="P58" i="17"/>
  <c r="E58" i="17"/>
  <c r="U58" i="17" s="1"/>
  <c r="S57" i="17"/>
  <c r="R57" i="17"/>
  <c r="Q57" i="17"/>
  <c r="P57" i="17"/>
  <c r="E57" i="17"/>
  <c r="T57" i="17" s="1"/>
  <c r="T56" i="17"/>
  <c r="S56" i="17"/>
  <c r="R56" i="17"/>
  <c r="Q56" i="17"/>
  <c r="P56" i="17"/>
  <c r="E56" i="17"/>
  <c r="U56" i="17" s="1"/>
  <c r="S55" i="17"/>
  <c r="R55" i="17"/>
  <c r="Q55" i="17"/>
  <c r="P55" i="17"/>
  <c r="E55" i="17"/>
  <c r="U55" i="17" s="1"/>
  <c r="V53" i="17"/>
  <c r="O53" i="17"/>
  <c r="N53" i="17"/>
  <c r="M53" i="17"/>
  <c r="L53" i="17"/>
  <c r="K53" i="17"/>
  <c r="J53" i="17"/>
  <c r="I53" i="17"/>
  <c r="S53" i="17" s="1"/>
  <c r="H53" i="17"/>
  <c r="G53" i="17"/>
  <c r="F53" i="17"/>
  <c r="C53" i="17"/>
  <c r="E53" i="17" s="1"/>
  <c r="B53" i="17"/>
  <c r="S52" i="17"/>
  <c r="R52" i="17"/>
  <c r="Q52" i="17"/>
  <c r="P52" i="17"/>
  <c r="E52" i="17"/>
  <c r="T51" i="17"/>
  <c r="S51" i="17"/>
  <c r="R51" i="17"/>
  <c r="Q51" i="17"/>
  <c r="P51" i="17"/>
  <c r="E51" i="17"/>
  <c r="U51" i="17" s="1"/>
  <c r="S50" i="17"/>
  <c r="R50" i="17"/>
  <c r="Q50" i="17"/>
  <c r="P50" i="17"/>
  <c r="E50" i="17"/>
  <c r="U50" i="17" s="1"/>
  <c r="S49" i="17"/>
  <c r="R49" i="17"/>
  <c r="Q49" i="17"/>
  <c r="P49" i="17"/>
  <c r="E49" i="17"/>
  <c r="U49" i="17" s="1"/>
  <c r="U48" i="17"/>
  <c r="S48" i="17"/>
  <c r="R48" i="17"/>
  <c r="Q48" i="17"/>
  <c r="P48" i="17"/>
  <c r="E48" i="17"/>
  <c r="T48" i="17" s="1"/>
  <c r="S47" i="17"/>
  <c r="R47" i="17"/>
  <c r="Q47" i="17"/>
  <c r="P47" i="17"/>
  <c r="E47" i="17"/>
  <c r="S46" i="17"/>
  <c r="R46" i="17"/>
  <c r="Q46" i="17"/>
  <c r="P46" i="17"/>
  <c r="E46" i="17"/>
  <c r="U46" i="17" s="1"/>
  <c r="S45" i="17"/>
  <c r="R45" i="17"/>
  <c r="Q45" i="17"/>
  <c r="P45" i="17"/>
  <c r="E45" i="17"/>
  <c r="T45" i="17" s="1"/>
  <c r="U44" i="17"/>
  <c r="T44" i="17"/>
  <c r="S44" i="17"/>
  <c r="R44" i="17"/>
  <c r="Q44" i="17"/>
  <c r="P44" i="17"/>
  <c r="E44" i="17"/>
  <c r="S43" i="17"/>
  <c r="R43" i="17"/>
  <c r="Q43" i="17"/>
  <c r="P43" i="17"/>
  <c r="E43" i="17"/>
  <c r="T42" i="17"/>
  <c r="S42" i="17"/>
  <c r="R42" i="17"/>
  <c r="Q42" i="17"/>
  <c r="P42" i="17"/>
  <c r="E42" i="17"/>
  <c r="U42" i="17" s="1"/>
  <c r="V40" i="17"/>
  <c r="O40" i="17"/>
  <c r="N40" i="17"/>
  <c r="M40" i="17"/>
  <c r="L40" i="17"/>
  <c r="K40" i="17"/>
  <c r="J40" i="17"/>
  <c r="I40" i="17"/>
  <c r="S40" i="17" s="1"/>
  <c r="H40" i="17"/>
  <c r="R40" i="17" s="1"/>
  <c r="G40" i="17"/>
  <c r="F40" i="17"/>
  <c r="C40" i="17"/>
  <c r="E40" i="17" s="1"/>
  <c r="B40" i="17"/>
  <c r="S39" i="17"/>
  <c r="R39" i="17"/>
  <c r="Q39" i="17"/>
  <c r="P39" i="17"/>
  <c r="E39" i="17"/>
  <c r="T38" i="17"/>
  <c r="S38" i="17"/>
  <c r="R38" i="17"/>
  <c r="Q38" i="17"/>
  <c r="P38" i="17"/>
  <c r="E38" i="17"/>
  <c r="U38" i="17" s="1"/>
  <c r="U37" i="17"/>
  <c r="T37" i="17"/>
  <c r="S37" i="17"/>
  <c r="R37" i="17"/>
  <c r="Q37" i="17"/>
  <c r="P37" i="17"/>
  <c r="E37" i="17"/>
  <c r="S36" i="17"/>
  <c r="R36" i="17"/>
  <c r="Q36" i="17"/>
  <c r="P36" i="17"/>
  <c r="E36" i="17"/>
  <c r="U36" i="17" s="1"/>
  <c r="S35" i="17"/>
  <c r="R35" i="17"/>
  <c r="Q35" i="17"/>
  <c r="P35" i="17"/>
  <c r="E35" i="17"/>
  <c r="V33" i="17"/>
  <c r="O33" i="17"/>
  <c r="N33" i="17"/>
  <c r="M33" i="17"/>
  <c r="L33" i="17"/>
  <c r="K33" i="17"/>
  <c r="J33" i="17"/>
  <c r="R33" i="17" s="1"/>
  <c r="I33" i="17"/>
  <c r="H33" i="17"/>
  <c r="G33" i="17"/>
  <c r="F33" i="17"/>
  <c r="C33" i="17"/>
  <c r="B33" i="17"/>
  <c r="E33" i="17" s="1"/>
  <c r="S32" i="17"/>
  <c r="R32" i="17"/>
  <c r="Q32" i="17"/>
  <c r="P32" i="17"/>
  <c r="E32" i="17"/>
  <c r="V30" i="17"/>
  <c r="O30" i="17"/>
  <c r="N30" i="17"/>
  <c r="M30" i="17"/>
  <c r="L30" i="17"/>
  <c r="K30" i="17"/>
  <c r="J30" i="17"/>
  <c r="I30" i="17"/>
  <c r="H30" i="17"/>
  <c r="R30" i="17" s="1"/>
  <c r="G30" i="17"/>
  <c r="F30" i="17"/>
  <c r="C30" i="17"/>
  <c r="B30" i="17"/>
  <c r="E30" i="17" s="1"/>
  <c r="U29" i="17"/>
  <c r="S29" i="17"/>
  <c r="R29" i="17"/>
  <c r="Q29" i="17"/>
  <c r="P29" i="17"/>
  <c r="E29" i="17"/>
  <c r="T29" i="17" s="1"/>
  <c r="U28" i="17"/>
  <c r="T28" i="17"/>
  <c r="S28" i="17"/>
  <c r="R28" i="17"/>
  <c r="Q28" i="17"/>
  <c r="P28" i="17"/>
  <c r="E28" i="17"/>
  <c r="S27" i="17"/>
  <c r="R27" i="17"/>
  <c r="Q27" i="17"/>
  <c r="P27" i="17"/>
  <c r="E27" i="17"/>
  <c r="S26" i="17"/>
  <c r="R26" i="17"/>
  <c r="Q26" i="17"/>
  <c r="P26" i="17"/>
  <c r="E26" i="17"/>
  <c r="U26" i="17" s="1"/>
  <c r="V24" i="17"/>
  <c r="O24" i="17"/>
  <c r="N24" i="17"/>
  <c r="M24" i="17"/>
  <c r="L24" i="17"/>
  <c r="K24" i="17"/>
  <c r="J24" i="17"/>
  <c r="I24" i="17"/>
  <c r="S24" i="17" s="1"/>
  <c r="H24" i="17"/>
  <c r="R24" i="17" s="1"/>
  <c r="G24" i="17"/>
  <c r="F24" i="17"/>
  <c r="C24" i="17"/>
  <c r="B24" i="17"/>
  <c r="S23" i="17"/>
  <c r="R23" i="17"/>
  <c r="Q23" i="17"/>
  <c r="P23" i="17"/>
  <c r="E23" i="17"/>
  <c r="S22" i="17"/>
  <c r="R22" i="17"/>
  <c r="Q22" i="17"/>
  <c r="P22" i="17"/>
  <c r="E22" i="17"/>
  <c r="U22" i="17" s="1"/>
  <c r="S21" i="17"/>
  <c r="R21" i="17"/>
  <c r="Q21" i="17"/>
  <c r="P21" i="17"/>
  <c r="E21" i="17"/>
  <c r="S20" i="17"/>
  <c r="R20" i="17"/>
  <c r="Q20" i="17"/>
  <c r="P20" i="17"/>
  <c r="E20" i="17"/>
  <c r="T19" i="17"/>
  <c r="S19" i="17"/>
  <c r="R19" i="17"/>
  <c r="Q19" i="17"/>
  <c r="P19" i="17"/>
  <c r="E19" i="17"/>
  <c r="U19" i="17" s="1"/>
  <c r="S18" i="17"/>
  <c r="R18" i="17"/>
  <c r="Q18" i="17"/>
  <c r="P18" i="17"/>
  <c r="E18" i="17"/>
  <c r="U18" i="17" s="1"/>
  <c r="U17" i="17"/>
  <c r="S17" i="17"/>
  <c r="R17" i="17"/>
  <c r="Q17" i="17"/>
  <c r="P17" i="17"/>
  <c r="E17" i="17"/>
  <c r="T17" i="17" s="1"/>
  <c r="V15" i="17"/>
  <c r="O15" i="17"/>
  <c r="N15" i="17"/>
  <c r="M15" i="17"/>
  <c r="L15" i="17"/>
  <c r="K15" i="17"/>
  <c r="S15" i="17" s="1"/>
  <c r="J15" i="17"/>
  <c r="I15" i="17"/>
  <c r="H15" i="17"/>
  <c r="R15" i="17" s="1"/>
  <c r="G15" i="17"/>
  <c r="F15" i="17"/>
  <c r="C15" i="17"/>
  <c r="B15" i="17"/>
  <c r="E15" i="17" s="1"/>
  <c r="T14" i="17"/>
  <c r="S14" i="17"/>
  <c r="R14" i="17"/>
  <c r="Q14" i="17"/>
  <c r="P14" i="17"/>
  <c r="E14" i="17"/>
  <c r="U14" i="17" s="1"/>
  <c r="S13" i="17"/>
  <c r="R13" i="17"/>
  <c r="Q13" i="17"/>
  <c r="P13" i="17"/>
  <c r="E13" i="17"/>
  <c r="U13" i="17" s="1"/>
  <c r="S12" i="17"/>
  <c r="R12" i="17"/>
  <c r="Q12" i="17"/>
  <c r="P12" i="17"/>
  <c r="E12" i="17"/>
  <c r="U12" i="17" s="1"/>
  <c r="S11" i="17"/>
  <c r="R11" i="17"/>
  <c r="Q11" i="17"/>
  <c r="P11" i="17"/>
  <c r="E11" i="17"/>
  <c r="S10" i="17"/>
  <c r="R10" i="17"/>
  <c r="Q10" i="17"/>
  <c r="P10" i="17"/>
  <c r="E10" i="17"/>
  <c r="S9" i="17"/>
  <c r="R9" i="17"/>
  <c r="Q9" i="17"/>
  <c r="P9" i="17"/>
  <c r="E9" i="17"/>
  <c r="U9" i="17" s="1"/>
  <c r="U93" i="16"/>
  <c r="S93" i="16"/>
  <c r="R93" i="16"/>
  <c r="Q93" i="16"/>
  <c r="P93" i="16"/>
  <c r="E93" i="16"/>
  <c r="T93" i="16" s="1"/>
  <c r="S92" i="16"/>
  <c r="R92" i="16"/>
  <c r="Q92" i="16"/>
  <c r="P92" i="16"/>
  <c r="E92" i="16"/>
  <c r="T91" i="16"/>
  <c r="S91" i="16"/>
  <c r="R91" i="16"/>
  <c r="Q91" i="16"/>
  <c r="P91" i="16"/>
  <c r="E91" i="16"/>
  <c r="U91" i="16" s="1"/>
  <c r="U90" i="16"/>
  <c r="T90" i="16"/>
  <c r="S90" i="16"/>
  <c r="R90" i="16"/>
  <c r="Q90" i="16"/>
  <c r="P90" i="16"/>
  <c r="E90" i="16"/>
  <c r="T89" i="16"/>
  <c r="S89" i="16"/>
  <c r="R89" i="16"/>
  <c r="Q89" i="16"/>
  <c r="P89" i="16"/>
  <c r="E89" i="16"/>
  <c r="U89" i="16" s="1"/>
  <c r="S88" i="16"/>
  <c r="R88" i="16"/>
  <c r="Q88" i="16"/>
  <c r="P88" i="16"/>
  <c r="E88" i="16"/>
  <c r="S87" i="16"/>
  <c r="R87" i="16"/>
  <c r="Q87" i="16"/>
  <c r="P87" i="16"/>
  <c r="E87" i="16"/>
  <c r="U87" i="16" s="1"/>
  <c r="U86" i="16"/>
  <c r="S86" i="16"/>
  <c r="R86" i="16"/>
  <c r="Q86" i="16"/>
  <c r="P86" i="16"/>
  <c r="E86" i="16"/>
  <c r="T86" i="16" s="1"/>
  <c r="V72" i="16"/>
  <c r="O72" i="16"/>
  <c r="N72" i="16"/>
  <c r="M72" i="16"/>
  <c r="L72" i="16"/>
  <c r="K72" i="16"/>
  <c r="J72" i="16"/>
  <c r="I72" i="16"/>
  <c r="S72" i="16" s="1"/>
  <c r="H72" i="16"/>
  <c r="G72" i="16"/>
  <c r="F72" i="16"/>
  <c r="C72" i="16"/>
  <c r="B72" i="16"/>
  <c r="V71" i="16"/>
  <c r="O71" i="16"/>
  <c r="N71" i="16"/>
  <c r="M71" i="16"/>
  <c r="L71" i="16"/>
  <c r="K71" i="16"/>
  <c r="J71" i="16"/>
  <c r="I71" i="16"/>
  <c r="S71" i="16" s="1"/>
  <c r="H71" i="16"/>
  <c r="G71" i="16"/>
  <c r="F71" i="16"/>
  <c r="C71" i="16"/>
  <c r="B71" i="16"/>
  <c r="V70" i="16"/>
  <c r="O70" i="16"/>
  <c r="N70" i="16"/>
  <c r="M70" i="16"/>
  <c r="L70" i="16"/>
  <c r="K70" i="16"/>
  <c r="J70" i="16"/>
  <c r="I70" i="16"/>
  <c r="S70" i="16" s="1"/>
  <c r="H70" i="16"/>
  <c r="R70" i="16" s="1"/>
  <c r="G70" i="16"/>
  <c r="F70" i="16"/>
  <c r="C70" i="16"/>
  <c r="B70" i="16"/>
  <c r="E70" i="16" s="1"/>
  <c r="T69" i="16"/>
  <c r="S69" i="16"/>
  <c r="R69" i="16"/>
  <c r="Q69" i="16"/>
  <c r="P69" i="16"/>
  <c r="E69" i="16"/>
  <c r="U69" i="16" s="1"/>
  <c r="V67" i="16"/>
  <c r="O67" i="16"/>
  <c r="N67" i="16"/>
  <c r="M67" i="16"/>
  <c r="L67" i="16"/>
  <c r="K67" i="16"/>
  <c r="J67" i="16"/>
  <c r="I67" i="16"/>
  <c r="S67" i="16" s="1"/>
  <c r="H67" i="16"/>
  <c r="G67" i="16"/>
  <c r="F67" i="16"/>
  <c r="C67" i="16"/>
  <c r="E67" i="16" s="1"/>
  <c r="B67" i="16"/>
  <c r="V66" i="16"/>
  <c r="O66" i="16"/>
  <c r="N66" i="16"/>
  <c r="M66" i="16"/>
  <c r="L66" i="16"/>
  <c r="K66" i="16"/>
  <c r="J66" i="16"/>
  <c r="I66" i="16"/>
  <c r="H66" i="16"/>
  <c r="R66" i="16" s="1"/>
  <c r="G66" i="16"/>
  <c r="F66" i="16"/>
  <c r="C66" i="16"/>
  <c r="B66" i="16"/>
  <c r="E66" i="16" s="1"/>
  <c r="U65" i="16"/>
  <c r="S65" i="16"/>
  <c r="R65" i="16"/>
  <c r="Q65" i="16"/>
  <c r="P65" i="16"/>
  <c r="E65" i="16"/>
  <c r="T65" i="16" s="1"/>
  <c r="U64" i="16"/>
  <c r="T64" i="16"/>
  <c r="S64" i="16"/>
  <c r="R64" i="16"/>
  <c r="Q64" i="16"/>
  <c r="P64" i="16"/>
  <c r="E64" i="16"/>
  <c r="S63" i="16"/>
  <c r="R63" i="16"/>
  <c r="Q63" i="16"/>
  <c r="P63" i="16"/>
  <c r="E63" i="16"/>
  <c r="U63" i="16" s="1"/>
  <c r="T62" i="16"/>
  <c r="S62" i="16"/>
  <c r="R62" i="16"/>
  <c r="Q62" i="16"/>
  <c r="P62" i="16"/>
  <c r="E62" i="16"/>
  <c r="U62" i="16" s="1"/>
  <c r="S61" i="16"/>
  <c r="R61" i="16"/>
  <c r="Q61" i="16"/>
  <c r="P61" i="16"/>
  <c r="E61" i="16"/>
  <c r="V59" i="16"/>
  <c r="O59" i="16"/>
  <c r="N59" i="16"/>
  <c r="M59" i="16"/>
  <c r="L59" i="16"/>
  <c r="K59" i="16"/>
  <c r="J59" i="16"/>
  <c r="I59" i="16"/>
  <c r="S59" i="16" s="1"/>
  <c r="H59" i="16"/>
  <c r="R59" i="16" s="1"/>
  <c r="G59" i="16"/>
  <c r="F59" i="16"/>
  <c r="C59" i="16"/>
  <c r="B59" i="16"/>
  <c r="E59" i="16" s="1"/>
  <c r="T58" i="16"/>
  <c r="S58" i="16"/>
  <c r="R58" i="16"/>
  <c r="Q58" i="16"/>
  <c r="P58" i="16"/>
  <c r="E58" i="16"/>
  <c r="U58" i="16" s="1"/>
  <c r="S57" i="16"/>
  <c r="R57" i="16"/>
  <c r="Q57" i="16"/>
  <c r="P57" i="16"/>
  <c r="E57" i="16"/>
  <c r="U57" i="16" s="1"/>
  <c r="U56" i="16"/>
  <c r="S56" i="16"/>
  <c r="R56" i="16"/>
  <c r="Q56" i="16"/>
  <c r="P56" i="16"/>
  <c r="E56" i="16"/>
  <c r="T56" i="16" s="1"/>
  <c r="S55" i="16"/>
  <c r="R55" i="16"/>
  <c r="Q55" i="16"/>
  <c r="P55" i="16"/>
  <c r="E55" i="16"/>
  <c r="V53" i="16"/>
  <c r="O53" i="16"/>
  <c r="N53" i="16"/>
  <c r="M53" i="16"/>
  <c r="L53" i="16"/>
  <c r="K53" i="16"/>
  <c r="J53" i="16"/>
  <c r="I53" i="16"/>
  <c r="S53" i="16" s="1"/>
  <c r="H53" i="16"/>
  <c r="G53" i="16"/>
  <c r="F53" i="16"/>
  <c r="C53" i="16"/>
  <c r="B53" i="16"/>
  <c r="E53" i="16" s="1"/>
  <c r="S52" i="16"/>
  <c r="R52" i="16"/>
  <c r="Q52" i="16"/>
  <c r="P52" i="16"/>
  <c r="E52" i="16"/>
  <c r="U52" i="16" s="1"/>
  <c r="S51" i="16"/>
  <c r="R51" i="16"/>
  <c r="Q51" i="16"/>
  <c r="P51" i="16"/>
  <c r="E51" i="16"/>
  <c r="S50" i="16"/>
  <c r="R50" i="16"/>
  <c r="Q50" i="16"/>
  <c r="P50" i="16"/>
  <c r="E50" i="16"/>
  <c r="U50" i="16" s="1"/>
  <c r="S49" i="16"/>
  <c r="R49" i="16"/>
  <c r="Q49" i="16"/>
  <c r="P49" i="16"/>
  <c r="E49" i="16"/>
  <c r="T49" i="16" s="1"/>
  <c r="U48" i="16"/>
  <c r="S48" i="16"/>
  <c r="R48" i="16"/>
  <c r="Q48" i="16"/>
  <c r="P48" i="16"/>
  <c r="E48" i="16"/>
  <c r="T48" i="16" s="1"/>
  <c r="S47" i="16"/>
  <c r="R47" i="16"/>
  <c r="Q47" i="16"/>
  <c r="P47" i="16"/>
  <c r="E47" i="16"/>
  <c r="T46" i="16"/>
  <c r="S46" i="16"/>
  <c r="R46" i="16"/>
  <c r="Q46" i="16"/>
  <c r="P46" i="16"/>
  <c r="E46" i="16"/>
  <c r="U46" i="16" s="1"/>
  <c r="U45" i="16"/>
  <c r="S45" i="16"/>
  <c r="R45" i="16"/>
  <c r="Q45" i="16"/>
  <c r="P45" i="16"/>
  <c r="E45" i="16"/>
  <c r="T45" i="16" s="1"/>
  <c r="S44" i="16"/>
  <c r="R44" i="16"/>
  <c r="Q44" i="16"/>
  <c r="P44" i="16"/>
  <c r="E44" i="16"/>
  <c r="U44" i="16" s="1"/>
  <c r="S43" i="16"/>
  <c r="R43" i="16"/>
  <c r="Q43" i="16"/>
  <c r="P43" i="16"/>
  <c r="E43" i="16"/>
  <c r="S42" i="16"/>
  <c r="R42" i="16"/>
  <c r="Q42" i="16"/>
  <c r="P42" i="16"/>
  <c r="E42" i="16"/>
  <c r="U42" i="16" s="1"/>
  <c r="V40" i="16"/>
  <c r="O40" i="16"/>
  <c r="N40" i="16"/>
  <c r="M40" i="16"/>
  <c r="L40" i="16"/>
  <c r="K40" i="16"/>
  <c r="J40" i="16"/>
  <c r="I40" i="16"/>
  <c r="S40" i="16" s="1"/>
  <c r="H40" i="16"/>
  <c r="R40" i="16" s="1"/>
  <c r="G40" i="16"/>
  <c r="F40" i="16"/>
  <c r="C40" i="16"/>
  <c r="E40" i="16" s="1"/>
  <c r="B40" i="16"/>
  <c r="S39" i="16"/>
  <c r="R39" i="16"/>
  <c r="Q39" i="16"/>
  <c r="P39" i="16"/>
  <c r="E39" i="16"/>
  <c r="S38" i="16"/>
  <c r="R38" i="16"/>
  <c r="Q38" i="16"/>
  <c r="P38" i="16"/>
  <c r="E38" i="16"/>
  <c r="U38" i="16" s="1"/>
  <c r="S37" i="16"/>
  <c r="R37" i="16"/>
  <c r="Q37" i="16"/>
  <c r="P37" i="16"/>
  <c r="E37" i="16"/>
  <c r="T37" i="16" s="1"/>
  <c r="T36" i="16"/>
  <c r="S36" i="16"/>
  <c r="R36" i="16"/>
  <c r="Q36" i="16"/>
  <c r="U36" i="16" s="1"/>
  <c r="P36" i="16"/>
  <c r="E36" i="16"/>
  <c r="S35" i="16"/>
  <c r="R35" i="16"/>
  <c r="Q35" i="16"/>
  <c r="P35" i="16"/>
  <c r="E35" i="16"/>
  <c r="V33" i="16"/>
  <c r="O33" i="16"/>
  <c r="N33" i="16"/>
  <c r="M33" i="16"/>
  <c r="L33" i="16"/>
  <c r="K33" i="16"/>
  <c r="J33" i="16"/>
  <c r="R33" i="16" s="1"/>
  <c r="I33" i="16"/>
  <c r="H33" i="16"/>
  <c r="G33" i="16"/>
  <c r="F33" i="16"/>
  <c r="E33" i="16"/>
  <c r="C33" i="16"/>
  <c r="B33" i="16"/>
  <c r="U32" i="16"/>
  <c r="T32" i="16"/>
  <c r="S32" i="16"/>
  <c r="R32" i="16"/>
  <c r="Q32" i="16"/>
  <c r="P32" i="16"/>
  <c r="E32" i="16"/>
  <c r="V30" i="16"/>
  <c r="O30" i="16"/>
  <c r="N30" i="16"/>
  <c r="M30" i="16"/>
  <c r="L30" i="16"/>
  <c r="K30" i="16"/>
  <c r="J30" i="16"/>
  <c r="I30" i="16"/>
  <c r="Q30" i="16" s="1"/>
  <c r="H30" i="16"/>
  <c r="R30" i="16" s="1"/>
  <c r="G30" i="16"/>
  <c r="F30" i="16"/>
  <c r="C30" i="16"/>
  <c r="B30" i="16"/>
  <c r="E30" i="16" s="1"/>
  <c r="S29" i="16"/>
  <c r="R29" i="16"/>
  <c r="Q29" i="16"/>
  <c r="P29" i="16"/>
  <c r="E29" i="16"/>
  <c r="T29" i="16" s="1"/>
  <c r="U28" i="16"/>
  <c r="T28" i="16"/>
  <c r="S28" i="16"/>
  <c r="R28" i="16"/>
  <c r="Q28" i="16"/>
  <c r="P28" i="16"/>
  <c r="E28" i="16"/>
  <c r="S27" i="16"/>
  <c r="R27" i="16"/>
  <c r="Q27" i="16"/>
  <c r="P27" i="16"/>
  <c r="E27" i="16"/>
  <c r="T26" i="16"/>
  <c r="S26" i="16"/>
  <c r="R26" i="16"/>
  <c r="Q26" i="16"/>
  <c r="P26" i="16"/>
  <c r="E26" i="16"/>
  <c r="U26" i="16" s="1"/>
  <c r="V24" i="16"/>
  <c r="O24" i="16"/>
  <c r="N24" i="16"/>
  <c r="M24" i="16"/>
  <c r="L24" i="16"/>
  <c r="K24" i="16"/>
  <c r="J24" i="16"/>
  <c r="I24" i="16"/>
  <c r="S24" i="16" s="1"/>
  <c r="H24" i="16"/>
  <c r="G24" i="16"/>
  <c r="F24" i="16"/>
  <c r="C24" i="16"/>
  <c r="E24" i="16" s="1"/>
  <c r="B24" i="16"/>
  <c r="S23" i="16"/>
  <c r="R23" i="16"/>
  <c r="Q23" i="16"/>
  <c r="P23" i="16"/>
  <c r="E23" i="16"/>
  <c r="T22" i="16"/>
  <c r="S22" i="16"/>
  <c r="R22" i="16"/>
  <c r="Q22" i="16"/>
  <c r="P22" i="16"/>
  <c r="E22" i="16"/>
  <c r="U22" i="16" s="1"/>
  <c r="S21" i="16"/>
  <c r="R21" i="16"/>
  <c r="Q21" i="16"/>
  <c r="P21" i="16"/>
  <c r="E21" i="16"/>
  <c r="T21" i="16" s="1"/>
  <c r="U20" i="16"/>
  <c r="S20" i="16"/>
  <c r="R20" i="16"/>
  <c r="Q20" i="16"/>
  <c r="P20" i="16"/>
  <c r="E20" i="16"/>
  <c r="T20" i="16" s="1"/>
  <c r="S19" i="16"/>
  <c r="R19" i="16"/>
  <c r="Q19" i="16"/>
  <c r="P19" i="16"/>
  <c r="E19" i="16"/>
  <c r="S18" i="16"/>
  <c r="R18" i="16"/>
  <c r="Q18" i="16"/>
  <c r="P18" i="16"/>
  <c r="E18" i="16"/>
  <c r="U18" i="16" s="1"/>
  <c r="S17" i="16"/>
  <c r="R17" i="16"/>
  <c r="Q17" i="16"/>
  <c r="P17" i="16"/>
  <c r="E17" i="16"/>
  <c r="U17" i="16" s="1"/>
  <c r="V15" i="16"/>
  <c r="S15" i="16"/>
  <c r="O15" i="16"/>
  <c r="N15" i="16"/>
  <c r="M15" i="16"/>
  <c r="L15" i="16"/>
  <c r="K15" i="16"/>
  <c r="J15" i="16"/>
  <c r="I15" i="16"/>
  <c r="H15" i="16"/>
  <c r="R15" i="16" s="1"/>
  <c r="G15" i="16"/>
  <c r="F15" i="16"/>
  <c r="C15" i="16"/>
  <c r="B15" i="16"/>
  <c r="S14" i="16"/>
  <c r="R14" i="16"/>
  <c r="Q14" i="16"/>
  <c r="P14" i="16"/>
  <c r="E14" i="16"/>
  <c r="S13" i="16"/>
  <c r="R13" i="16"/>
  <c r="Q13" i="16"/>
  <c r="P13" i="16"/>
  <c r="E13" i="16"/>
  <c r="T13" i="16" s="1"/>
  <c r="U12" i="16"/>
  <c r="S12" i="16"/>
  <c r="R12" i="16"/>
  <c r="Q12" i="16"/>
  <c r="P12" i="16"/>
  <c r="E12" i="16"/>
  <c r="T12" i="16" s="1"/>
  <c r="S11" i="16"/>
  <c r="R11" i="16"/>
  <c r="Q11" i="16"/>
  <c r="P11" i="16"/>
  <c r="E11" i="16"/>
  <c r="T10" i="16"/>
  <c r="S10" i="16"/>
  <c r="R10" i="16"/>
  <c r="Q10" i="16"/>
  <c r="P10" i="16"/>
  <c r="E10" i="16"/>
  <c r="U9" i="16"/>
  <c r="S9" i="16"/>
  <c r="R9" i="16"/>
  <c r="Q9" i="16"/>
  <c r="P9" i="16"/>
  <c r="E9" i="16"/>
  <c r="T9" i="16" s="1"/>
  <c r="S93" i="15"/>
  <c r="R93" i="15"/>
  <c r="Q93" i="15"/>
  <c r="P93" i="15"/>
  <c r="E93" i="15"/>
  <c r="U93" i="15" s="1"/>
  <c r="S92" i="15"/>
  <c r="R92" i="15"/>
  <c r="Q92" i="15"/>
  <c r="P92" i="15"/>
  <c r="E92" i="15"/>
  <c r="S91" i="15"/>
  <c r="R91" i="15"/>
  <c r="Q91" i="15"/>
  <c r="P91" i="15"/>
  <c r="E91" i="15"/>
  <c r="U91" i="15" s="1"/>
  <c r="S90" i="15"/>
  <c r="R90" i="15"/>
  <c r="Q90" i="15"/>
  <c r="P90" i="15"/>
  <c r="E90" i="15"/>
  <c r="T90" i="15" s="1"/>
  <c r="U89" i="15"/>
  <c r="S89" i="15"/>
  <c r="R89" i="15"/>
  <c r="Q89" i="15"/>
  <c r="P89" i="15"/>
  <c r="E89" i="15"/>
  <c r="T89" i="15" s="1"/>
  <c r="S88" i="15"/>
  <c r="R88" i="15"/>
  <c r="Q88" i="15"/>
  <c r="P88" i="15"/>
  <c r="E88" i="15"/>
  <c r="T87" i="15"/>
  <c r="S87" i="15"/>
  <c r="R87" i="15"/>
  <c r="Q87" i="15"/>
  <c r="P87" i="15"/>
  <c r="E87" i="15"/>
  <c r="U87" i="15" s="1"/>
  <c r="U86" i="15"/>
  <c r="T86" i="15"/>
  <c r="S86" i="15"/>
  <c r="R86" i="15"/>
  <c r="Q86" i="15"/>
  <c r="P86" i="15"/>
  <c r="E86" i="15"/>
  <c r="V72" i="15"/>
  <c r="O72" i="15"/>
  <c r="N72" i="15"/>
  <c r="M72" i="15"/>
  <c r="L72" i="15"/>
  <c r="K72" i="15"/>
  <c r="S72" i="15" s="1"/>
  <c r="J72" i="15"/>
  <c r="I72" i="15"/>
  <c r="H72" i="15"/>
  <c r="G72" i="15"/>
  <c r="F72" i="15"/>
  <c r="C72" i="15"/>
  <c r="B72" i="15"/>
  <c r="E72" i="15" s="1"/>
  <c r="V71" i="15"/>
  <c r="O71" i="15"/>
  <c r="N71" i="15"/>
  <c r="M71" i="15"/>
  <c r="Q71" i="15" s="1"/>
  <c r="L71" i="15"/>
  <c r="K71" i="15"/>
  <c r="J71" i="15"/>
  <c r="I71" i="15"/>
  <c r="S71" i="15" s="1"/>
  <c r="H71" i="15"/>
  <c r="P71" i="15" s="1"/>
  <c r="G71" i="15"/>
  <c r="F71" i="15"/>
  <c r="E71" i="15"/>
  <c r="C71" i="15"/>
  <c r="B71" i="15"/>
  <c r="V70" i="15"/>
  <c r="O70" i="15"/>
  <c r="N70" i="15"/>
  <c r="M70" i="15"/>
  <c r="L70" i="15"/>
  <c r="K70" i="15"/>
  <c r="S70" i="15" s="1"/>
  <c r="J70" i="15"/>
  <c r="I70" i="15"/>
  <c r="H70" i="15"/>
  <c r="G70" i="15"/>
  <c r="F70" i="15"/>
  <c r="C70" i="15"/>
  <c r="B70" i="15"/>
  <c r="E70" i="15" s="1"/>
  <c r="S69" i="15"/>
  <c r="R69" i="15"/>
  <c r="Q69" i="15"/>
  <c r="P69" i="15"/>
  <c r="E69" i="15"/>
  <c r="U69" i="15" s="1"/>
  <c r="V67" i="15"/>
  <c r="O67" i="15"/>
  <c r="N67" i="15"/>
  <c r="M67" i="15"/>
  <c r="L67" i="15"/>
  <c r="K67" i="15"/>
  <c r="J67" i="15"/>
  <c r="I67" i="15"/>
  <c r="H67" i="15"/>
  <c r="G67" i="15"/>
  <c r="F67" i="15"/>
  <c r="C67" i="15"/>
  <c r="B67" i="15"/>
  <c r="V66" i="15"/>
  <c r="O66" i="15"/>
  <c r="N66" i="15"/>
  <c r="M66" i="15"/>
  <c r="L66" i="15"/>
  <c r="K66" i="15"/>
  <c r="J66" i="15"/>
  <c r="I66" i="15"/>
  <c r="H66" i="15"/>
  <c r="G66" i="15"/>
  <c r="F66" i="15"/>
  <c r="C66" i="15"/>
  <c r="B66" i="15"/>
  <c r="E66" i="15" s="1"/>
  <c r="U65" i="15"/>
  <c r="S65" i="15"/>
  <c r="R65" i="15"/>
  <c r="Q65" i="15"/>
  <c r="P65" i="15"/>
  <c r="E65" i="15"/>
  <c r="T65" i="15" s="1"/>
  <c r="T64" i="15"/>
  <c r="S64" i="15"/>
  <c r="R64" i="15"/>
  <c r="Q64" i="15"/>
  <c r="P64" i="15"/>
  <c r="E64" i="15"/>
  <c r="U64" i="15" s="1"/>
  <c r="S63" i="15"/>
  <c r="R63" i="15"/>
  <c r="Q63" i="15"/>
  <c r="P63" i="15"/>
  <c r="E63" i="15"/>
  <c r="S62" i="15"/>
  <c r="R62" i="15"/>
  <c r="Q62" i="15"/>
  <c r="P62" i="15"/>
  <c r="E62" i="15"/>
  <c r="U62" i="15" s="1"/>
  <c r="U61" i="15"/>
  <c r="S61" i="15"/>
  <c r="R61" i="15"/>
  <c r="Q61" i="15"/>
  <c r="P61" i="15"/>
  <c r="E61" i="15"/>
  <c r="V59" i="15"/>
  <c r="O59" i="15"/>
  <c r="N59" i="15"/>
  <c r="M59" i="15"/>
  <c r="L59" i="15"/>
  <c r="K59" i="15"/>
  <c r="J59" i="15"/>
  <c r="I59" i="15"/>
  <c r="S59" i="15" s="1"/>
  <c r="H59" i="15"/>
  <c r="R59" i="15" s="1"/>
  <c r="G59" i="15"/>
  <c r="F59" i="15"/>
  <c r="C59" i="15"/>
  <c r="B59" i="15"/>
  <c r="E59" i="15" s="1"/>
  <c r="S58" i="15"/>
  <c r="R58" i="15"/>
  <c r="Q58" i="15"/>
  <c r="P58" i="15"/>
  <c r="E58" i="15"/>
  <c r="U58" i="15" s="1"/>
  <c r="U57" i="15"/>
  <c r="S57" i="15"/>
  <c r="R57" i="15"/>
  <c r="Q57" i="15"/>
  <c r="P57" i="15"/>
  <c r="E57" i="15"/>
  <c r="T57" i="15" s="1"/>
  <c r="T56" i="15"/>
  <c r="S56" i="15"/>
  <c r="R56" i="15"/>
  <c r="Q56" i="15"/>
  <c r="P56" i="15"/>
  <c r="E56" i="15"/>
  <c r="U56" i="15" s="1"/>
  <c r="S55" i="15"/>
  <c r="R55" i="15"/>
  <c r="Q55" i="15"/>
  <c r="P55" i="15"/>
  <c r="E55" i="15"/>
  <c r="U55" i="15" s="1"/>
  <c r="V53" i="15"/>
  <c r="O53" i="15"/>
  <c r="N53" i="15"/>
  <c r="M53" i="15"/>
  <c r="L53" i="15"/>
  <c r="K53" i="15"/>
  <c r="J53" i="15"/>
  <c r="I53" i="15"/>
  <c r="S53" i="15" s="1"/>
  <c r="H53" i="15"/>
  <c r="G53" i="15"/>
  <c r="F53" i="15"/>
  <c r="C53" i="15"/>
  <c r="B53" i="15"/>
  <c r="E53" i="15" s="1"/>
  <c r="U52" i="15"/>
  <c r="T52" i="15"/>
  <c r="S52" i="15"/>
  <c r="R52" i="15"/>
  <c r="Q52" i="15"/>
  <c r="P52" i="15"/>
  <c r="E52" i="15"/>
  <c r="S51" i="15"/>
  <c r="R51" i="15"/>
  <c r="Q51" i="15"/>
  <c r="P51" i="15"/>
  <c r="E51" i="15"/>
  <c r="U51" i="15" s="1"/>
  <c r="S50" i="15"/>
  <c r="R50" i="15"/>
  <c r="Q50" i="15"/>
  <c r="P50" i="15"/>
  <c r="E50" i="15"/>
  <c r="U49" i="15"/>
  <c r="S49" i="15"/>
  <c r="R49" i="15"/>
  <c r="Q49" i="15"/>
  <c r="P49" i="15"/>
  <c r="E49" i="15"/>
  <c r="T49" i="15" s="1"/>
  <c r="S48" i="15"/>
  <c r="R48" i="15"/>
  <c r="Q48" i="15"/>
  <c r="P48" i="15"/>
  <c r="E48" i="15"/>
  <c r="U48" i="15" s="1"/>
  <c r="S47" i="15"/>
  <c r="R47" i="15"/>
  <c r="Q47" i="15"/>
  <c r="P47" i="15"/>
  <c r="E47" i="15"/>
  <c r="S46" i="15"/>
  <c r="R46" i="15"/>
  <c r="Q46" i="15"/>
  <c r="P46" i="15"/>
  <c r="E46" i="15"/>
  <c r="U46" i="15" s="1"/>
  <c r="S45" i="15"/>
  <c r="R45" i="15"/>
  <c r="Q45" i="15"/>
  <c r="P45" i="15"/>
  <c r="E45" i="15"/>
  <c r="T45" i="15" s="1"/>
  <c r="S44" i="15"/>
  <c r="R44" i="15"/>
  <c r="Q44" i="15"/>
  <c r="P44" i="15"/>
  <c r="E44" i="15"/>
  <c r="U44" i="15" s="1"/>
  <c r="S43" i="15"/>
  <c r="R43" i="15"/>
  <c r="Q43" i="15"/>
  <c r="P43" i="15"/>
  <c r="E43" i="15"/>
  <c r="U43" i="15" s="1"/>
  <c r="T42" i="15"/>
  <c r="S42" i="15"/>
  <c r="R42" i="15"/>
  <c r="Q42" i="15"/>
  <c r="P42" i="15"/>
  <c r="E42" i="15"/>
  <c r="U42" i="15" s="1"/>
  <c r="V40" i="15"/>
  <c r="O40" i="15"/>
  <c r="N40" i="15"/>
  <c r="M40" i="15"/>
  <c r="L40" i="15"/>
  <c r="K40" i="15"/>
  <c r="J40" i="15"/>
  <c r="I40" i="15"/>
  <c r="H40" i="15"/>
  <c r="R40" i="15" s="1"/>
  <c r="G40" i="15"/>
  <c r="F40" i="15"/>
  <c r="C40" i="15"/>
  <c r="B40" i="15"/>
  <c r="S39" i="15"/>
  <c r="R39" i="15"/>
  <c r="Q39" i="15"/>
  <c r="P39" i="15"/>
  <c r="E39" i="15"/>
  <c r="U39" i="15" s="1"/>
  <c r="T38" i="15"/>
  <c r="S38" i="15"/>
  <c r="R38" i="15"/>
  <c r="Q38" i="15"/>
  <c r="P38" i="15"/>
  <c r="E38" i="15"/>
  <c r="U38" i="15" s="1"/>
  <c r="U37" i="15"/>
  <c r="S37" i="15"/>
  <c r="R37" i="15"/>
  <c r="Q37" i="15"/>
  <c r="P37" i="15"/>
  <c r="E37" i="15"/>
  <c r="T37" i="15" s="1"/>
  <c r="S36" i="15"/>
  <c r="R36" i="15"/>
  <c r="Q36" i="15"/>
  <c r="P36" i="15"/>
  <c r="T36" i="15" s="1"/>
  <c r="E36" i="15"/>
  <c r="S35" i="15"/>
  <c r="R35" i="15"/>
  <c r="Q35" i="15"/>
  <c r="P35" i="15"/>
  <c r="E35" i="15"/>
  <c r="V33" i="15"/>
  <c r="O33" i="15"/>
  <c r="N33" i="15"/>
  <c r="M33" i="15"/>
  <c r="L33" i="15"/>
  <c r="K33" i="15"/>
  <c r="J33" i="15"/>
  <c r="I33" i="15"/>
  <c r="H33" i="15"/>
  <c r="P33" i="15" s="1"/>
  <c r="G33" i="15"/>
  <c r="F33" i="15"/>
  <c r="C33" i="15"/>
  <c r="B33" i="15"/>
  <c r="E33" i="15" s="1"/>
  <c r="S32" i="15"/>
  <c r="R32" i="15"/>
  <c r="Q32" i="15"/>
  <c r="P32" i="15"/>
  <c r="T32" i="15" s="1"/>
  <c r="E32" i="15"/>
  <c r="V30" i="15"/>
  <c r="O30" i="15"/>
  <c r="N30" i="15"/>
  <c r="M30" i="15"/>
  <c r="L30" i="15"/>
  <c r="K30" i="15"/>
  <c r="J30" i="15"/>
  <c r="I30" i="15"/>
  <c r="S30" i="15" s="1"/>
  <c r="H30" i="15"/>
  <c r="G30" i="15"/>
  <c r="F30" i="15"/>
  <c r="C30" i="15"/>
  <c r="B30" i="15"/>
  <c r="U29" i="15"/>
  <c r="S29" i="15"/>
  <c r="R29" i="15"/>
  <c r="Q29" i="15"/>
  <c r="P29" i="15"/>
  <c r="E29" i="15"/>
  <c r="T29" i="15" s="1"/>
  <c r="T28" i="15"/>
  <c r="S28" i="15"/>
  <c r="R28" i="15"/>
  <c r="Q28" i="15"/>
  <c r="P28" i="15"/>
  <c r="E28" i="15"/>
  <c r="U28" i="15" s="1"/>
  <c r="S27" i="15"/>
  <c r="R27" i="15"/>
  <c r="Q27" i="15"/>
  <c r="P27" i="15"/>
  <c r="E27" i="15"/>
  <c r="S26" i="15"/>
  <c r="R26" i="15"/>
  <c r="Q26" i="15"/>
  <c r="P26" i="15"/>
  <c r="E26" i="15"/>
  <c r="U26" i="15" s="1"/>
  <c r="V24" i="15"/>
  <c r="O24" i="15"/>
  <c r="N24" i="15"/>
  <c r="M24" i="15"/>
  <c r="L24" i="15"/>
  <c r="K24" i="15"/>
  <c r="J24" i="15"/>
  <c r="I24" i="15"/>
  <c r="S24" i="15" s="1"/>
  <c r="H24" i="15"/>
  <c r="R24" i="15" s="1"/>
  <c r="G24" i="15"/>
  <c r="F24" i="15"/>
  <c r="C24" i="15"/>
  <c r="B24" i="15"/>
  <c r="S23" i="15"/>
  <c r="R23" i="15"/>
  <c r="Q23" i="15"/>
  <c r="P23" i="15"/>
  <c r="E23" i="15"/>
  <c r="S22" i="15"/>
  <c r="R22" i="15"/>
  <c r="Q22" i="15"/>
  <c r="P22" i="15"/>
  <c r="E22" i="15"/>
  <c r="U22" i="15" s="1"/>
  <c r="S21" i="15"/>
  <c r="R21" i="15"/>
  <c r="Q21" i="15"/>
  <c r="P21" i="15"/>
  <c r="E21" i="15"/>
  <c r="T21" i="15" s="1"/>
  <c r="U20" i="15"/>
  <c r="S20" i="15"/>
  <c r="R20" i="15"/>
  <c r="Q20" i="15"/>
  <c r="P20" i="15"/>
  <c r="E20" i="15"/>
  <c r="T20" i="15" s="1"/>
  <c r="S19" i="15"/>
  <c r="R19" i="15"/>
  <c r="Q19" i="15"/>
  <c r="P19" i="15"/>
  <c r="E19" i="15"/>
  <c r="U19" i="15" s="1"/>
  <c r="T18" i="15"/>
  <c r="S18" i="15"/>
  <c r="R18" i="15"/>
  <c r="Q18" i="15"/>
  <c r="P18" i="15"/>
  <c r="E18" i="15"/>
  <c r="U18" i="15" s="1"/>
  <c r="S17" i="15"/>
  <c r="R17" i="15"/>
  <c r="Q17" i="15"/>
  <c r="P17" i="15"/>
  <c r="E17" i="15"/>
  <c r="T17" i="15" s="1"/>
  <c r="V15" i="15"/>
  <c r="O15" i="15"/>
  <c r="N15" i="15"/>
  <c r="M15" i="15"/>
  <c r="L15" i="15"/>
  <c r="K15" i="15"/>
  <c r="J15" i="15"/>
  <c r="I15" i="15"/>
  <c r="H15" i="15"/>
  <c r="R15" i="15" s="1"/>
  <c r="G15" i="15"/>
  <c r="F15" i="15"/>
  <c r="C15" i="15"/>
  <c r="B15" i="15"/>
  <c r="E15" i="15" s="1"/>
  <c r="T14" i="15"/>
  <c r="S14" i="15"/>
  <c r="R14" i="15"/>
  <c r="Q14" i="15"/>
  <c r="P14" i="15"/>
  <c r="E14" i="15"/>
  <c r="U14" i="15" s="1"/>
  <c r="S13" i="15"/>
  <c r="R13" i="15"/>
  <c r="Q13" i="15"/>
  <c r="P13" i="15"/>
  <c r="E13" i="15"/>
  <c r="T13" i="15" s="1"/>
  <c r="S12" i="15"/>
  <c r="R12" i="15"/>
  <c r="Q12" i="15"/>
  <c r="P12" i="15"/>
  <c r="E12" i="15"/>
  <c r="U12" i="15" s="1"/>
  <c r="S11" i="15"/>
  <c r="R11" i="15"/>
  <c r="Q11" i="15"/>
  <c r="P11" i="15"/>
  <c r="E11" i="15"/>
  <c r="S10" i="15"/>
  <c r="R10" i="15"/>
  <c r="Q10" i="15"/>
  <c r="P10" i="15"/>
  <c r="E10" i="15"/>
  <c r="U10" i="15" s="1"/>
  <c r="S9" i="15"/>
  <c r="R9" i="15"/>
  <c r="Q9" i="15"/>
  <c r="P9" i="15"/>
  <c r="E9" i="15"/>
  <c r="U9" i="15" s="1"/>
  <c r="U93" i="14"/>
  <c r="T93" i="14"/>
  <c r="S93" i="14"/>
  <c r="R93" i="14"/>
  <c r="Q93" i="14"/>
  <c r="P93" i="14"/>
  <c r="E93" i="14"/>
  <c r="S92" i="14"/>
  <c r="R92" i="14"/>
  <c r="Q92" i="14"/>
  <c r="P92" i="14"/>
  <c r="E92" i="14"/>
  <c r="U92" i="14" s="1"/>
  <c r="T91" i="14"/>
  <c r="S91" i="14"/>
  <c r="R91" i="14"/>
  <c r="Q91" i="14"/>
  <c r="P91" i="14"/>
  <c r="E91" i="14"/>
  <c r="U91" i="14" s="1"/>
  <c r="S90" i="14"/>
  <c r="R90" i="14"/>
  <c r="Q90" i="14"/>
  <c r="P90" i="14"/>
  <c r="E90" i="14"/>
  <c r="T90" i="14" s="1"/>
  <c r="S89" i="14"/>
  <c r="R89" i="14"/>
  <c r="Q89" i="14"/>
  <c r="P89" i="14"/>
  <c r="E89" i="14"/>
  <c r="S88" i="14"/>
  <c r="R88" i="14"/>
  <c r="Q88" i="14"/>
  <c r="P88" i="14"/>
  <c r="E88" i="14"/>
  <c r="S87" i="14"/>
  <c r="R87" i="14"/>
  <c r="Q87" i="14"/>
  <c r="P87" i="14"/>
  <c r="E87" i="14"/>
  <c r="U87" i="14" s="1"/>
  <c r="S86" i="14"/>
  <c r="R86" i="14"/>
  <c r="Q86" i="14"/>
  <c r="P86" i="14"/>
  <c r="E86" i="14"/>
  <c r="V72" i="14"/>
  <c r="O72" i="14"/>
  <c r="N72" i="14"/>
  <c r="M72" i="14"/>
  <c r="L72" i="14"/>
  <c r="K72" i="14"/>
  <c r="J72" i="14"/>
  <c r="I72" i="14"/>
  <c r="H72" i="14"/>
  <c r="G72" i="14"/>
  <c r="F72" i="14"/>
  <c r="C72" i="14"/>
  <c r="B72" i="14"/>
  <c r="V71" i="14"/>
  <c r="O71" i="14"/>
  <c r="N71" i="14"/>
  <c r="M71" i="14"/>
  <c r="L71" i="14"/>
  <c r="K71" i="14"/>
  <c r="J71" i="14"/>
  <c r="I71" i="14"/>
  <c r="H71" i="14"/>
  <c r="G71" i="14"/>
  <c r="F71" i="14"/>
  <c r="C71" i="14"/>
  <c r="B71" i="14"/>
  <c r="E71" i="14" s="1"/>
  <c r="V70" i="14"/>
  <c r="O70" i="14"/>
  <c r="N70" i="14"/>
  <c r="M70" i="14"/>
  <c r="L70" i="14"/>
  <c r="K70" i="14"/>
  <c r="J70" i="14"/>
  <c r="I70" i="14"/>
  <c r="H70" i="14"/>
  <c r="R70" i="14" s="1"/>
  <c r="G70" i="14"/>
  <c r="F70" i="14"/>
  <c r="C70" i="14"/>
  <c r="B70" i="14"/>
  <c r="S69" i="14"/>
  <c r="R69" i="14"/>
  <c r="Q69" i="14"/>
  <c r="P69" i="14"/>
  <c r="E69" i="14"/>
  <c r="V67" i="14"/>
  <c r="O67" i="14"/>
  <c r="N67" i="14"/>
  <c r="M67" i="14"/>
  <c r="L67" i="14"/>
  <c r="K67" i="14"/>
  <c r="J67" i="14"/>
  <c r="I67" i="14"/>
  <c r="H67" i="14"/>
  <c r="G67" i="14"/>
  <c r="F67" i="14"/>
  <c r="C67" i="14"/>
  <c r="B67" i="14"/>
  <c r="V66" i="14"/>
  <c r="O66" i="14"/>
  <c r="N66" i="14"/>
  <c r="M66" i="14"/>
  <c r="L66" i="14"/>
  <c r="K66" i="14"/>
  <c r="J66" i="14"/>
  <c r="I66" i="14"/>
  <c r="H66" i="14"/>
  <c r="G66" i="14"/>
  <c r="F66" i="14"/>
  <c r="C66" i="14"/>
  <c r="B66" i="14"/>
  <c r="S65" i="14"/>
  <c r="R65" i="14"/>
  <c r="Q65" i="14"/>
  <c r="P65" i="14"/>
  <c r="E65" i="14"/>
  <c r="U64" i="14"/>
  <c r="T64" i="14"/>
  <c r="S64" i="14"/>
  <c r="R64" i="14"/>
  <c r="Q64" i="14"/>
  <c r="P64" i="14"/>
  <c r="E64" i="14"/>
  <c r="S63" i="14"/>
  <c r="R63" i="14"/>
  <c r="Q63" i="14"/>
  <c r="P63" i="14"/>
  <c r="E63" i="14"/>
  <c r="U63" i="14" s="1"/>
  <c r="S62" i="14"/>
  <c r="R62" i="14"/>
  <c r="Q62" i="14"/>
  <c r="P62" i="14"/>
  <c r="E62" i="14"/>
  <c r="U62" i="14" s="1"/>
  <c r="U61" i="14"/>
  <c r="S61" i="14"/>
  <c r="R61" i="14"/>
  <c r="Q61" i="14"/>
  <c r="P61" i="14"/>
  <c r="E61" i="14"/>
  <c r="T61" i="14" s="1"/>
  <c r="V59" i="14"/>
  <c r="S59" i="14"/>
  <c r="O59" i="14"/>
  <c r="N59" i="14"/>
  <c r="M59" i="14"/>
  <c r="L59" i="14"/>
  <c r="K59" i="14"/>
  <c r="J59" i="14"/>
  <c r="I59" i="14"/>
  <c r="H59" i="14"/>
  <c r="R59" i="14" s="1"/>
  <c r="G59" i="14"/>
  <c r="F59" i="14"/>
  <c r="C59" i="14"/>
  <c r="B59" i="14"/>
  <c r="S58" i="14"/>
  <c r="R58" i="14"/>
  <c r="Q58" i="14"/>
  <c r="P58" i="14"/>
  <c r="E58" i="14"/>
  <c r="U58" i="14" s="1"/>
  <c r="S57" i="14"/>
  <c r="R57" i="14"/>
  <c r="Q57" i="14"/>
  <c r="P57" i="14"/>
  <c r="E57" i="14"/>
  <c r="T56" i="14"/>
  <c r="S56" i="14"/>
  <c r="R56" i="14"/>
  <c r="Q56" i="14"/>
  <c r="P56" i="14"/>
  <c r="E56" i="14"/>
  <c r="U56" i="14" s="1"/>
  <c r="S55" i="14"/>
  <c r="R55" i="14"/>
  <c r="Q55" i="14"/>
  <c r="P55" i="14"/>
  <c r="E55" i="14"/>
  <c r="V53" i="14"/>
  <c r="O53" i="14"/>
  <c r="N53" i="14"/>
  <c r="M53" i="14"/>
  <c r="L53" i="14"/>
  <c r="K53" i="14"/>
  <c r="J53" i="14"/>
  <c r="I53" i="14"/>
  <c r="S53" i="14" s="1"/>
  <c r="H53" i="14"/>
  <c r="R53" i="14" s="1"/>
  <c r="G53" i="14"/>
  <c r="F53" i="14"/>
  <c r="C53" i="14"/>
  <c r="B53" i="14"/>
  <c r="T52" i="14"/>
  <c r="S52" i="14"/>
  <c r="R52" i="14"/>
  <c r="Q52" i="14"/>
  <c r="P52" i="14"/>
  <c r="E52" i="14"/>
  <c r="U52" i="14" s="1"/>
  <c r="S51" i="14"/>
  <c r="R51" i="14"/>
  <c r="Q51" i="14"/>
  <c r="P51" i="14"/>
  <c r="E51" i="14"/>
  <c r="S50" i="14"/>
  <c r="R50" i="14"/>
  <c r="Q50" i="14"/>
  <c r="P50" i="14"/>
  <c r="E50" i="14"/>
  <c r="U50" i="14" s="1"/>
  <c r="U49" i="14"/>
  <c r="S49" i="14"/>
  <c r="R49" i="14"/>
  <c r="Q49" i="14"/>
  <c r="P49" i="14"/>
  <c r="E49" i="14"/>
  <c r="T49" i="14" s="1"/>
  <c r="T48" i="14"/>
  <c r="S48" i="14"/>
  <c r="R48" i="14"/>
  <c r="Q48" i="14"/>
  <c r="P48" i="14"/>
  <c r="E48" i="14"/>
  <c r="U48" i="14" s="1"/>
  <c r="S47" i="14"/>
  <c r="R47" i="14"/>
  <c r="Q47" i="14"/>
  <c r="P47" i="14"/>
  <c r="E47" i="14"/>
  <c r="U47" i="14" s="1"/>
  <c r="S46" i="14"/>
  <c r="R46" i="14"/>
  <c r="Q46" i="14"/>
  <c r="P46" i="14"/>
  <c r="E46" i="14"/>
  <c r="U46" i="14" s="1"/>
  <c r="U45" i="14"/>
  <c r="S45" i="14"/>
  <c r="R45" i="14"/>
  <c r="Q45" i="14"/>
  <c r="P45" i="14"/>
  <c r="E45" i="14"/>
  <c r="T45" i="14" s="1"/>
  <c r="S44" i="14"/>
  <c r="R44" i="14"/>
  <c r="Q44" i="14"/>
  <c r="P44" i="14"/>
  <c r="E44" i="14"/>
  <c r="U44" i="14" s="1"/>
  <c r="S43" i="14"/>
  <c r="R43" i="14"/>
  <c r="Q43" i="14"/>
  <c r="P43" i="14"/>
  <c r="E43" i="14"/>
  <c r="S42" i="14"/>
  <c r="R42" i="14"/>
  <c r="Q42" i="14"/>
  <c r="P42" i="14"/>
  <c r="E42" i="14"/>
  <c r="U42" i="14" s="1"/>
  <c r="V40" i="14"/>
  <c r="O40" i="14"/>
  <c r="N40" i="14"/>
  <c r="M40" i="14"/>
  <c r="L40" i="14"/>
  <c r="K40" i="14"/>
  <c r="J40" i="14"/>
  <c r="I40" i="14"/>
  <c r="Q40" i="14" s="1"/>
  <c r="H40" i="14"/>
  <c r="G40" i="14"/>
  <c r="F40" i="14"/>
  <c r="C40" i="14"/>
  <c r="E40" i="14" s="1"/>
  <c r="B40" i="14"/>
  <c r="S39" i="14"/>
  <c r="R39" i="14"/>
  <c r="Q39" i="14"/>
  <c r="P39" i="14"/>
  <c r="E39" i="14"/>
  <c r="S38" i="14"/>
  <c r="R38" i="14"/>
  <c r="Q38" i="14"/>
  <c r="P38" i="14"/>
  <c r="E38" i="14"/>
  <c r="U38" i="14" s="1"/>
  <c r="U37" i="14"/>
  <c r="S37" i="14"/>
  <c r="R37" i="14"/>
  <c r="Q37" i="14"/>
  <c r="P37" i="14"/>
  <c r="E37" i="14"/>
  <c r="T37" i="14" s="1"/>
  <c r="S36" i="14"/>
  <c r="R36" i="14"/>
  <c r="Q36" i="14"/>
  <c r="P36" i="14"/>
  <c r="E36" i="14"/>
  <c r="S35" i="14"/>
  <c r="R35" i="14"/>
  <c r="Q35" i="14"/>
  <c r="P35" i="14"/>
  <c r="E35" i="14"/>
  <c r="V33" i="14"/>
  <c r="O33" i="14"/>
  <c r="N33" i="14"/>
  <c r="M33" i="14"/>
  <c r="L33" i="14"/>
  <c r="K33" i="14"/>
  <c r="J33" i="14"/>
  <c r="R33" i="14" s="1"/>
  <c r="I33" i="14"/>
  <c r="H33" i="14"/>
  <c r="G33" i="14"/>
  <c r="F33" i="14"/>
  <c r="C33" i="14"/>
  <c r="B33" i="14"/>
  <c r="E33" i="14" s="1"/>
  <c r="S32" i="14"/>
  <c r="R32" i="14"/>
  <c r="Q32" i="14"/>
  <c r="U32" i="14" s="1"/>
  <c r="P32" i="14"/>
  <c r="E32" i="14"/>
  <c r="T32" i="14" s="1"/>
  <c r="V30" i="14"/>
  <c r="S30" i="14"/>
  <c r="O30" i="14"/>
  <c r="N30" i="14"/>
  <c r="M30" i="14"/>
  <c r="L30" i="14"/>
  <c r="K30" i="14"/>
  <c r="J30" i="14"/>
  <c r="I30" i="14"/>
  <c r="H30" i="14"/>
  <c r="R30" i="14" s="1"/>
  <c r="G30" i="14"/>
  <c r="F30" i="14"/>
  <c r="C30" i="14"/>
  <c r="B30" i="14"/>
  <c r="S29" i="14"/>
  <c r="R29" i="14"/>
  <c r="Q29" i="14"/>
  <c r="P29" i="14"/>
  <c r="E29" i="14"/>
  <c r="U28" i="14"/>
  <c r="T28" i="14"/>
  <c r="S28" i="14"/>
  <c r="R28" i="14"/>
  <c r="Q28" i="14"/>
  <c r="P28" i="14"/>
  <c r="E28" i="14"/>
  <c r="S27" i="14"/>
  <c r="R27" i="14"/>
  <c r="Q27" i="14"/>
  <c r="P27" i="14"/>
  <c r="E27" i="14"/>
  <c r="U27" i="14" s="1"/>
  <c r="U26" i="14"/>
  <c r="S26" i="14"/>
  <c r="R26" i="14"/>
  <c r="Q26" i="14"/>
  <c r="P26" i="14"/>
  <c r="E26" i="14"/>
  <c r="T26" i="14" s="1"/>
  <c r="V24" i="14"/>
  <c r="O24" i="14"/>
  <c r="N24" i="14"/>
  <c r="M24" i="14"/>
  <c r="L24" i="14"/>
  <c r="K24" i="14"/>
  <c r="J24" i="14"/>
  <c r="I24" i="14"/>
  <c r="H24" i="14"/>
  <c r="R24" i="14" s="1"/>
  <c r="G24" i="14"/>
  <c r="F24" i="14"/>
  <c r="C24" i="14"/>
  <c r="B24" i="14"/>
  <c r="E24" i="14" s="1"/>
  <c r="S23" i="14"/>
  <c r="R23" i="14"/>
  <c r="Q23" i="14"/>
  <c r="P23" i="14"/>
  <c r="E23" i="14"/>
  <c r="U23" i="14" s="1"/>
  <c r="S22" i="14"/>
  <c r="R22" i="14"/>
  <c r="Q22" i="14"/>
  <c r="P22" i="14"/>
  <c r="E22" i="14"/>
  <c r="U22" i="14" s="1"/>
  <c r="S21" i="14"/>
  <c r="R21" i="14"/>
  <c r="Q21" i="14"/>
  <c r="U21" i="14" s="1"/>
  <c r="P21" i="14"/>
  <c r="E21" i="14"/>
  <c r="T21" i="14" s="1"/>
  <c r="S20" i="14"/>
  <c r="R20" i="14"/>
  <c r="Q20" i="14"/>
  <c r="P20" i="14"/>
  <c r="E20" i="14"/>
  <c r="U20" i="14" s="1"/>
  <c r="S19" i="14"/>
  <c r="R19" i="14"/>
  <c r="Q19" i="14"/>
  <c r="P19" i="14"/>
  <c r="E19" i="14"/>
  <c r="S18" i="14"/>
  <c r="R18" i="14"/>
  <c r="Q18" i="14"/>
  <c r="P18" i="14"/>
  <c r="E18" i="14"/>
  <c r="U18" i="14" s="1"/>
  <c r="S17" i="14"/>
  <c r="R17" i="14"/>
  <c r="Q17" i="14"/>
  <c r="P17" i="14"/>
  <c r="E17" i="14"/>
  <c r="T17" i="14" s="1"/>
  <c r="V15" i="14"/>
  <c r="O15" i="14"/>
  <c r="N15" i="14"/>
  <c r="M15" i="14"/>
  <c r="L15" i="14"/>
  <c r="K15" i="14"/>
  <c r="S15" i="14" s="1"/>
  <c r="J15" i="14"/>
  <c r="R15" i="14" s="1"/>
  <c r="I15" i="14"/>
  <c r="H15" i="14"/>
  <c r="G15" i="14"/>
  <c r="F15" i="14"/>
  <c r="C15" i="14"/>
  <c r="B15" i="14"/>
  <c r="E15" i="14" s="1"/>
  <c r="S14" i="14"/>
  <c r="R14" i="14"/>
  <c r="Q14" i="14"/>
  <c r="P14" i="14"/>
  <c r="E14" i="14"/>
  <c r="U14" i="14" s="1"/>
  <c r="U13" i="14"/>
  <c r="S13" i="14"/>
  <c r="R13" i="14"/>
  <c r="Q13" i="14"/>
  <c r="P13" i="14"/>
  <c r="E13" i="14"/>
  <c r="T13" i="14" s="1"/>
  <c r="S12" i="14"/>
  <c r="R12" i="14"/>
  <c r="Q12" i="14"/>
  <c r="P12" i="14"/>
  <c r="E12" i="14"/>
  <c r="S11" i="14"/>
  <c r="R11" i="14"/>
  <c r="Q11" i="14"/>
  <c r="P11" i="14"/>
  <c r="E11" i="14"/>
  <c r="U11" i="14" s="1"/>
  <c r="S10" i="14"/>
  <c r="R10" i="14"/>
  <c r="Q10" i="14"/>
  <c r="P10" i="14"/>
  <c r="E10" i="14"/>
  <c r="S9" i="14"/>
  <c r="R9" i="14"/>
  <c r="Q9" i="14"/>
  <c r="P9" i="14"/>
  <c r="E9" i="14"/>
  <c r="T93" i="13"/>
  <c r="S93" i="13"/>
  <c r="R93" i="13"/>
  <c r="Q93" i="13"/>
  <c r="P93" i="13"/>
  <c r="E93" i="13"/>
  <c r="U93" i="13" s="1"/>
  <c r="S92" i="13"/>
  <c r="R92" i="13"/>
  <c r="Q92" i="13"/>
  <c r="P92" i="13"/>
  <c r="E92" i="13"/>
  <c r="S91" i="13"/>
  <c r="R91" i="13"/>
  <c r="Q91" i="13"/>
  <c r="P91" i="13"/>
  <c r="E91" i="13"/>
  <c r="U91" i="13" s="1"/>
  <c r="U90" i="13"/>
  <c r="S90" i="13"/>
  <c r="R90" i="13"/>
  <c r="Q90" i="13"/>
  <c r="P90" i="13"/>
  <c r="E90" i="13"/>
  <c r="T90" i="13" s="1"/>
  <c r="S89" i="13"/>
  <c r="R89" i="13"/>
  <c r="Q89" i="13"/>
  <c r="P89" i="13"/>
  <c r="E89" i="13"/>
  <c r="U89" i="13" s="1"/>
  <c r="S88" i="13"/>
  <c r="R88" i="13"/>
  <c r="Q88" i="13"/>
  <c r="P88" i="13"/>
  <c r="E88" i="13"/>
  <c r="U88" i="13" s="1"/>
  <c r="S87" i="13"/>
  <c r="R87" i="13"/>
  <c r="Q87" i="13"/>
  <c r="P87" i="13"/>
  <c r="E87" i="13"/>
  <c r="S86" i="13"/>
  <c r="R86" i="13"/>
  <c r="Q86" i="13"/>
  <c r="P86" i="13"/>
  <c r="E86" i="13"/>
  <c r="V72" i="13"/>
  <c r="O72" i="13"/>
  <c r="N72" i="13"/>
  <c r="M72" i="13"/>
  <c r="L72" i="13"/>
  <c r="K72" i="13"/>
  <c r="J72" i="13"/>
  <c r="I72" i="13"/>
  <c r="H72" i="13"/>
  <c r="R72" i="13" s="1"/>
  <c r="G72" i="13"/>
  <c r="F72" i="13"/>
  <c r="C72" i="13"/>
  <c r="B72" i="13"/>
  <c r="V71" i="13"/>
  <c r="O71" i="13"/>
  <c r="N71" i="13"/>
  <c r="M71" i="13"/>
  <c r="L71" i="13"/>
  <c r="K71" i="13"/>
  <c r="J71" i="13"/>
  <c r="R71" i="13" s="1"/>
  <c r="I71" i="13"/>
  <c r="H71" i="13"/>
  <c r="G71" i="13"/>
  <c r="F71" i="13"/>
  <c r="C71" i="13"/>
  <c r="B71" i="13"/>
  <c r="E71" i="13" s="1"/>
  <c r="V70" i="13"/>
  <c r="O70" i="13"/>
  <c r="N70" i="13"/>
  <c r="M70" i="13"/>
  <c r="L70" i="13"/>
  <c r="K70" i="13"/>
  <c r="J70" i="13"/>
  <c r="I70" i="13"/>
  <c r="H70" i="13"/>
  <c r="R70" i="13" s="1"/>
  <c r="G70" i="13"/>
  <c r="F70" i="13"/>
  <c r="C70" i="13"/>
  <c r="B70" i="13"/>
  <c r="S69" i="13"/>
  <c r="R69" i="13"/>
  <c r="Q69" i="13"/>
  <c r="P69" i="13"/>
  <c r="E69" i="13"/>
  <c r="V67" i="13"/>
  <c r="O67" i="13"/>
  <c r="N67" i="13"/>
  <c r="M67" i="13"/>
  <c r="L67" i="13"/>
  <c r="K67" i="13"/>
  <c r="J67" i="13"/>
  <c r="I67" i="13"/>
  <c r="H67" i="13"/>
  <c r="G67" i="13"/>
  <c r="F67" i="13"/>
  <c r="C67" i="13"/>
  <c r="B67" i="13"/>
  <c r="V66" i="13"/>
  <c r="R66" i="13"/>
  <c r="O66" i="13"/>
  <c r="N66" i="13"/>
  <c r="M66" i="13"/>
  <c r="L66" i="13"/>
  <c r="K66" i="13"/>
  <c r="J66" i="13"/>
  <c r="I66" i="13"/>
  <c r="S66" i="13" s="1"/>
  <c r="H66" i="13"/>
  <c r="P66" i="13" s="1"/>
  <c r="G66" i="13"/>
  <c r="F66" i="13"/>
  <c r="E66" i="13"/>
  <c r="C66" i="13"/>
  <c r="B66" i="13"/>
  <c r="S65" i="13"/>
  <c r="R65" i="13"/>
  <c r="Q65" i="13"/>
  <c r="P65" i="13"/>
  <c r="E65" i="13"/>
  <c r="T64" i="13"/>
  <c r="S64" i="13"/>
  <c r="R64" i="13"/>
  <c r="Q64" i="13"/>
  <c r="P64" i="13"/>
  <c r="E64" i="13"/>
  <c r="U64" i="13" s="1"/>
  <c r="S63" i="13"/>
  <c r="R63" i="13"/>
  <c r="Q63" i="13"/>
  <c r="P63" i="13"/>
  <c r="E63" i="13"/>
  <c r="S62" i="13"/>
  <c r="R62" i="13"/>
  <c r="Q62" i="13"/>
  <c r="P62" i="13"/>
  <c r="E62" i="13"/>
  <c r="U62" i="13" s="1"/>
  <c r="U61" i="13"/>
  <c r="S61" i="13"/>
  <c r="R61" i="13"/>
  <c r="Q61" i="13"/>
  <c r="P61" i="13"/>
  <c r="E61" i="13"/>
  <c r="V59" i="13"/>
  <c r="O59" i="13"/>
  <c r="N59" i="13"/>
  <c r="M59" i="13"/>
  <c r="L59" i="13"/>
  <c r="K59" i="13"/>
  <c r="J59" i="13"/>
  <c r="I59" i="13"/>
  <c r="H59" i="13"/>
  <c r="G59" i="13"/>
  <c r="F59" i="13"/>
  <c r="C59" i="13"/>
  <c r="B59" i="13"/>
  <c r="E59" i="13" s="1"/>
  <c r="S58" i="13"/>
  <c r="R58" i="13"/>
  <c r="Q58" i="13"/>
  <c r="P58" i="13"/>
  <c r="E58" i="13"/>
  <c r="U58" i="13" s="1"/>
  <c r="U57" i="13"/>
  <c r="S57" i="13"/>
  <c r="R57" i="13"/>
  <c r="Q57" i="13"/>
  <c r="P57" i="13"/>
  <c r="E57" i="13"/>
  <c r="T57" i="13" s="1"/>
  <c r="U56" i="13"/>
  <c r="T56" i="13"/>
  <c r="S56" i="13"/>
  <c r="R56" i="13"/>
  <c r="Q56" i="13"/>
  <c r="P56" i="13"/>
  <c r="E56" i="13"/>
  <c r="S55" i="13"/>
  <c r="R55" i="13"/>
  <c r="Q55" i="13"/>
  <c r="P55" i="13"/>
  <c r="E55" i="13"/>
  <c r="U55" i="13" s="1"/>
  <c r="V53" i="13"/>
  <c r="O53" i="13"/>
  <c r="N53" i="13"/>
  <c r="M53" i="13"/>
  <c r="L53" i="13"/>
  <c r="K53" i="13"/>
  <c r="J53" i="13"/>
  <c r="I53" i="13"/>
  <c r="S53" i="13" s="1"/>
  <c r="H53" i="13"/>
  <c r="R53" i="13" s="1"/>
  <c r="G53" i="13"/>
  <c r="F53" i="13"/>
  <c r="C53" i="13"/>
  <c r="B53" i="13"/>
  <c r="E53" i="13" s="1"/>
  <c r="S52" i="13"/>
  <c r="R52" i="13"/>
  <c r="Q52" i="13"/>
  <c r="P52" i="13"/>
  <c r="E52" i="13"/>
  <c r="S51" i="13"/>
  <c r="R51" i="13"/>
  <c r="Q51" i="13"/>
  <c r="P51" i="13"/>
  <c r="E51" i="13"/>
  <c r="U51" i="13" s="1"/>
  <c r="S50" i="13"/>
  <c r="R50" i="13"/>
  <c r="Q50" i="13"/>
  <c r="P50" i="13"/>
  <c r="E50" i="13"/>
  <c r="U50" i="13" s="1"/>
  <c r="U49" i="13"/>
  <c r="S49" i="13"/>
  <c r="R49" i="13"/>
  <c r="Q49" i="13"/>
  <c r="P49" i="13"/>
  <c r="E49" i="13"/>
  <c r="T49" i="13" s="1"/>
  <c r="S48" i="13"/>
  <c r="R48" i="13"/>
  <c r="Q48" i="13"/>
  <c r="P48" i="13"/>
  <c r="E48" i="13"/>
  <c r="S47" i="13"/>
  <c r="R47" i="13"/>
  <c r="Q47" i="13"/>
  <c r="P47" i="13"/>
  <c r="E47" i="13"/>
  <c r="S46" i="13"/>
  <c r="R46" i="13"/>
  <c r="Q46" i="13"/>
  <c r="P46" i="13"/>
  <c r="E46" i="13"/>
  <c r="U46" i="13" s="1"/>
  <c r="U45" i="13"/>
  <c r="T45" i="13"/>
  <c r="S45" i="13"/>
  <c r="R45" i="13"/>
  <c r="Q45" i="13"/>
  <c r="P45" i="13"/>
  <c r="E45" i="13"/>
  <c r="S44" i="13"/>
  <c r="R44" i="13"/>
  <c r="Q44" i="13"/>
  <c r="P44" i="13"/>
  <c r="E44" i="13"/>
  <c r="S43" i="13"/>
  <c r="R43" i="13"/>
  <c r="Q43" i="13"/>
  <c r="P43" i="13"/>
  <c r="E43" i="13"/>
  <c r="U43" i="13" s="1"/>
  <c r="S42" i="13"/>
  <c r="R42" i="13"/>
  <c r="Q42" i="13"/>
  <c r="P42" i="13"/>
  <c r="E42" i="13"/>
  <c r="T42" i="13" s="1"/>
  <c r="V40" i="13"/>
  <c r="O40" i="13"/>
  <c r="N40" i="13"/>
  <c r="M40" i="13"/>
  <c r="L40" i="13"/>
  <c r="K40" i="13"/>
  <c r="J40" i="13"/>
  <c r="I40" i="13"/>
  <c r="S40" i="13" s="1"/>
  <c r="H40" i="13"/>
  <c r="R40" i="13" s="1"/>
  <c r="G40" i="13"/>
  <c r="F40" i="13"/>
  <c r="C40" i="13"/>
  <c r="B40" i="13"/>
  <c r="S39" i="13"/>
  <c r="R39" i="13"/>
  <c r="Q39" i="13"/>
  <c r="P39" i="13"/>
  <c r="E39" i="13"/>
  <c r="U39" i="13" s="1"/>
  <c r="S38" i="13"/>
  <c r="R38" i="13"/>
  <c r="Q38" i="13"/>
  <c r="P38" i="13"/>
  <c r="E38" i="13"/>
  <c r="T38" i="13" s="1"/>
  <c r="U37" i="13"/>
  <c r="S37" i="13"/>
  <c r="R37" i="13"/>
  <c r="Q37" i="13"/>
  <c r="P37" i="13"/>
  <c r="E37" i="13"/>
  <c r="T37" i="13" s="1"/>
  <c r="S36" i="13"/>
  <c r="R36" i="13"/>
  <c r="Q36" i="13"/>
  <c r="P36" i="13"/>
  <c r="E36" i="13"/>
  <c r="U36" i="13" s="1"/>
  <c r="S35" i="13"/>
  <c r="R35" i="13"/>
  <c r="Q35" i="13"/>
  <c r="P35" i="13"/>
  <c r="E35" i="13"/>
  <c r="V33" i="13"/>
  <c r="O33" i="13"/>
  <c r="N33" i="13"/>
  <c r="M33" i="13"/>
  <c r="L33" i="13"/>
  <c r="K33" i="13"/>
  <c r="J33" i="13"/>
  <c r="I33" i="13"/>
  <c r="S33" i="13" s="1"/>
  <c r="H33" i="13"/>
  <c r="G33" i="13"/>
  <c r="F33" i="13"/>
  <c r="E33" i="13"/>
  <c r="C33" i="13"/>
  <c r="B33" i="13"/>
  <c r="S32" i="13"/>
  <c r="R32" i="13"/>
  <c r="Q32" i="13"/>
  <c r="P32" i="13"/>
  <c r="E32" i="13"/>
  <c r="U32" i="13" s="1"/>
  <c r="V30" i="13"/>
  <c r="O30" i="13"/>
  <c r="N30" i="13"/>
  <c r="M30" i="13"/>
  <c r="L30" i="13"/>
  <c r="K30" i="13"/>
  <c r="J30" i="13"/>
  <c r="I30" i="13"/>
  <c r="S30" i="13" s="1"/>
  <c r="H30" i="13"/>
  <c r="R30" i="13" s="1"/>
  <c r="G30" i="13"/>
  <c r="F30" i="13"/>
  <c r="E30" i="13"/>
  <c r="C30" i="13"/>
  <c r="B30" i="13"/>
  <c r="U29" i="13"/>
  <c r="T29" i="13"/>
  <c r="S29" i="13"/>
  <c r="R29" i="13"/>
  <c r="Q29" i="13"/>
  <c r="P29" i="13"/>
  <c r="E29" i="13"/>
  <c r="S28" i="13"/>
  <c r="R28" i="13"/>
  <c r="Q28" i="13"/>
  <c r="P28" i="13"/>
  <c r="E28" i="13"/>
  <c r="U28" i="13" s="1"/>
  <c r="S27" i="13"/>
  <c r="R27" i="13"/>
  <c r="Q27" i="13"/>
  <c r="P27" i="13"/>
  <c r="E27" i="13"/>
  <c r="S26" i="13"/>
  <c r="R26" i="13"/>
  <c r="Q26" i="13"/>
  <c r="P26" i="13"/>
  <c r="E26" i="13"/>
  <c r="U26" i="13" s="1"/>
  <c r="V24" i="13"/>
  <c r="S24" i="13"/>
  <c r="O24" i="13"/>
  <c r="N24" i="13"/>
  <c r="M24" i="13"/>
  <c r="L24" i="13"/>
  <c r="K24" i="13"/>
  <c r="J24" i="13"/>
  <c r="I24" i="13"/>
  <c r="H24" i="13"/>
  <c r="R24" i="13" s="1"/>
  <c r="G24" i="13"/>
  <c r="F24" i="13"/>
  <c r="C24" i="13"/>
  <c r="B24" i="13"/>
  <c r="S23" i="13"/>
  <c r="R23" i="13"/>
  <c r="Q23" i="13"/>
  <c r="P23" i="13"/>
  <c r="E23" i="13"/>
  <c r="S22" i="13"/>
  <c r="R22" i="13"/>
  <c r="Q22" i="13"/>
  <c r="P22" i="13"/>
  <c r="E22" i="13"/>
  <c r="U22" i="13" s="1"/>
  <c r="S21" i="13"/>
  <c r="R21" i="13"/>
  <c r="Q21" i="13"/>
  <c r="P21" i="13"/>
  <c r="E21" i="13"/>
  <c r="U21" i="13" s="1"/>
  <c r="S20" i="13"/>
  <c r="R20" i="13"/>
  <c r="Q20" i="13"/>
  <c r="P20" i="13"/>
  <c r="E20" i="13"/>
  <c r="U20" i="13" s="1"/>
  <c r="S19" i="13"/>
  <c r="R19" i="13"/>
  <c r="Q19" i="13"/>
  <c r="P19" i="13"/>
  <c r="E19" i="13"/>
  <c r="U19" i="13" s="1"/>
  <c r="U18" i="13"/>
  <c r="S18" i="13"/>
  <c r="R18" i="13"/>
  <c r="Q18" i="13"/>
  <c r="P18" i="13"/>
  <c r="E18" i="13"/>
  <c r="T18" i="13" s="1"/>
  <c r="U17" i="13"/>
  <c r="T17" i="13"/>
  <c r="S17" i="13"/>
  <c r="R17" i="13"/>
  <c r="Q17" i="13"/>
  <c r="P17" i="13"/>
  <c r="E17" i="13"/>
  <c r="V15" i="13"/>
  <c r="O15" i="13"/>
  <c r="N15" i="13"/>
  <c r="M15" i="13"/>
  <c r="L15" i="13"/>
  <c r="K15" i="13"/>
  <c r="S15" i="13" s="1"/>
  <c r="J15" i="13"/>
  <c r="I15" i="13"/>
  <c r="H15" i="13"/>
  <c r="G15" i="13"/>
  <c r="F15" i="13"/>
  <c r="C15" i="13"/>
  <c r="B15" i="13"/>
  <c r="E15" i="13" s="1"/>
  <c r="S14" i="13"/>
  <c r="R14" i="13"/>
  <c r="Q14" i="13"/>
  <c r="P14" i="13"/>
  <c r="E14" i="13"/>
  <c r="S13" i="13"/>
  <c r="R13" i="13"/>
  <c r="Q13" i="13"/>
  <c r="P13" i="13"/>
  <c r="E13" i="13"/>
  <c r="T12" i="13"/>
  <c r="S12" i="13"/>
  <c r="R12" i="13"/>
  <c r="Q12" i="13"/>
  <c r="P12" i="13"/>
  <c r="E12" i="13"/>
  <c r="U12" i="13" s="1"/>
  <c r="S11" i="13"/>
  <c r="R11" i="13"/>
  <c r="Q11" i="13"/>
  <c r="P11" i="13"/>
  <c r="E11" i="13"/>
  <c r="S10" i="13"/>
  <c r="R10" i="13"/>
  <c r="Q10" i="13"/>
  <c r="P10" i="13"/>
  <c r="E10" i="13"/>
  <c r="U10" i="13" s="1"/>
  <c r="U9" i="13"/>
  <c r="T9" i="13"/>
  <c r="S9" i="13"/>
  <c r="R9" i="13"/>
  <c r="Q9" i="13"/>
  <c r="P9" i="13"/>
  <c r="E9" i="13"/>
  <c r="U93" i="12"/>
  <c r="T93" i="12"/>
  <c r="S93" i="12"/>
  <c r="R93" i="12"/>
  <c r="Q93" i="12"/>
  <c r="P93" i="12"/>
  <c r="E93" i="12"/>
  <c r="S92" i="12"/>
  <c r="R92" i="12"/>
  <c r="Q92" i="12"/>
  <c r="P92" i="12"/>
  <c r="E92" i="12"/>
  <c r="U92" i="12" s="1"/>
  <c r="S91" i="12"/>
  <c r="R91" i="12"/>
  <c r="Q91" i="12"/>
  <c r="P91" i="12"/>
  <c r="E91" i="12"/>
  <c r="S90" i="12"/>
  <c r="R90" i="12"/>
  <c r="Q90" i="12"/>
  <c r="P90" i="12"/>
  <c r="E90" i="12"/>
  <c r="T89" i="12"/>
  <c r="S89" i="12"/>
  <c r="R89" i="12"/>
  <c r="Q89" i="12"/>
  <c r="P89" i="12"/>
  <c r="E89" i="12"/>
  <c r="U89" i="12" s="1"/>
  <c r="S88" i="12"/>
  <c r="R88" i="12"/>
  <c r="Q88" i="12"/>
  <c r="P88" i="12"/>
  <c r="E88" i="12"/>
  <c r="S87" i="12"/>
  <c r="R87" i="12"/>
  <c r="Q87" i="12"/>
  <c r="P87" i="12"/>
  <c r="E87" i="12"/>
  <c r="U87" i="12" s="1"/>
  <c r="U86" i="12"/>
  <c r="T86" i="12"/>
  <c r="S86" i="12"/>
  <c r="R86" i="12"/>
  <c r="Q86" i="12"/>
  <c r="P86" i="12"/>
  <c r="E86" i="12"/>
  <c r="V72" i="12"/>
  <c r="O72" i="12"/>
  <c r="N72" i="12"/>
  <c r="M72" i="12"/>
  <c r="L72" i="12"/>
  <c r="K72" i="12"/>
  <c r="S72" i="12" s="1"/>
  <c r="J72" i="12"/>
  <c r="I72" i="12"/>
  <c r="H72" i="12"/>
  <c r="G72" i="12"/>
  <c r="F72" i="12"/>
  <c r="C72" i="12"/>
  <c r="B72" i="12"/>
  <c r="V71" i="12"/>
  <c r="O71" i="12"/>
  <c r="N71" i="12"/>
  <c r="M71" i="12"/>
  <c r="L71" i="12"/>
  <c r="K71" i="12"/>
  <c r="J71" i="12"/>
  <c r="I71" i="12"/>
  <c r="S71" i="12" s="1"/>
  <c r="H71" i="12"/>
  <c r="R71" i="12" s="1"/>
  <c r="G71" i="12"/>
  <c r="F71" i="12"/>
  <c r="C71" i="12"/>
  <c r="E71" i="12" s="1"/>
  <c r="B71" i="12"/>
  <c r="V70" i="12"/>
  <c r="S70" i="12"/>
  <c r="O70" i="12"/>
  <c r="N70" i="12"/>
  <c r="M70" i="12"/>
  <c r="L70" i="12"/>
  <c r="K70" i="12"/>
  <c r="J70" i="12"/>
  <c r="I70" i="12"/>
  <c r="H70" i="12"/>
  <c r="R70" i="12" s="1"/>
  <c r="G70" i="12"/>
  <c r="F70" i="12"/>
  <c r="C70" i="12"/>
  <c r="B70" i="12"/>
  <c r="E70" i="12" s="1"/>
  <c r="U69" i="12"/>
  <c r="S69" i="12"/>
  <c r="R69" i="12"/>
  <c r="Q69" i="12"/>
  <c r="P69" i="12"/>
  <c r="E69" i="12"/>
  <c r="T69" i="12" s="1"/>
  <c r="V67" i="12"/>
  <c r="O67" i="12"/>
  <c r="N67" i="12"/>
  <c r="M67" i="12"/>
  <c r="L67" i="12"/>
  <c r="K67" i="12"/>
  <c r="J67" i="12"/>
  <c r="I67" i="12"/>
  <c r="H67" i="12"/>
  <c r="G67" i="12"/>
  <c r="F67" i="12"/>
  <c r="C67" i="12"/>
  <c r="B67" i="12"/>
  <c r="E67" i="12" s="1"/>
  <c r="V66" i="12"/>
  <c r="O66" i="12"/>
  <c r="N66" i="12"/>
  <c r="M66" i="12"/>
  <c r="L66" i="12"/>
  <c r="K66" i="12"/>
  <c r="S66" i="12" s="1"/>
  <c r="J66" i="12"/>
  <c r="I66" i="12"/>
  <c r="H66" i="12"/>
  <c r="G66" i="12"/>
  <c r="F66" i="12"/>
  <c r="C66" i="12"/>
  <c r="B66" i="12"/>
  <c r="E66" i="12" s="1"/>
  <c r="U65" i="12"/>
  <c r="S65" i="12"/>
  <c r="R65" i="12"/>
  <c r="Q65" i="12"/>
  <c r="P65" i="12"/>
  <c r="T65" i="12" s="1"/>
  <c r="E65" i="12"/>
  <c r="S64" i="12"/>
  <c r="R64" i="12"/>
  <c r="Q64" i="12"/>
  <c r="P64" i="12"/>
  <c r="E64" i="12"/>
  <c r="U64" i="12" s="1"/>
  <c r="S63" i="12"/>
  <c r="R63" i="12"/>
  <c r="Q63" i="12"/>
  <c r="P63" i="12"/>
  <c r="E63" i="12"/>
  <c r="U63" i="12" s="1"/>
  <c r="S62" i="12"/>
  <c r="R62" i="12"/>
  <c r="Q62" i="12"/>
  <c r="P62" i="12"/>
  <c r="E62" i="12"/>
  <c r="U61" i="12"/>
  <c r="T61" i="12"/>
  <c r="S61" i="12"/>
  <c r="R61" i="12"/>
  <c r="Q61" i="12"/>
  <c r="P61" i="12"/>
  <c r="E61" i="12"/>
  <c r="V59" i="12"/>
  <c r="S59" i="12"/>
  <c r="O59" i="12"/>
  <c r="N59" i="12"/>
  <c r="M59" i="12"/>
  <c r="L59" i="12"/>
  <c r="K59" i="12"/>
  <c r="J59" i="12"/>
  <c r="I59" i="12"/>
  <c r="H59" i="12"/>
  <c r="R59" i="12" s="1"/>
  <c r="G59" i="12"/>
  <c r="F59" i="12"/>
  <c r="C59" i="12"/>
  <c r="B59" i="12"/>
  <c r="S58" i="12"/>
  <c r="R58" i="12"/>
  <c r="Q58" i="12"/>
  <c r="P58" i="12"/>
  <c r="E58" i="12"/>
  <c r="T58" i="12" s="1"/>
  <c r="S57" i="12"/>
  <c r="R57" i="12"/>
  <c r="Q57" i="12"/>
  <c r="P57" i="12"/>
  <c r="E57" i="12"/>
  <c r="U57" i="12" s="1"/>
  <c r="S56" i="12"/>
  <c r="R56" i="12"/>
  <c r="Q56" i="12"/>
  <c r="P56" i="12"/>
  <c r="E56" i="12"/>
  <c r="U56" i="12" s="1"/>
  <c r="S55" i="12"/>
  <c r="R55" i="12"/>
  <c r="Q55" i="12"/>
  <c r="P55" i="12"/>
  <c r="E55" i="12"/>
  <c r="V53" i="12"/>
  <c r="O53" i="12"/>
  <c r="N53" i="12"/>
  <c r="M53" i="12"/>
  <c r="L53" i="12"/>
  <c r="K53" i="12"/>
  <c r="J53" i="12"/>
  <c r="I53" i="12"/>
  <c r="S53" i="12" s="1"/>
  <c r="H53" i="12"/>
  <c r="R53" i="12" s="1"/>
  <c r="G53" i="12"/>
  <c r="F53" i="12"/>
  <c r="C53" i="12"/>
  <c r="B53" i="12"/>
  <c r="E53" i="12" s="1"/>
  <c r="T52" i="12"/>
  <c r="S52" i="12"/>
  <c r="R52" i="12"/>
  <c r="Q52" i="12"/>
  <c r="P52" i="12"/>
  <c r="E52" i="12"/>
  <c r="U52" i="12" s="1"/>
  <c r="S51" i="12"/>
  <c r="R51" i="12"/>
  <c r="Q51" i="12"/>
  <c r="P51" i="12"/>
  <c r="E51" i="12"/>
  <c r="S50" i="12"/>
  <c r="R50" i="12"/>
  <c r="Q50" i="12"/>
  <c r="P50" i="12"/>
  <c r="E50" i="12"/>
  <c r="U50" i="12" s="1"/>
  <c r="U49" i="12"/>
  <c r="T49" i="12"/>
  <c r="S49" i="12"/>
  <c r="R49" i="12"/>
  <c r="Q49" i="12"/>
  <c r="P49" i="12"/>
  <c r="E49" i="12"/>
  <c r="U48" i="12"/>
  <c r="T48" i="12"/>
  <c r="S48" i="12"/>
  <c r="R48" i="12"/>
  <c r="Q48" i="12"/>
  <c r="P48" i="12"/>
  <c r="E48" i="12"/>
  <c r="S47" i="12"/>
  <c r="R47" i="12"/>
  <c r="Q47" i="12"/>
  <c r="P47" i="12"/>
  <c r="E47" i="12"/>
  <c r="U47" i="12" s="1"/>
  <c r="S46" i="12"/>
  <c r="R46" i="12"/>
  <c r="Q46" i="12"/>
  <c r="P46" i="12"/>
  <c r="E46" i="12"/>
  <c r="S45" i="12"/>
  <c r="R45" i="12"/>
  <c r="Q45" i="12"/>
  <c r="P45" i="12"/>
  <c r="E45" i="12"/>
  <c r="T44" i="12"/>
  <c r="S44" i="12"/>
  <c r="R44" i="12"/>
  <c r="Q44" i="12"/>
  <c r="P44" i="12"/>
  <c r="E44" i="12"/>
  <c r="U44" i="12" s="1"/>
  <c r="S43" i="12"/>
  <c r="R43" i="12"/>
  <c r="Q43" i="12"/>
  <c r="P43" i="12"/>
  <c r="E43" i="12"/>
  <c r="S42" i="12"/>
  <c r="R42" i="12"/>
  <c r="Q42" i="12"/>
  <c r="P42" i="12"/>
  <c r="E42" i="12"/>
  <c r="U42" i="12" s="1"/>
  <c r="V40" i="12"/>
  <c r="O40" i="12"/>
  <c r="N40" i="12"/>
  <c r="M40" i="12"/>
  <c r="L40" i="12"/>
  <c r="K40" i="12"/>
  <c r="J40" i="12"/>
  <c r="I40" i="12"/>
  <c r="H40" i="12"/>
  <c r="R40" i="12" s="1"/>
  <c r="G40" i="12"/>
  <c r="F40" i="12"/>
  <c r="C40" i="12"/>
  <c r="E40" i="12" s="1"/>
  <c r="B40" i="12"/>
  <c r="S39" i="12"/>
  <c r="R39" i="12"/>
  <c r="Q39" i="12"/>
  <c r="P39" i="12"/>
  <c r="E39" i="12"/>
  <c r="S38" i="12"/>
  <c r="R38" i="12"/>
  <c r="Q38" i="12"/>
  <c r="P38" i="12"/>
  <c r="E38" i="12"/>
  <c r="U38" i="12" s="1"/>
  <c r="U37" i="12"/>
  <c r="T37" i="12"/>
  <c r="S37" i="12"/>
  <c r="R37" i="12"/>
  <c r="Q37" i="12"/>
  <c r="P37" i="12"/>
  <c r="E37" i="12"/>
  <c r="U36" i="12"/>
  <c r="T36" i="12"/>
  <c r="S36" i="12"/>
  <c r="R36" i="12"/>
  <c r="Q36" i="12"/>
  <c r="P36" i="12"/>
  <c r="E36" i="12"/>
  <c r="S35" i="12"/>
  <c r="R35" i="12"/>
  <c r="Q35" i="12"/>
  <c r="P35" i="12"/>
  <c r="E35" i="12"/>
  <c r="U35" i="12" s="1"/>
  <c r="V33" i="12"/>
  <c r="O33" i="12"/>
  <c r="N33" i="12"/>
  <c r="M33" i="12"/>
  <c r="Q33" i="12" s="1"/>
  <c r="L33" i="12"/>
  <c r="K33" i="12"/>
  <c r="J33" i="12"/>
  <c r="I33" i="12"/>
  <c r="S33" i="12" s="1"/>
  <c r="H33" i="12"/>
  <c r="G33" i="12"/>
  <c r="F33" i="12"/>
  <c r="E33" i="12"/>
  <c r="C33" i="12"/>
  <c r="B33" i="12"/>
  <c r="S32" i="12"/>
  <c r="R32" i="12"/>
  <c r="Q32" i="12"/>
  <c r="P32" i="12"/>
  <c r="E32" i="12"/>
  <c r="V30" i="12"/>
  <c r="O30" i="12"/>
  <c r="N30" i="12"/>
  <c r="M30" i="12"/>
  <c r="L30" i="12"/>
  <c r="K30" i="12"/>
  <c r="J30" i="12"/>
  <c r="R30" i="12" s="1"/>
  <c r="I30" i="12"/>
  <c r="S30" i="12" s="1"/>
  <c r="H30" i="12"/>
  <c r="G30" i="12"/>
  <c r="F30" i="12"/>
  <c r="C30" i="12"/>
  <c r="B30" i="12"/>
  <c r="E30" i="12" s="1"/>
  <c r="U29" i="12"/>
  <c r="T29" i="12"/>
  <c r="S29" i="12"/>
  <c r="R29" i="12"/>
  <c r="Q29" i="12"/>
  <c r="P29" i="12"/>
  <c r="E29" i="12"/>
  <c r="T28" i="12"/>
  <c r="S28" i="12"/>
  <c r="R28" i="12"/>
  <c r="Q28" i="12"/>
  <c r="P28" i="12"/>
  <c r="E28" i="12"/>
  <c r="U28" i="12" s="1"/>
  <c r="S27" i="12"/>
  <c r="R27" i="12"/>
  <c r="Q27" i="12"/>
  <c r="P27" i="12"/>
  <c r="E27" i="12"/>
  <c r="U27" i="12" s="1"/>
  <c r="S26" i="12"/>
  <c r="R26" i="12"/>
  <c r="Q26" i="12"/>
  <c r="P26" i="12"/>
  <c r="E26" i="12"/>
  <c r="V24" i="12"/>
  <c r="O24" i="12"/>
  <c r="N24" i="12"/>
  <c r="M24" i="12"/>
  <c r="L24" i="12"/>
  <c r="K24" i="12"/>
  <c r="J24" i="12"/>
  <c r="I24" i="12"/>
  <c r="S24" i="12" s="1"/>
  <c r="H24" i="12"/>
  <c r="R24" i="12" s="1"/>
  <c r="G24" i="12"/>
  <c r="F24" i="12"/>
  <c r="C24" i="12"/>
  <c r="B24" i="12"/>
  <c r="E24" i="12" s="1"/>
  <c r="S23" i="12"/>
  <c r="R23" i="12"/>
  <c r="Q23" i="12"/>
  <c r="P23" i="12"/>
  <c r="E23" i="12"/>
  <c r="U23" i="12" s="1"/>
  <c r="S22" i="12"/>
  <c r="R22" i="12"/>
  <c r="Q22" i="12"/>
  <c r="P22" i="12"/>
  <c r="E22" i="12"/>
  <c r="S21" i="12"/>
  <c r="R21" i="12"/>
  <c r="Q21" i="12"/>
  <c r="P21" i="12"/>
  <c r="E21" i="12"/>
  <c r="S20" i="12"/>
  <c r="R20" i="12"/>
  <c r="Q20" i="12"/>
  <c r="P20" i="12"/>
  <c r="E20" i="12"/>
  <c r="U20" i="12" s="1"/>
  <c r="S19" i="12"/>
  <c r="R19" i="12"/>
  <c r="Q19" i="12"/>
  <c r="P19" i="12"/>
  <c r="E19" i="12"/>
  <c r="S18" i="12"/>
  <c r="R18" i="12"/>
  <c r="Q18" i="12"/>
  <c r="P18" i="12"/>
  <c r="E18" i="12"/>
  <c r="U18" i="12" s="1"/>
  <c r="S17" i="12"/>
  <c r="R17" i="12"/>
  <c r="Q17" i="12"/>
  <c r="P17" i="12"/>
  <c r="E17" i="12"/>
  <c r="U17" i="12" s="1"/>
  <c r="V15" i="12"/>
  <c r="O15" i="12"/>
  <c r="N15" i="12"/>
  <c r="M15" i="12"/>
  <c r="L15" i="12"/>
  <c r="K15" i="12"/>
  <c r="J15" i="12"/>
  <c r="R15" i="12" s="1"/>
  <c r="I15" i="12"/>
  <c r="H15" i="12"/>
  <c r="G15" i="12"/>
  <c r="F15" i="12"/>
  <c r="C15" i="12"/>
  <c r="B15" i="12"/>
  <c r="S14" i="12"/>
  <c r="R14" i="12"/>
  <c r="Q14" i="12"/>
  <c r="P14" i="12"/>
  <c r="E14" i="12"/>
  <c r="S13" i="12"/>
  <c r="R13" i="12"/>
  <c r="Q13" i="12"/>
  <c r="P13" i="12"/>
  <c r="E13" i="12"/>
  <c r="U13" i="12" s="1"/>
  <c r="S12" i="12"/>
  <c r="R12" i="12"/>
  <c r="Q12" i="12"/>
  <c r="P12" i="12"/>
  <c r="E12" i="12"/>
  <c r="U12" i="12" s="1"/>
  <c r="S11" i="12"/>
  <c r="R11" i="12"/>
  <c r="Q11" i="12"/>
  <c r="P11" i="12"/>
  <c r="E11" i="12"/>
  <c r="U11" i="12" s="1"/>
  <c r="S10" i="12"/>
  <c r="R10" i="12"/>
  <c r="Q10" i="12"/>
  <c r="U10" i="12" s="1"/>
  <c r="P10" i="12"/>
  <c r="E10" i="12"/>
  <c r="T10" i="12" s="1"/>
  <c r="S9" i="12"/>
  <c r="R9" i="12"/>
  <c r="Q9" i="12"/>
  <c r="P9" i="12"/>
  <c r="E9" i="12"/>
  <c r="T9" i="12" s="1"/>
  <c r="S93" i="11"/>
  <c r="R93" i="11"/>
  <c r="Q93" i="11"/>
  <c r="P93" i="11"/>
  <c r="E93" i="11"/>
  <c r="U93" i="11" s="1"/>
  <c r="S92" i="11"/>
  <c r="R92" i="11"/>
  <c r="Q92" i="11"/>
  <c r="P92" i="11"/>
  <c r="E92" i="11"/>
  <c r="S91" i="11"/>
  <c r="R91" i="11"/>
  <c r="Q91" i="11"/>
  <c r="P91" i="11"/>
  <c r="E91" i="11"/>
  <c r="U91" i="11" s="1"/>
  <c r="S90" i="11"/>
  <c r="R90" i="11"/>
  <c r="Q90" i="11"/>
  <c r="P90" i="11"/>
  <c r="E90" i="11"/>
  <c r="U90" i="11" s="1"/>
  <c r="T89" i="11"/>
  <c r="S89" i="11"/>
  <c r="R89" i="11"/>
  <c r="Q89" i="11"/>
  <c r="P89" i="11"/>
  <c r="E89" i="11"/>
  <c r="U89" i="11" s="1"/>
  <c r="S88" i="11"/>
  <c r="R88" i="11"/>
  <c r="Q88" i="11"/>
  <c r="P88" i="11"/>
  <c r="E88" i="11"/>
  <c r="U88" i="11" s="1"/>
  <c r="U87" i="11"/>
  <c r="S87" i="11"/>
  <c r="R87" i="11"/>
  <c r="Q87" i="11"/>
  <c r="P87" i="11"/>
  <c r="E87" i="11"/>
  <c r="T87" i="11" s="1"/>
  <c r="S86" i="11"/>
  <c r="R86" i="11"/>
  <c r="Q86" i="11"/>
  <c r="P86" i="11"/>
  <c r="E86" i="11"/>
  <c r="U86" i="11" s="1"/>
  <c r="V72" i="11"/>
  <c r="O72" i="11"/>
  <c r="N72" i="11"/>
  <c r="M72" i="11"/>
  <c r="L72" i="11"/>
  <c r="K72" i="11"/>
  <c r="J72" i="11"/>
  <c r="I72" i="11"/>
  <c r="H72" i="11"/>
  <c r="R72" i="11" s="1"/>
  <c r="G72" i="11"/>
  <c r="F72" i="11"/>
  <c r="C72" i="11"/>
  <c r="B72" i="11"/>
  <c r="E72" i="11" s="1"/>
  <c r="V71" i="11"/>
  <c r="O71" i="11"/>
  <c r="N71" i="11"/>
  <c r="M71" i="11"/>
  <c r="L71" i="11"/>
  <c r="K71" i="11"/>
  <c r="J71" i="11"/>
  <c r="I71" i="11"/>
  <c r="Q71" i="11" s="1"/>
  <c r="H71" i="11"/>
  <c r="G71" i="11"/>
  <c r="F71" i="11"/>
  <c r="C71" i="11"/>
  <c r="B71" i="11"/>
  <c r="E71" i="11" s="1"/>
  <c r="V70" i="11"/>
  <c r="O70" i="11"/>
  <c r="N70" i="11"/>
  <c r="M70" i="11"/>
  <c r="L70" i="11"/>
  <c r="K70" i="11"/>
  <c r="J70" i="11"/>
  <c r="I70" i="11"/>
  <c r="H70" i="11"/>
  <c r="R70" i="11" s="1"/>
  <c r="G70" i="11"/>
  <c r="F70" i="11"/>
  <c r="C70" i="11"/>
  <c r="B70" i="11"/>
  <c r="E70" i="11" s="1"/>
  <c r="S69" i="11"/>
  <c r="R69" i="11"/>
  <c r="Q69" i="11"/>
  <c r="P69" i="11"/>
  <c r="E69" i="11"/>
  <c r="V67" i="11"/>
  <c r="O67" i="11"/>
  <c r="N67" i="11"/>
  <c r="M67" i="11"/>
  <c r="L67" i="11"/>
  <c r="K67" i="11"/>
  <c r="J67" i="11"/>
  <c r="I67" i="11"/>
  <c r="H67" i="11"/>
  <c r="G67" i="11"/>
  <c r="F67" i="11"/>
  <c r="C67" i="11"/>
  <c r="B67" i="11"/>
  <c r="V66" i="11"/>
  <c r="O66" i="11"/>
  <c r="N66" i="11"/>
  <c r="M66" i="11"/>
  <c r="L66" i="11"/>
  <c r="K66" i="11"/>
  <c r="J66" i="11"/>
  <c r="I66" i="11"/>
  <c r="S66" i="11" s="1"/>
  <c r="H66" i="11"/>
  <c r="R66" i="11" s="1"/>
  <c r="G66" i="11"/>
  <c r="F66" i="11"/>
  <c r="C66" i="11"/>
  <c r="E66" i="11" s="1"/>
  <c r="B66" i="11"/>
  <c r="S65" i="11"/>
  <c r="R65" i="11"/>
  <c r="Q65" i="11"/>
  <c r="P65" i="11"/>
  <c r="E65" i="11"/>
  <c r="T64" i="11"/>
  <c r="S64" i="11"/>
  <c r="R64" i="11"/>
  <c r="Q64" i="11"/>
  <c r="P64" i="11"/>
  <c r="E64" i="11"/>
  <c r="U64" i="11" s="1"/>
  <c r="S63" i="11"/>
  <c r="R63" i="11"/>
  <c r="Q63" i="11"/>
  <c r="P63" i="11"/>
  <c r="E63" i="11"/>
  <c r="S62" i="11"/>
  <c r="R62" i="11"/>
  <c r="Q62" i="11"/>
  <c r="P62" i="11"/>
  <c r="E62" i="11"/>
  <c r="U62" i="11" s="1"/>
  <c r="U61" i="11"/>
  <c r="S61" i="11"/>
  <c r="R61" i="11"/>
  <c r="Q61" i="11"/>
  <c r="P61" i="11"/>
  <c r="E61" i="11"/>
  <c r="V59" i="11"/>
  <c r="S59" i="11"/>
  <c r="O59" i="11"/>
  <c r="N59" i="11"/>
  <c r="M59" i="11"/>
  <c r="L59" i="11"/>
  <c r="K59" i="11"/>
  <c r="J59" i="11"/>
  <c r="I59" i="11"/>
  <c r="H59" i="11"/>
  <c r="R59" i="11" s="1"/>
  <c r="G59" i="11"/>
  <c r="F59" i="11"/>
  <c r="C59" i="11"/>
  <c r="B59" i="11"/>
  <c r="S58" i="11"/>
  <c r="R58" i="11"/>
  <c r="Q58" i="11"/>
  <c r="P58" i="11"/>
  <c r="E58" i="11"/>
  <c r="U58" i="11" s="1"/>
  <c r="S57" i="11"/>
  <c r="R57" i="11"/>
  <c r="Q57" i="11"/>
  <c r="P57" i="11"/>
  <c r="E57" i="11"/>
  <c r="T57" i="11" s="1"/>
  <c r="S56" i="11"/>
  <c r="R56" i="11"/>
  <c r="Q56" i="11"/>
  <c r="P56" i="11"/>
  <c r="E56" i="11"/>
  <c r="U56" i="11" s="1"/>
  <c r="S55" i="11"/>
  <c r="R55" i="11"/>
  <c r="Q55" i="11"/>
  <c r="P55" i="11"/>
  <c r="E55" i="11"/>
  <c r="U55" i="11" s="1"/>
  <c r="V53" i="11"/>
  <c r="O53" i="11"/>
  <c r="N53" i="11"/>
  <c r="M53" i="11"/>
  <c r="L53" i="11"/>
  <c r="K53" i="11"/>
  <c r="J53" i="11"/>
  <c r="I53" i="11"/>
  <c r="H53" i="11"/>
  <c r="G53" i="11"/>
  <c r="F53" i="11"/>
  <c r="C53" i="11"/>
  <c r="B53" i="11"/>
  <c r="E53" i="11" s="1"/>
  <c r="T52" i="11"/>
  <c r="S52" i="11"/>
  <c r="R52" i="11"/>
  <c r="Q52" i="11"/>
  <c r="P52" i="11"/>
  <c r="E52" i="11"/>
  <c r="U52" i="11" s="1"/>
  <c r="S51" i="11"/>
  <c r="R51" i="11"/>
  <c r="Q51" i="11"/>
  <c r="P51" i="11"/>
  <c r="E51" i="11"/>
  <c r="S50" i="11"/>
  <c r="R50" i="11"/>
  <c r="Q50" i="11"/>
  <c r="P50" i="11"/>
  <c r="E50" i="11"/>
  <c r="U50" i="11" s="1"/>
  <c r="U49" i="11"/>
  <c r="S49" i="11"/>
  <c r="R49" i="11"/>
  <c r="Q49" i="11"/>
  <c r="P49" i="11"/>
  <c r="E49" i="11"/>
  <c r="T49" i="11" s="1"/>
  <c r="S48" i="11"/>
  <c r="R48" i="11"/>
  <c r="Q48" i="11"/>
  <c r="P48" i="11"/>
  <c r="E48" i="11"/>
  <c r="S47" i="11"/>
  <c r="R47" i="11"/>
  <c r="Q47" i="11"/>
  <c r="P47" i="11"/>
  <c r="E47" i="11"/>
  <c r="S46" i="11"/>
  <c r="R46" i="11"/>
  <c r="Q46" i="11"/>
  <c r="P46" i="11"/>
  <c r="E46" i="11"/>
  <c r="U46" i="11" s="1"/>
  <c r="S45" i="11"/>
  <c r="R45" i="11"/>
  <c r="Q45" i="11"/>
  <c r="P45" i="11"/>
  <c r="E45" i="11"/>
  <c r="T44" i="11"/>
  <c r="S44" i="11"/>
  <c r="R44" i="11"/>
  <c r="Q44" i="11"/>
  <c r="P44" i="11"/>
  <c r="E44" i="11"/>
  <c r="U44" i="11" s="1"/>
  <c r="S43" i="11"/>
  <c r="R43" i="11"/>
  <c r="Q43" i="11"/>
  <c r="P43" i="11"/>
  <c r="E43" i="11"/>
  <c r="S42" i="11"/>
  <c r="R42" i="11"/>
  <c r="Q42" i="11"/>
  <c r="P42" i="11"/>
  <c r="E42" i="11"/>
  <c r="U42" i="11" s="1"/>
  <c r="V40" i="11"/>
  <c r="O40" i="11"/>
  <c r="N40" i="11"/>
  <c r="M40" i="11"/>
  <c r="L40" i="11"/>
  <c r="K40" i="11"/>
  <c r="J40" i="11"/>
  <c r="I40" i="11"/>
  <c r="S40" i="11" s="1"/>
  <c r="H40" i="11"/>
  <c r="R40" i="11" s="1"/>
  <c r="G40" i="11"/>
  <c r="F40" i="11"/>
  <c r="C40" i="11"/>
  <c r="E40" i="11" s="1"/>
  <c r="B40" i="11"/>
  <c r="S39" i="11"/>
  <c r="R39" i="11"/>
  <c r="Q39" i="11"/>
  <c r="P39" i="11"/>
  <c r="E39" i="11"/>
  <c r="S38" i="11"/>
  <c r="R38" i="11"/>
  <c r="Q38" i="11"/>
  <c r="P38" i="11"/>
  <c r="E38" i="11"/>
  <c r="U38" i="11" s="1"/>
  <c r="S37" i="11"/>
  <c r="R37" i="11"/>
  <c r="Q37" i="11"/>
  <c r="P37" i="11"/>
  <c r="E37" i="11"/>
  <c r="T37" i="11" s="1"/>
  <c r="S36" i="11"/>
  <c r="R36" i="11"/>
  <c r="Q36" i="11"/>
  <c r="P36" i="11"/>
  <c r="E36" i="11"/>
  <c r="S35" i="11"/>
  <c r="R35" i="11"/>
  <c r="Q35" i="11"/>
  <c r="P35" i="11"/>
  <c r="E35" i="11"/>
  <c r="V33" i="11"/>
  <c r="O33" i="11"/>
  <c r="N33" i="11"/>
  <c r="M33" i="11"/>
  <c r="L33" i="11"/>
  <c r="K33" i="11"/>
  <c r="J33" i="11"/>
  <c r="R33" i="11" s="1"/>
  <c r="I33" i="11"/>
  <c r="S33" i="11" s="1"/>
  <c r="H33" i="11"/>
  <c r="G33" i="11"/>
  <c r="F33" i="11"/>
  <c r="E33" i="11"/>
  <c r="C33" i="11"/>
  <c r="B33" i="11"/>
  <c r="S32" i="11"/>
  <c r="R32" i="11"/>
  <c r="Q32" i="11"/>
  <c r="P32" i="11"/>
  <c r="E32" i="11"/>
  <c r="U32" i="11" s="1"/>
  <c r="V30" i="11"/>
  <c r="O30" i="11"/>
  <c r="N30" i="11"/>
  <c r="M30" i="11"/>
  <c r="L30" i="11"/>
  <c r="K30" i="11"/>
  <c r="J30" i="11"/>
  <c r="I30" i="11"/>
  <c r="H30" i="11"/>
  <c r="G30" i="11"/>
  <c r="F30" i="11"/>
  <c r="C30" i="11"/>
  <c r="B30" i="11"/>
  <c r="S29" i="11"/>
  <c r="R29" i="11"/>
  <c r="Q29" i="11"/>
  <c r="P29" i="11"/>
  <c r="E29" i="11"/>
  <c r="T28" i="11"/>
  <c r="S28" i="11"/>
  <c r="R28" i="11"/>
  <c r="Q28" i="11"/>
  <c r="P28" i="11"/>
  <c r="E28" i="11"/>
  <c r="U28" i="11" s="1"/>
  <c r="S27" i="11"/>
  <c r="R27" i="11"/>
  <c r="Q27" i="11"/>
  <c r="P27" i="11"/>
  <c r="E27" i="11"/>
  <c r="S26" i="11"/>
  <c r="R26" i="11"/>
  <c r="Q26" i="11"/>
  <c r="P26" i="11"/>
  <c r="E26" i="11"/>
  <c r="U26" i="11" s="1"/>
  <c r="V24" i="11"/>
  <c r="O24" i="11"/>
  <c r="N24" i="11"/>
  <c r="M24" i="11"/>
  <c r="L24" i="11"/>
  <c r="K24" i="11"/>
  <c r="J24" i="11"/>
  <c r="I24" i="11"/>
  <c r="S24" i="11" s="1"/>
  <c r="H24" i="11"/>
  <c r="R24" i="11" s="1"/>
  <c r="G24" i="11"/>
  <c r="F24" i="11"/>
  <c r="C24" i="11"/>
  <c r="B24" i="11"/>
  <c r="S23" i="11"/>
  <c r="R23" i="11"/>
  <c r="Q23" i="11"/>
  <c r="P23" i="11"/>
  <c r="E23" i="11"/>
  <c r="S22" i="11"/>
  <c r="R22" i="11"/>
  <c r="Q22" i="11"/>
  <c r="P22" i="11"/>
  <c r="E22" i="11"/>
  <c r="U22" i="11" s="1"/>
  <c r="U21" i="11"/>
  <c r="S21" i="11"/>
  <c r="R21" i="11"/>
  <c r="Q21" i="11"/>
  <c r="P21" i="11"/>
  <c r="E21" i="11"/>
  <c r="T21" i="11" s="1"/>
  <c r="S20" i="11"/>
  <c r="R20" i="11"/>
  <c r="Q20" i="11"/>
  <c r="P20" i="11"/>
  <c r="E20" i="11"/>
  <c r="S19" i="11"/>
  <c r="R19" i="11"/>
  <c r="Q19" i="11"/>
  <c r="P19" i="11"/>
  <c r="E19" i="11"/>
  <c r="S18" i="11"/>
  <c r="R18" i="11"/>
  <c r="Q18" i="11"/>
  <c r="P18" i="11"/>
  <c r="E18" i="11"/>
  <c r="U18" i="11" s="1"/>
  <c r="S17" i="11"/>
  <c r="R17" i="11"/>
  <c r="Q17" i="11"/>
  <c r="P17" i="11"/>
  <c r="E17" i="11"/>
  <c r="V15" i="11"/>
  <c r="O15" i="11"/>
  <c r="N15" i="11"/>
  <c r="M15" i="11"/>
  <c r="L15" i="11"/>
  <c r="K15" i="11"/>
  <c r="S15" i="11" s="1"/>
  <c r="J15" i="11"/>
  <c r="I15" i="11"/>
  <c r="H15" i="11"/>
  <c r="G15" i="11"/>
  <c r="F15" i="11"/>
  <c r="C15" i="11"/>
  <c r="B15" i="11"/>
  <c r="S14" i="11"/>
  <c r="R14" i="11"/>
  <c r="Q14" i="11"/>
  <c r="P14" i="11"/>
  <c r="E14" i="11"/>
  <c r="U14" i="11" s="1"/>
  <c r="U13" i="11"/>
  <c r="S13" i="11"/>
  <c r="R13" i="11"/>
  <c r="Q13" i="11"/>
  <c r="P13" i="11"/>
  <c r="E13" i="11"/>
  <c r="T13" i="11" s="1"/>
  <c r="S12" i="11"/>
  <c r="R12" i="11"/>
  <c r="Q12" i="11"/>
  <c r="P12" i="11"/>
  <c r="E12" i="11"/>
  <c r="S11" i="11"/>
  <c r="R11" i="11"/>
  <c r="Q11" i="11"/>
  <c r="P11" i="11"/>
  <c r="E11" i="11"/>
  <c r="T10" i="11"/>
  <c r="S10" i="11"/>
  <c r="R10" i="11"/>
  <c r="Q10" i="11"/>
  <c r="P10" i="11"/>
  <c r="E10" i="11"/>
  <c r="U9" i="11"/>
  <c r="T9" i="11"/>
  <c r="S9" i="11"/>
  <c r="R9" i="11"/>
  <c r="Q9" i="11"/>
  <c r="P9" i="11"/>
  <c r="E9" i="11"/>
  <c r="S93" i="10"/>
  <c r="R93" i="10"/>
  <c r="Q93" i="10"/>
  <c r="P93" i="10"/>
  <c r="E93" i="10"/>
  <c r="S92" i="10"/>
  <c r="R92" i="10"/>
  <c r="Q92" i="10"/>
  <c r="P92" i="10"/>
  <c r="E92" i="10"/>
  <c r="S91" i="10"/>
  <c r="R91" i="10"/>
  <c r="Q91" i="10"/>
  <c r="P91" i="10"/>
  <c r="E91" i="10"/>
  <c r="U91" i="10" s="1"/>
  <c r="S90" i="10"/>
  <c r="R90" i="10"/>
  <c r="Q90" i="10"/>
  <c r="P90" i="10"/>
  <c r="E90" i="10"/>
  <c r="S89" i="10"/>
  <c r="R89" i="10"/>
  <c r="Q89" i="10"/>
  <c r="P89" i="10"/>
  <c r="E89" i="10"/>
  <c r="S88" i="10"/>
  <c r="R88" i="10"/>
  <c r="Q88" i="10"/>
  <c r="P88" i="10"/>
  <c r="E88" i="10"/>
  <c r="S87" i="10"/>
  <c r="R87" i="10"/>
  <c r="Q87" i="10"/>
  <c r="P87" i="10"/>
  <c r="E87" i="10"/>
  <c r="U87" i="10" s="1"/>
  <c r="S86" i="10"/>
  <c r="R86" i="10"/>
  <c r="Q86" i="10"/>
  <c r="P86" i="10"/>
  <c r="E86" i="10"/>
  <c r="V72" i="10"/>
  <c r="O72" i="10"/>
  <c r="N72" i="10"/>
  <c r="M72" i="10"/>
  <c r="L72" i="10"/>
  <c r="K72" i="10"/>
  <c r="J72" i="10"/>
  <c r="I72" i="10"/>
  <c r="H72" i="10"/>
  <c r="G72" i="10"/>
  <c r="F72" i="10"/>
  <c r="C72" i="10"/>
  <c r="B72" i="10"/>
  <c r="V71" i="10"/>
  <c r="O71" i="10"/>
  <c r="N71" i="10"/>
  <c r="M71" i="10"/>
  <c r="L71" i="10"/>
  <c r="K71" i="10"/>
  <c r="J71" i="10"/>
  <c r="I71" i="10"/>
  <c r="H71" i="10"/>
  <c r="R71" i="10" s="1"/>
  <c r="G71" i="10"/>
  <c r="F71" i="10"/>
  <c r="E71" i="10"/>
  <c r="C71" i="10"/>
  <c r="B71" i="10"/>
  <c r="V70" i="10"/>
  <c r="O70" i="10"/>
  <c r="N70" i="10"/>
  <c r="M70" i="10"/>
  <c r="L70" i="10"/>
  <c r="K70" i="10"/>
  <c r="S70" i="10" s="1"/>
  <c r="J70" i="10"/>
  <c r="I70" i="10"/>
  <c r="H70" i="10"/>
  <c r="R70" i="10" s="1"/>
  <c r="G70" i="10"/>
  <c r="F70" i="10"/>
  <c r="C70" i="10"/>
  <c r="B70" i="10"/>
  <c r="S69" i="10"/>
  <c r="R69" i="10"/>
  <c r="Q69" i="10"/>
  <c r="P69" i="10"/>
  <c r="E69" i="10"/>
  <c r="V67" i="10"/>
  <c r="O67" i="10"/>
  <c r="N67" i="10"/>
  <c r="M67" i="10"/>
  <c r="L67" i="10"/>
  <c r="K67" i="10"/>
  <c r="J67" i="10"/>
  <c r="I67" i="10"/>
  <c r="S67" i="10" s="1"/>
  <c r="H67" i="10"/>
  <c r="R67" i="10" s="1"/>
  <c r="G67" i="10"/>
  <c r="F67" i="10"/>
  <c r="C67" i="10"/>
  <c r="B67" i="10"/>
  <c r="V66" i="10"/>
  <c r="O66" i="10"/>
  <c r="N66" i="10"/>
  <c r="M66" i="10"/>
  <c r="L66" i="10"/>
  <c r="K66" i="10"/>
  <c r="J66" i="10"/>
  <c r="I66" i="10"/>
  <c r="H66" i="10"/>
  <c r="R66" i="10" s="1"/>
  <c r="G66" i="10"/>
  <c r="F66" i="10"/>
  <c r="C66" i="10"/>
  <c r="B66" i="10"/>
  <c r="S65" i="10"/>
  <c r="R65" i="10"/>
  <c r="Q65" i="10"/>
  <c r="P65" i="10"/>
  <c r="E65" i="10"/>
  <c r="T64" i="10"/>
  <c r="S64" i="10"/>
  <c r="R64" i="10"/>
  <c r="Q64" i="10"/>
  <c r="P64" i="10"/>
  <c r="E64" i="10"/>
  <c r="U64" i="10" s="1"/>
  <c r="S63" i="10"/>
  <c r="R63" i="10"/>
  <c r="Q63" i="10"/>
  <c r="P63" i="10"/>
  <c r="E63" i="10"/>
  <c r="S62" i="10"/>
  <c r="R62" i="10"/>
  <c r="Q62" i="10"/>
  <c r="P62" i="10"/>
  <c r="E62" i="10"/>
  <c r="U62" i="10" s="1"/>
  <c r="U61" i="10"/>
  <c r="S61" i="10"/>
  <c r="R61" i="10"/>
  <c r="Q61" i="10"/>
  <c r="P61" i="10"/>
  <c r="E61" i="10"/>
  <c r="T61" i="10" s="1"/>
  <c r="V59" i="10"/>
  <c r="S59" i="10"/>
  <c r="O59" i="10"/>
  <c r="N59" i="10"/>
  <c r="M59" i="10"/>
  <c r="L59" i="10"/>
  <c r="K59" i="10"/>
  <c r="J59" i="10"/>
  <c r="I59" i="10"/>
  <c r="H59" i="10"/>
  <c r="R59" i="10" s="1"/>
  <c r="G59" i="10"/>
  <c r="F59" i="10"/>
  <c r="C59" i="10"/>
  <c r="B59" i="10"/>
  <c r="E59" i="10" s="1"/>
  <c r="S58" i="10"/>
  <c r="R58" i="10"/>
  <c r="Q58" i="10"/>
  <c r="P58" i="10"/>
  <c r="E58" i="10"/>
  <c r="U58" i="10" s="1"/>
  <c r="S57" i="10"/>
  <c r="R57" i="10"/>
  <c r="Q57" i="10"/>
  <c r="P57" i="10"/>
  <c r="E57" i="10"/>
  <c r="T57" i="10" s="1"/>
  <c r="T56" i="10"/>
  <c r="S56" i="10"/>
  <c r="R56" i="10"/>
  <c r="Q56" i="10"/>
  <c r="P56" i="10"/>
  <c r="E56" i="10"/>
  <c r="U56" i="10" s="1"/>
  <c r="S55" i="10"/>
  <c r="R55" i="10"/>
  <c r="Q55" i="10"/>
  <c r="P55" i="10"/>
  <c r="E55" i="10"/>
  <c r="V53" i="10"/>
  <c r="O53" i="10"/>
  <c r="N53" i="10"/>
  <c r="M53" i="10"/>
  <c r="L53" i="10"/>
  <c r="K53" i="10"/>
  <c r="J53" i="10"/>
  <c r="I53" i="10"/>
  <c r="H53" i="10"/>
  <c r="R53" i="10" s="1"/>
  <c r="G53" i="10"/>
  <c r="F53" i="10"/>
  <c r="C53" i="10"/>
  <c r="B53" i="10"/>
  <c r="T52" i="10"/>
  <c r="S52" i="10"/>
  <c r="R52" i="10"/>
  <c r="Q52" i="10"/>
  <c r="P52" i="10"/>
  <c r="E52" i="10"/>
  <c r="U52" i="10" s="1"/>
  <c r="S51" i="10"/>
  <c r="R51" i="10"/>
  <c r="Q51" i="10"/>
  <c r="P51" i="10"/>
  <c r="E51" i="10"/>
  <c r="U50" i="10"/>
  <c r="S50" i="10"/>
  <c r="R50" i="10"/>
  <c r="Q50" i="10"/>
  <c r="P50" i="10"/>
  <c r="E50" i="10"/>
  <c r="T50" i="10" s="1"/>
  <c r="U49" i="10"/>
  <c r="T49" i="10"/>
  <c r="S49" i="10"/>
  <c r="R49" i="10"/>
  <c r="Q49" i="10"/>
  <c r="P49" i="10"/>
  <c r="E49" i="10"/>
  <c r="S48" i="10"/>
  <c r="R48" i="10"/>
  <c r="Q48" i="10"/>
  <c r="P48" i="10"/>
  <c r="E48" i="10"/>
  <c r="U48" i="10" s="1"/>
  <c r="S47" i="10"/>
  <c r="R47" i="10"/>
  <c r="Q47" i="10"/>
  <c r="P47" i="10"/>
  <c r="E47" i="10"/>
  <c r="S46" i="10"/>
  <c r="R46" i="10"/>
  <c r="Q46" i="10"/>
  <c r="P46" i="10"/>
  <c r="E46" i="10"/>
  <c r="U46" i="10" s="1"/>
  <c r="S45" i="10"/>
  <c r="R45" i="10"/>
  <c r="Q45" i="10"/>
  <c r="P45" i="10"/>
  <c r="E45" i="10"/>
  <c r="T45" i="10" s="1"/>
  <c r="T44" i="10"/>
  <c r="S44" i="10"/>
  <c r="R44" i="10"/>
  <c r="Q44" i="10"/>
  <c r="P44" i="10"/>
  <c r="E44" i="10"/>
  <c r="U44" i="10" s="1"/>
  <c r="S43" i="10"/>
  <c r="R43" i="10"/>
  <c r="Q43" i="10"/>
  <c r="P43" i="10"/>
  <c r="E43" i="10"/>
  <c r="U42" i="10"/>
  <c r="T42" i="10"/>
  <c r="S42" i="10"/>
  <c r="R42" i="10"/>
  <c r="Q42" i="10"/>
  <c r="P42" i="10"/>
  <c r="E42" i="10"/>
  <c r="V40" i="10"/>
  <c r="S40" i="10"/>
  <c r="O40" i="10"/>
  <c r="N40" i="10"/>
  <c r="M40" i="10"/>
  <c r="L40" i="10"/>
  <c r="K40" i="10"/>
  <c r="J40" i="10"/>
  <c r="I40" i="10"/>
  <c r="H40" i="10"/>
  <c r="R40" i="10" s="1"/>
  <c r="G40" i="10"/>
  <c r="F40" i="10"/>
  <c r="C40" i="10"/>
  <c r="B40" i="10"/>
  <c r="S39" i="10"/>
  <c r="R39" i="10"/>
  <c r="Q39" i="10"/>
  <c r="P39" i="10"/>
  <c r="E39" i="10"/>
  <c r="S38" i="10"/>
  <c r="R38" i="10"/>
  <c r="Q38" i="10"/>
  <c r="P38" i="10"/>
  <c r="E38" i="10"/>
  <c r="S37" i="10"/>
  <c r="R37" i="10"/>
  <c r="Q37" i="10"/>
  <c r="P37" i="10"/>
  <c r="E37" i="10"/>
  <c r="T37" i="10" s="1"/>
  <c r="S36" i="10"/>
  <c r="R36" i="10"/>
  <c r="Q36" i="10"/>
  <c r="P36" i="10"/>
  <c r="E36" i="10"/>
  <c r="U36" i="10" s="1"/>
  <c r="S35" i="10"/>
  <c r="R35" i="10"/>
  <c r="Q35" i="10"/>
  <c r="P35" i="10"/>
  <c r="E35" i="10"/>
  <c r="V33" i="10"/>
  <c r="O33" i="10"/>
  <c r="N33" i="10"/>
  <c r="M33" i="10"/>
  <c r="L33" i="10"/>
  <c r="K33" i="10"/>
  <c r="J33" i="10"/>
  <c r="I33" i="10"/>
  <c r="S33" i="10" s="1"/>
  <c r="H33" i="10"/>
  <c r="G33" i="10"/>
  <c r="F33" i="10"/>
  <c r="C33" i="10"/>
  <c r="B33" i="10"/>
  <c r="E33" i="10" s="1"/>
  <c r="S32" i="10"/>
  <c r="R32" i="10"/>
  <c r="Q32" i="10"/>
  <c r="P32" i="10"/>
  <c r="E32" i="10"/>
  <c r="T32" i="10" s="1"/>
  <c r="V30" i="10"/>
  <c r="O30" i="10"/>
  <c r="N30" i="10"/>
  <c r="M30" i="10"/>
  <c r="L30" i="10"/>
  <c r="K30" i="10"/>
  <c r="J30" i="10"/>
  <c r="R30" i="10" s="1"/>
  <c r="I30" i="10"/>
  <c r="H30" i="10"/>
  <c r="G30" i="10"/>
  <c r="F30" i="10"/>
  <c r="C30" i="10"/>
  <c r="B30" i="10"/>
  <c r="E30" i="10" s="1"/>
  <c r="T29" i="10"/>
  <c r="S29" i="10"/>
  <c r="R29" i="10"/>
  <c r="Q29" i="10"/>
  <c r="U29" i="10" s="1"/>
  <c r="P29" i="10"/>
  <c r="E29" i="10"/>
  <c r="T28" i="10"/>
  <c r="S28" i="10"/>
  <c r="R28" i="10"/>
  <c r="Q28" i="10"/>
  <c r="P28" i="10"/>
  <c r="E28" i="10"/>
  <c r="U28" i="10" s="1"/>
  <c r="S27" i="10"/>
  <c r="R27" i="10"/>
  <c r="Q27" i="10"/>
  <c r="P27" i="10"/>
  <c r="E27" i="10"/>
  <c r="S26" i="10"/>
  <c r="R26" i="10"/>
  <c r="Q26" i="10"/>
  <c r="P26" i="10"/>
  <c r="E26" i="10"/>
  <c r="V24" i="10"/>
  <c r="O24" i="10"/>
  <c r="N24" i="10"/>
  <c r="M24" i="10"/>
  <c r="L24" i="10"/>
  <c r="K24" i="10"/>
  <c r="J24" i="10"/>
  <c r="I24" i="10"/>
  <c r="H24" i="10"/>
  <c r="R24" i="10" s="1"/>
  <c r="G24" i="10"/>
  <c r="F24" i="10"/>
  <c r="C24" i="10"/>
  <c r="B24" i="10"/>
  <c r="S23" i="10"/>
  <c r="R23" i="10"/>
  <c r="Q23" i="10"/>
  <c r="P23" i="10"/>
  <c r="E23" i="10"/>
  <c r="S22" i="10"/>
  <c r="R22" i="10"/>
  <c r="Q22" i="10"/>
  <c r="P22" i="10"/>
  <c r="E22" i="10"/>
  <c r="T22" i="10" s="1"/>
  <c r="S21" i="10"/>
  <c r="R21" i="10"/>
  <c r="Q21" i="10"/>
  <c r="P21" i="10"/>
  <c r="E21" i="10"/>
  <c r="S20" i="10"/>
  <c r="R20" i="10"/>
  <c r="Q20" i="10"/>
  <c r="P20" i="10"/>
  <c r="E20" i="10"/>
  <c r="U20" i="10" s="1"/>
  <c r="S19" i="10"/>
  <c r="R19" i="10"/>
  <c r="Q19" i="10"/>
  <c r="P19" i="10"/>
  <c r="E19" i="10"/>
  <c r="T19" i="10" s="1"/>
  <c r="S18" i="10"/>
  <c r="R18" i="10"/>
  <c r="Q18" i="10"/>
  <c r="P18" i="10"/>
  <c r="E18" i="10"/>
  <c r="S17" i="10"/>
  <c r="R17" i="10"/>
  <c r="Q17" i="10"/>
  <c r="P17" i="10"/>
  <c r="E17" i="10"/>
  <c r="T17" i="10" s="1"/>
  <c r="V15" i="10"/>
  <c r="S15" i="10"/>
  <c r="O15" i="10"/>
  <c r="N15" i="10"/>
  <c r="M15" i="10"/>
  <c r="L15" i="10"/>
  <c r="K15" i="10"/>
  <c r="J15" i="10"/>
  <c r="I15" i="10"/>
  <c r="Q15" i="10" s="1"/>
  <c r="H15" i="10"/>
  <c r="G15" i="10"/>
  <c r="F15" i="10"/>
  <c r="C15" i="10"/>
  <c r="B15" i="10"/>
  <c r="S14" i="10"/>
  <c r="R14" i="10"/>
  <c r="Q14" i="10"/>
  <c r="P14" i="10"/>
  <c r="E14" i="10"/>
  <c r="U14" i="10" s="1"/>
  <c r="S13" i="10"/>
  <c r="R13" i="10"/>
  <c r="Q13" i="10"/>
  <c r="P13" i="10"/>
  <c r="E13" i="10"/>
  <c r="S12" i="10"/>
  <c r="R12" i="10"/>
  <c r="Q12" i="10"/>
  <c r="P12" i="10"/>
  <c r="E12" i="10"/>
  <c r="U12" i="10" s="1"/>
  <c r="S11" i="10"/>
  <c r="R11" i="10"/>
  <c r="Q11" i="10"/>
  <c r="P11" i="10"/>
  <c r="E11" i="10"/>
  <c r="S10" i="10"/>
  <c r="R10" i="10"/>
  <c r="Q10" i="10"/>
  <c r="P10" i="10"/>
  <c r="E10" i="10"/>
  <c r="U10" i="10" s="1"/>
  <c r="S9" i="10"/>
  <c r="R9" i="10"/>
  <c r="Q9" i="10"/>
  <c r="P9" i="10"/>
  <c r="E9" i="10"/>
  <c r="S93" i="9"/>
  <c r="R93" i="9"/>
  <c r="Q93" i="9"/>
  <c r="P93" i="9"/>
  <c r="E93" i="9"/>
  <c r="U93" i="9" s="1"/>
  <c r="S92" i="9"/>
  <c r="R92" i="9"/>
  <c r="Q92" i="9"/>
  <c r="P92" i="9"/>
  <c r="E92" i="9"/>
  <c r="T91" i="9"/>
  <c r="S91" i="9"/>
  <c r="R91" i="9"/>
  <c r="Q91" i="9"/>
  <c r="P91" i="9"/>
  <c r="E91" i="9"/>
  <c r="U91" i="9" s="1"/>
  <c r="S90" i="9"/>
  <c r="R90" i="9"/>
  <c r="Q90" i="9"/>
  <c r="P90" i="9"/>
  <c r="E90" i="9"/>
  <c r="U90" i="9" s="1"/>
  <c r="U89" i="9"/>
  <c r="S89" i="9"/>
  <c r="R89" i="9"/>
  <c r="Q89" i="9"/>
  <c r="P89" i="9"/>
  <c r="E89" i="9"/>
  <c r="T89" i="9" s="1"/>
  <c r="S88" i="9"/>
  <c r="R88" i="9"/>
  <c r="Q88" i="9"/>
  <c r="P88" i="9"/>
  <c r="E88" i="9"/>
  <c r="U88" i="9" s="1"/>
  <c r="S87" i="9"/>
  <c r="R87" i="9"/>
  <c r="Q87" i="9"/>
  <c r="P87" i="9"/>
  <c r="E87" i="9"/>
  <c r="S86" i="9"/>
  <c r="R86" i="9"/>
  <c r="Q86" i="9"/>
  <c r="P86" i="9"/>
  <c r="E86" i="9"/>
  <c r="V72" i="9"/>
  <c r="O72" i="9"/>
  <c r="N72" i="9"/>
  <c r="M72" i="9"/>
  <c r="L72" i="9"/>
  <c r="K72" i="9"/>
  <c r="J72" i="9"/>
  <c r="I72" i="9"/>
  <c r="H72" i="9"/>
  <c r="G72" i="9"/>
  <c r="F72" i="9"/>
  <c r="C72" i="9"/>
  <c r="B72" i="9"/>
  <c r="V71" i="9"/>
  <c r="O71" i="9"/>
  <c r="N71" i="9"/>
  <c r="M71" i="9"/>
  <c r="L71" i="9"/>
  <c r="K71" i="9"/>
  <c r="S71" i="9" s="1"/>
  <c r="J71" i="9"/>
  <c r="R71" i="9" s="1"/>
  <c r="I71" i="9"/>
  <c r="H71" i="9"/>
  <c r="G71" i="9"/>
  <c r="F71" i="9"/>
  <c r="C71" i="9"/>
  <c r="B71" i="9"/>
  <c r="E71" i="9" s="1"/>
  <c r="V70" i="9"/>
  <c r="O70" i="9"/>
  <c r="N70" i="9"/>
  <c r="M70" i="9"/>
  <c r="L70" i="9"/>
  <c r="K70" i="9"/>
  <c r="J70" i="9"/>
  <c r="I70" i="9"/>
  <c r="S70" i="9" s="1"/>
  <c r="H70" i="9"/>
  <c r="P70" i="9" s="1"/>
  <c r="G70" i="9"/>
  <c r="F70" i="9"/>
  <c r="C70" i="9"/>
  <c r="E70" i="9" s="1"/>
  <c r="B70" i="9"/>
  <c r="S69" i="9"/>
  <c r="R69" i="9"/>
  <c r="Q69" i="9"/>
  <c r="P69" i="9"/>
  <c r="E69" i="9"/>
  <c r="T69" i="9" s="1"/>
  <c r="V67" i="9"/>
  <c r="O67" i="9"/>
  <c r="N67" i="9"/>
  <c r="M67" i="9"/>
  <c r="L67" i="9"/>
  <c r="K67" i="9"/>
  <c r="S67" i="9" s="1"/>
  <c r="J67" i="9"/>
  <c r="I67" i="9"/>
  <c r="H67" i="9"/>
  <c r="G67" i="9"/>
  <c r="F67" i="9"/>
  <c r="C67" i="9"/>
  <c r="B67" i="9"/>
  <c r="V66" i="9"/>
  <c r="O66" i="9"/>
  <c r="N66" i="9"/>
  <c r="M66" i="9"/>
  <c r="L66" i="9"/>
  <c r="K66" i="9"/>
  <c r="J66" i="9"/>
  <c r="I66" i="9"/>
  <c r="S66" i="9" s="1"/>
  <c r="H66" i="9"/>
  <c r="R66" i="9" s="1"/>
  <c r="G66" i="9"/>
  <c r="F66" i="9"/>
  <c r="C66" i="9"/>
  <c r="E66" i="9" s="1"/>
  <c r="B66" i="9"/>
  <c r="S65" i="9"/>
  <c r="R65" i="9"/>
  <c r="Q65" i="9"/>
  <c r="P65" i="9"/>
  <c r="E65" i="9"/>
  <c r="S64" i="9"/>
  <c r="R64" i="9"/>
  <c r="Q64" i="9"/>
  <c r="P64" i="9"/>
  <c r="E64" i="9"/>
  <c r="U64" i="9" s="1"/>
  <c r="U63" i="9"/>
  <c r="S63" i="9"/>
  <c r="R63" i="9"/>
  <c r="Q63" i="9"/>
  <c r="P63" i="9"/>
  <c r="E63" i="9"/>
  <c r="T63" i="9" s="1"/>
  <c r="S62" i="9"/>
  <c r="R62" i="9"/>
  <c r="Q62" i="9"/>
  <c r="P62" i="9"/>
  <c r="E62" i="9"/>
  <c r="U62" i="9" s="1"/>
  <c r="S61" i="9"/>
  <c r="R61" i="9"/>
  <c r="Q61" i="9"/>
  <c r="P61" i="9"/>
  <c r="E61" i="9"/>
  <c r="U61" i="9" s="1"/>
  <c r="V59" i="9"/>
  <c r="O59" i="9"/>
  <c r="N59" i="9"/>
  <c r="M59" i="9"/>
  <c r="L59" i="9"/>
  <c r="K59" i="9"/>
  <c r="J59" i="9"/>
  <c r="I59" i="9"/>
  <c r="S59" i="9" s="1"/>
  <c r="H59" i="9"/>
  <c r="G59" i="9"/>
  <c r="F59" i="9"/>
  <c r="C59" i="9"/>
  <c r="B59" i="9"/>
  <c r="S58" i="9"/>
  <c r="R58" i="9"/>
  <c r="Q58" i="9"/>
  <c r="P58" i="9"/>
  <c r="E58" i="9"/>
  <c r="U58" i="9" s="1"/>
  <c r="S57" i="9"/>
  <c r="R57" i="9"/>
  <c r="Q57" i="9"/>
  <c r="P57" i="9"/>
  <c r="E57" i="9"/>
  <c r="U57" i="9" s="1"/>
  <c r="S56" i="9"/>
  <c r="R56" i="9"/>
  <c r="Q56" i="9"/>
  <c r="P56" i="9"/>
  <c r="E56" i="9"/>
  <c r="T56" i="9" s="1"/>
  <c r="U55" i="9"/>
  <c r="T55" i="9"/>
  <c r="S55" i="9"/>
  <c r="R55" i="9"/>
  <c r="Q55" i="9"/>
  <c r="P55" i="9"/>
  <c r="E55" i="9"/>
  <c r="V53" i="9"/>
  <c r="O53" i="9"/>
  <c r="N53" i="9"/>
  <c r="M53" i="9"/>
  <c r="L53" i="9"/>
  <c r="K53" i="9"/>
  <c r="J53" i="9"/>
  <c r="I53" i="9"/>
  <c r="H53" i="9"/>
  <c r="G53" i="9"/>
  <c r="F53" i="9"/>
  <c r="C53" i="9"/>
  <c r="B53" i="9"/>
  <c r="U52" i="9"/>
  <c r="S52" i="9"/>
  <c r="R52" i="9"/>
  <c r="Q52" i="9"/>
  <c r="P52" i="9"/>
  <c r="E52" i="9"/>
  <c r="T52" i="9" s="1"/>
  <c r="S51" i="9"/>
  <c r="R51" i="9"/>
  <c r="Q51" i="9"/>
  <c r="P51" i="9"/>
  <c r="E51" i="9"/>
  <c r="S50" i="9"/>
  <c r="R50" i="9"/>
  <c r="Q50" i="9"/>
  <c r="P50" i="9"/>
  <c r="E50" i="9"/>
  <c r="T50" i="9" s="1"/>
  <c r="S49" i="9"/>
  <c r="R49" i="9"/>
  <c r="Q49" i="9"/>
  <c r="P49" i="9"/>
  <c r="E49" i="9"/>
  <c r="S48" i="9"/>
  <c r="R48" i="9"/>
  <c r="Q48" i="9"/>
  <c r="P48" i="9"/>
  <c r="E48" i="9"/>
  <c r="U48" i="9" s="1"/>
  <c r="S47" i="9"/>
  <c r="R47" i="9"/>
  <c r="Q47" i="9"/>
  <c r="P47" i="9"/>
  <c r="E47" i="9"/>
  <c r="T46" i="9"/>
  <c r="S46" i="9"/>
  <c r="R46" i="9"/>
  <c r="Q46" i="9"/>
  <c r="P46" i="9"/>
  <c r="E46" i="9"/>
  <c r="U46" i="9" s="1"/>
  <c r="S45" i="9"/>
  <c r="R45" i="9"/>
  <c r="Q45" i="9"/>
  <c r="P45" i="9"/>
  <c r="E45" i="9"/>
  <c r="U45" i="9" s="1"/>
  <c r="S44" i="9"/>
  <c r="R44" i="9"/>
  <c r="Q44" i="9"/>
  <c r="P44" i="9"/>
  <c r="E44" i="9"/>
  <c r="U44" i="9" s="1"/>
  <c r="S43" i="9"/>
  <c r="R43" i="9"/>
  <c r="Q43" i="9"/>
  <c r="P43" i="9"/>
  <c r="E43" i="9"/>
  <c r="T43" i="9" s="1"/>
  <c r="U42" i="9"/>
  <c r="T42" i="9"/>
  <c r="S42" i="9"/>
  <c r="R42" i="9"/>
  <c r="Q42" i="9"/>
  <c r="P42" i="9"/>
  <c r="E42" i="9"/>
  <c r="V40" i="9"/>
  <c r="O40" i="9"/>
  <c r="N40" i="9"/>
  <c r="M40" i="9"/>
  <c r="L40" i="9"/>
  <c r="K40" i="9"/>
  <c r="J40" i="9"/>
  <c r="I40" i="9"/>
  <c r="S40" i="9" s="1"/>
  <c r="H40" i="9"/>
  <c r="R40" i="9" s="1"/>
  <c r="G40" i="9"/>
  <c r="F40" i="9"/>
  <c r="C40" i="9"/>
  <c r="B40" i="9"/>
  <c r="E40" i="9" s="1"/>
  <c r="S39" i="9"/>
  <c r="R39" i="9"/>
  <c r="Q39" i="9"/>
  <c r="P39" i="9"/>
  <c r="E39" i="9"/>
  <c r="U39" i="9" s="1"/>
  <c r="U38" i="9"/>
  <c r="S38" i="9"/>
  <c r="R38" i="9"/>
  <c r="Q38" i="9"/>
  <c r="P38" i="9"/>
  <c r="E38" i="9"/>
  <c r="T38" i="9" s="1"/>
  <c r="S37" i="9"/>
  <c r="R37" i="9"/>
  <c r="Q37" i="9"/>
  <c r="P37" i="9"/>
  <c r="E37" i="9"/>
  <c r="S36" i="9"/>
  <c r="R36" i="9"/>
  <c r="Q36" i="9"/>
  <c r="P36" i="9"/>
  <c r="E36" i="9"/>
  <c r="U36" i="9" s="1"/>
  <c r="S35" i="9"/>
  <c r="R35" i="9"/>
  <c r="Q35" i="9"/>
  <c r="P35" i="9"/>
  <c r="E35" i="9"/>
  <c r="U35" i="9" s="1"/>
  <c r="V33" i="9"/>
  <c r="O33" i="9"/>
  <c r="N33" i="9"/>
  <c r="M33" i="9"/>
  <c r="L33" i="9"/>
  <c r="K33" i="9"/>
  <c r="S33" i="9" s="1"/>
  <c r="J33" i="9"/>
  <c r="I33" i="9"/>
  <c r="H33" i="9"/>
  <c r="R33" i="9" s="1"/>
  <c r="G33" i="9"/>
  <c r="F33" i="9"/>
  <c r="C33" i="9"/>
  <c r="B33" i="9"/>
  <c r="S32" i="9"/>
  <c r="R32" i="9"/>
  <c r="Q32" i="9"/>
  <c r="P32" i="9"/>
  <c r="E32" i="9"/>
  <c r="V30" i="9"/>
  <c r="O30" i="9"/>
  <c r="N30" i="9"/>
  <c r="M30" i="9"/>
  <c r="L30" i="9"/>
  <c r="K30" i="9"/>
  <c r="J30" i="9"/>
  <c r="I30" i="9"/>
  <c r="H30" i="9"/>
  <c r="R30" i="9" s="1"/>
  <c r="G30" i="9"/>
  <c r="F30" i="9"/>
  <c r="C30" i="9"/>
  <c r="E30" i="9" s="1"/>
  <c r="B30" i="9"/>
  <c r="S29" i="9"/>
  <c r="R29" i="9"/>
  <c r="Q29" i="9"/>
  <c r="P29" i="9"/>
  <c r="E29" i="9"/>
  <c r="S28" i="9"/>
  <c r="R28" i="9"/>
  <c r="Q28" i="9"/>
  <c r="P28" i="9"/>
  <c r="E28" i="9"/>
  <c r="U28" i="9" s="1"/>
  <c r="S27" i="9"/>
  <c r="R27" i="9"/>
  <c r="Q27" i="9"/>
  <c r="P27" i="9"/>
  <c r="E27" i="9"/>
  <c r="T27" i="9" s="1"/>
  <c r="S26" i="9"/>
  <c r="R26" i="9"/>
  <c r="Q26" i="9"/>
  <c r="P26" i="9"/>
  <c r="E26" i="9"/>
  <c r="V24" i="9"/>
  <c r="O24" i="9"/>
  <c r="N24" i="9"/>
  <c r="M24" i="9"/>
  <c r="L24" i="9"/>
  <c r="K24" i="9"/>
  <c r="J24" i="9"/>
  <c r="I24" i="9"/>
  <c r="H24" i="9"/>
  <c r="R24" i="9" s="1"/>
  <c r="G24" i="9"/>
  <c r="F24" i="9"/>
  <c r="C24" i="9"/>
  <c r="B24" i="9"/>
  <c r="U23" i="9"/>
  <c r="S23" i="9"/>
  <c r="R23" i="9"/>
  <c r="Q23" i="9"/>
  <c r="P23" i="9"/>
  <c r="E23" i="9"/>
  <c r="T23" i="9" s="1"/>
  <c r="S22" i="9"/>
  <c r="R22" i="9"/>
  <c r="Q22" i="9"/>
  <c r="P22" i="9"/>
  <c r="E22" i="9"/>
  <c r="U22" i="9" s="1"/>
  <c r="S21" i="9"/>
  <c r="R21" i="9"/>
  <c r="Q21" i="9"/>
  <c r="P21" i="9"/>
  <c r="E21" i="9"/>
  <c r="U21" i="9" s="1"/>
  <c r="S20" i="9"/>
  <c r="R20" i="9"/>
  <c r="Q20" i="9"/>
  <c r="P20" i="9"/>
  <c r="E20" i="9"/>
  <c r="T19" i="9"/>
  <c r="S19" i="9"/>
  <c r="R19" i="9"/>
  <c r="Q19" i="9"/>
  <c r="U19" i="9" s="1"/>
  <c r="P19" i="9"/>
  <c r="E19" i="9"/>
  <c r="U18" i="9"/>
  <c r="T18" i="9"/>
  <c r="S18" i="9"/>
  <c r="R18" i="9"/>
  <c r="Q18" i="9"/>
  <c r="P18" i="9"/>
  <c r="E18" i="9"/>
  <c r="S17" i="9"/>
  <c r="R17" i="9"/>
  <c r="Q17" i="9"/>
  <c r="P17" i="9"/>
  <c r="E17" i="9"/>
  <c r="V15" i="9"/>
  <c r="O15" i="9"/>
  <c r="N15" i="9"/>
  <c r="M15" i="9"/>
  <c r="L15" i="9"/>
  <c r="K15" i="9"/>
  <c r="J15" i="9"/>
  <c r="I15" i="9"/>
  <c r="H15" i="9"/>
  <c r="G15" i="9"/>
  <c r="F15" i="9"/>
  <c r="C15" i="9"/>
  <c r="B15" i="9"/>
  <c r="S14" i="9"/>
  <c r="R14" i="9"/>
  <c r="Q14" i="9"/>
  <c r="P14" i="9"/>
  <c r="E14" i="9"/>
  <c r="T14" i="9" s="1"/>
  <c r="S13" i="9"/>
  <c r="R13" i="9"/>
  <c r="Q13" i="9"/>
  <c r="P13" i="9"/>
  <c r="E13" i="9"/>
  <c r="S12" i="9"/>
  <c r="R12" i="9"/>
  <c r="Q12" i="9"/>
  <c r="P12" i="9"/>
  <c r="E12" i="9"/>
  <c r="U12" i="9" s="1"/>
  <c r="S11" i="9"/>
  <c r="R11" i="9"/>
  <c r="Q11" i="9"/>
  <c r="P11" i="9"/>
  <c r="E11" i="9"/>
  <c r="T10" i="9"/>
  <c r="S10" i="9"/>
  <c r="R10" i="9"/>
  <c r="Q10" i="9"/>
  <c r="P10" i="9"/>
  <c r="E10" i="9"/>
  <c r="S9" i="9"/>
  <c r="R9" i="9"/>
  <c r="Q9" i="9"/>
  <c r="P9" i="9"/>
  <c r="E9" i="9"/>
  <c r="U9" i="9" s="1"/>
  <c r="S93" i="8"/>
  <c r="R93" i="8"/>
  <c r="Q93" i="8"/>
  <c r="P93" i="8"/>
  <c r="E93" i="8"/>
  <c r="U93" i="8" s="1"/>
  <c r="S92" i="8"/>
  <c r="R92" i="8"/>
  <c r="Q92" i="8"/>
  <c r="P92" i="8"/>
  <c r="E92" i="8"/>
  <c r="S91" i="8"/>
  <c r="R91" i="8"/>
  <c r="Q91" i="8"/>
  <c r="P91" i="8"/>
  <c r="E91" i="8"/>
  <c r="T91" i="8" s="1"/>
  <c r="S90" i="8"/>
  <c r="R90" i="8"/>
  <c r="Q90" i="8"/>
  <c r="P90" i="8"/>
  <c r="E90" i="8"/>
  <c r="S89" i="8"/>
  <c r="R89" i="8"/>
  <c r="Q89" i="8"/>
  <c r="P89" i="8"/>
  <c r="E89" i="8"/>
  <c r="U89" i="8" s="1"/>
  <c r="S88" i="8"/>
  <c r="R88" i="8"/>
  <c r="Q88" i="8"/>
  <c r="P88" i="8"/>
  <c r="E88" i="8"/>
  <c r="T87" i="8"/>
  <c r="S87" i="8"/>
  <c r="R87" i="8"/>
  <c r="Q87" i="8"/>
  <c r="P87" i="8"/>
  <c r="E87" i="8"/>
  <c r="U87" i="8" s="1"/>
  <c r="S86" i="8"/>
  <c r="R86" i="8"/>
  <c r="Q86" i="8"/>
  <c r="P86" i="8"/>
  <c r="E86" i="8"/>
  <c r="U86" i="8" s="1"/>
  <c r="V72" i="8"/>
  <c r="O72" i="8"/>
  <c r="N72" i="8"/>
  <c r="M72" i="8"/>
  <c r="L72" i="8"/>
  <c r="K72" i="8"/>
  <c r="Q72" i="8" s="1"/>
  <c r="J72" i="8"/>
  <c r="I72" i="8"/>
  <c r="S72" i="8" s="1"/>
  <c r="H72" i="8"/>
  <c r="G72" i="8"/>
  <c r="F72" i="8"/>
  <c r="C72" i="8"/>
  <c r="B72" i="8"/>
  <c r="E72" i="8" s="1"/>
  <c r="V71" i="8"/>
  <c r="O71" i="8"/>
  <c r="N71" i="8"/>
  <c r="M71" i="8"/>
  <c r="L71" i="8"/>
  <c r="K71" i="8"/>
  <c r="J71" i="8"/>
  <c r="I71" i="8"/>
  <c r="H71" i="8"/>
  <c r="G71" i="8"/>
  <c r="F71" i="8"/>
  <c r="C71" i="8"/>
  <c r="B71" i="8"/>
  <c r="E71" i="8" s="1"/>
  <c r="V70" i="8"/>
  <c r="O70" i="8"/>
  <c r="N70" i="8"/>
  <c r="M70" i="8"/>
  <c r="L70" i="8"/>
  <c r="K70" i="8"/>
  <c r="J70" i="8"/>
  <c r="I70" i="8"/>
  <c r="S70" i="8" s="1"/>
  <c r="H70" i="8"/>
  <c r="R70" i="8" s="1"/>
  <c r="G70" i="8"/>
  <c r="F70" i="8"/>
  <c r="C70" i="8"/>
  <c r="B70" i="8"/>
  <c r="E70" i="8" s="1"/>
  <c r="S69" i="8"/>
  <c r="R69" i="8"/>
  <c r="Q69" i="8"/>
  <c r="P69" i="8"/>
  <c r="T69" i="8" s="1"/>
  <c r="E69" i="8"/>
  <c r="V67" i="8"/>
  <c r="O67" i="8"/>
  <c r="N67" i="8"/>
  <c r="M67" i="8"/>
  <c r="L67" i="8"/>
  <c r="K67" i="8"/>
  <c r="J67" i="8"/>
  <c r="I67" i="8"/>
  <c r="S67" i="8" s="1"/>
  <c r="H67" i="8"/>
  <c r="G67" i="8"/>
  <c r="F67" i="8"/>
  <c r="C67" i="8"/>
  <c r="B67" i="8"/>
  <c r="V66" i="8"/>
  <c r="S66" i="8"/>
  <c r="O66" i="8"/>
  <c r="N66" i="8"/>
  <c r="M66" i="8"/>
  <c r="L66" i="8"/>
  <c r="K66" i="8"/>
  <c r="J66" i="8"/>
  <c r="I66" i="8"/>
  <c r="Q66" i="8" s="1"/>
  <c r="H66" i="8"/>
  <c r="R66" i="8" s="1"/>
  <c r="G66" i="8"/>
  <c r="F66" i="8"/>
  <c r="C66" i="8"/>
  <c r="B66" i="8"/>
  <c r="S65" i="8"/>
  <c r="R65" i="8"/>
  <c r="Q65" i="8"/>
  <c r="P65" i="8"/>
  <c r="E65" i="8"/>
  <c r="U65" i="8" s="1"/>
  <c r="S64" i="8"/>
  <c r="R64" i="8"/>
  <c r="Q64" i="8"/>
  <c r="P64" i="8"/>
  <c r="E64" i="8"/>
  <c r="U64" i="8" s="1"/>
  <c r="S63" i="8"/>
  <c r="R63" i="8"/>
  <c r="Q63" i="8"/>
  <c r="P63" i="8"/>
  <c r="E63" i="8"/>
  <c r="S62" i="8"/>
  <c r="R62" i="8"/>
  <c r="Q62" i="8"/>
  <c r="P62" i="8"/>
  <c r="E62" i="8"/>
  <c r="T62" i="8" s="1"/>
  <c r="S61" i="8"/>
  <c r="R61" i="8"/>
  <c r="Q61" i="8"/>
  <c r="P61" i="8"/>
  <c r="E61" i="8"/>
  <c r="V59" i="8"/>
  <c r="O59" i="8"/>
  <c r="N59" i="8"/>
  <c r="M59" i="8"/>
  <c r="L59" i="8"/>
  <c r="K59" i="8"/>
  <c r="J59" i="8"/>
  <c r="I59" i="8"/>
  <c r="S59" i="8" s="1"/>
  <c r="H59" i="8"/>
  <c r="R59" i="8" s="1"/>
  <c r="G59" i="8"/>
  <c r="F59" i="8"/>
  <c r="C59" i="8"/>
  <c r="E59" i="8" s="1"/>
  <c r="B59" i="8"/>
  <c r="S58" i="8"/>
  <c r="R58" i="8"/>
  <c r="Q58" i="8"/>
  <c r="P58" i="8"/>
  <c r="E58" i="8"/>
  <c r="T58" i="8" s="1"/>
  <c r="S57" i="8"/>
  <c r="R57" i="8"/>
  <c r="Q57" i="8"/>
  <c r="P57" i="8"/>
  <c r="E57" i="8"/>
  <c r="S56" i="8"/>
  <c r="R56" i="8"/>
  <c r="Q56" i="8"/>
  <c r="P56" i="8"/>
  <c r="E56" i="8"/>
  <c r="U56" i="8" s="1"/>
  <c r="U55" i="8"/>
  <c r="S55" i="8"/>
  <c r="R55" i="8"/>
  <c r="Q55" i="8"/>
  <c r="P55" i="8"/>
  <c r="E55" i="8"/>
  <c r="T55" i="8" s="1"/>
  <c r="V53" i="8"/>
  <c r="S53" i="8"/>
  <c r="O53" i="8"/>
  <c r="N53" i="8"/>
  <c r="M53" i="8"/>
  <c r="L53" i="8"/>
  <c r="K53" i="8"/>
  <c r="J53" i="8"/>
  <c r="I53" i="8"/>
  <c r="H53" i="8"/>
  <c r="R53" i="8" s="1"/>
  <c r="G53" i="8"/>
  <c r="F53" i="8"/>
  <c r="C53" i="8"/>
  <c r="B53" i="8"/>
  <c r="E53" i="8" s="1"/>
  <c r="S52" i="8"/>
  <c r="R52" i="8"/>
  <c r="Q52" i="8"/>
  <c r="P52" i="8"/>
  <c r="E52" i="8"/>
  <c r="S51" i="8"/>
  <c r="R51" i="8"/>
  <c r="Q51" i="8"/>
  <c r="P51" i="8"/>
  <c r="E51" i="8"/>
  <c r="T50" i="8"/>
  <c r="S50" i="8"/>
  <c r="R50" i="8"/>
  <c r="Q50" i="8"/>
  <c r="P50" i="8"/>
  <c r="E50" i="8"/>
  <c r="U50" i="8" s="1"/>
  <c r="S49" i="8"/>
  <c r="R49" i="8"/>
  <c r="Q49" i="8"/>
  <c r="P49" i="8"/>
  <c r="E49" i="8"/>
  <c r="U49" i="8" s="1"/>
  <c r="S48" i="8"/>
  <c r="R48" i="8"/>
  <c r="Q48" i="8"/>
  <c r="P48" i="8"/>
  <c r="E48" i="8"/>
  <c r="U48" i="8" s="1"/>
  <c r="S47" i="8"/>
  <c r="R47" i="8"/>
  <c r="Q47" i="8"/>
  <c r="P47" i="8"/>
  <c r="E47" i="8"/>
  <c r="U46" i="8"/>
  <c r="S46" i="8"/>
  <c r="R46" i="8"/>
  <c r="Q46" i="8"/>
  <c r="P46" i="8"/>
  <c r="E46" i="8"/>
  <c r="T46" i="8" s="1"/>
  <c r="S45" i="8"/>
  <c r="R45" i="8"/>
  <c r="Q45" i="8"/>
  <c r="P45" i="8"/>
  <c r="E45" i="8"/>
  <c r="S44" i="8"/>
  <c r="R44" i="8"/>
  <c r="Q44" i="8"/>
  <c r="P44" i="8"/>
  <c r="E44" i="8"/>
  <c r="U44" i="8" s="1"/>
  <c r="S43" i="8"/>
  <c r="R43" i="8"/>
  <c r="Q43" i="8"/>
  <c r="P43" i="8"/>
  <c r="E43" i="8"/>
  <c r="U43" i="8" s="1"/>
  <c r="T42" i="8"/>
  <c r="S42" i="8"/>
  <c r="R42" i="8"/>
  <c r="Q42" i="8"/>
  <c r="P42" i="8"/>
  <c r="E42" i="8"/>
  <c r="U42" i="8" s="1"/>
  <c r="V40" i="8"/>
  <c r="O40" i="8"/>
  <c r="N40" i="8"/>
  <c r="M40" i="8"/>
  <c r="L40" i="8"/>
  <c r="K40" i="8"/>
  <c r="J40" i="8"/>
  <c r="I40" i="8"/>
  <c r="H40" i="8"/>
  <c r="R40" i="8" s="1"/>
  <c r="G40" i="8"/>
  <c r="F40" i="8"/>
  <c r="C40" i="8"/>
  <c r="B40" i="8"/>
  <c r="U39" i="8"/>
  <c r="S39" i="8"/>
  <c r="R39" i="8"/>
  <c r="Q39" i="8"/>
  <c r="P39" i="8"/>
  <c r="E39" i="8"/>
  <c r="T39" i="8" s="1"/>
  <c r="T38" i="8"/>
  <c r="S38" i="8"/>
  <c r="R38" i="8"/>
  <c r="Q38" i="8"/>
  <c r="P38" i="8"/>
  <c r="E38" i="8"/>
  <c r="U38" i="8" s="1"/>
  <c r="S37" i="8"/>
  <c r="R37" i="8"/>
  <c r="Q37" i="8"/>
  <c r="P37" i="8"/>
  <c r="E37" i="8"/>
  <c r="U37" i="8" s="1"/>
  <c r="U36" i="8"/>
  <c r="T36" i="8"/>
  <c r="S36" i="8"/>
  <c r="R36" i="8"/>
  <c r="Q36" i="8"/>
  <c r="P36" i="8"/>
  <c r="E36" i="8"/>
  <c r="S35" i="8"/>
  <c r="R35" i="8"/>
  <c r="Q35" i="8"/>
  <c r="P35" i="8"/>
  <c r="E35" i="8"/>
  <c r="U35" i="8" s="1"/>
  <c r="V33" i="8"/>
  <c r="O33" i="8"/>
  <c r="N33" i="8"/>
  <c r="M33" i="8"/>
  <c r="L33" i="8"/>
  <c r="K33" i="8"/>
  <c r="J33" i="8"/>
  <c r="R33" i="8" s="1"/>
  <c r="I33" i="8"/>
  <c r="S33" i="8" s="1"/>
  <c r="H33" i="8"/>
  <c r="G33" i="8"/>
  <c r="F33" i="8"/>
  <c r="C33" i="8"/>
  <c r="B33" i="8"/>
  <c r="S32" i="8"/>
  <c r="R32" i="8"/>
  <c r="Q32" i="8"/>
  <c r="P32" i="8"/>
  <c r="E32" i="8"/>
  <c r="T32" i="8" s="1"/>
  <c r="V30" i="8"/>
  <c r="O30" i="8"/>
  <c r="N30" i="8"/>
  <c r="M30" i="8"/>
  <c r="L30" i="8"/>
  <c r="K30" i="8"/>
  <c r="J30" i="8"/>
  <c r="I30" i="8"/>
  <c r="S30" i="8" s="1"/>
  <c r="H30" i="8"/>
  <c r="G30" i="8"/>
  <c r="F30" i="8"/>
  <c r="C30" i="8"/>
  <c r="B30" i="8"/>
  <c r="E30" i="8" s="1"/>
  <c r="S29" i="8"/>
  <c r="R29" i="8"/>
  <c r="Q29" i="8"/>
  <c r="P29" i="8"/>
  <c r="E29" i="8"/>
  <c r="U29" i="8" s="1"/>
  <c r="S28" i="8"/>
  <c r="R28" i="8"/>
  <c r="Q28" i="8"/>
  <c r="P28" i="8"/>
  <c r="E28" i="8"/>
  <c r="U28" i="8" s="1"/>
  <c r="U27" i="8"/>
  <c r="S27" i="8"/>
  <c r="R27" i="8"/>
  <c r="Q27" i="8"/>
  <c r="P27" i="8"/>
  <c r="E27" i="8"/>
  <c r="T27" i="8" s="1"/>
  <c r="T26" i="8"/>
  <c r="S26" i="8"/>
  <c r="R26" i="8"/>
  <c r="Q26" i="8"/>
  <c r="P26" i="8"/>
  <c r="E26" i="8"/>
  <c r="U26" i="8" s="1"/>
  <c r="V24" i="8"/>
  <c r="O24" i="8"/>
  <c r="N24" i="8"/>
  <c r="M24" i="8"/>
  <c r="L24" i="8"/>
  <c r="K24" i="8"/>
  <c r="J24" i="8"/>
  <c r="I24" i="8"/>
  <c r="S24" i="8" s="1"/>
  <c r="H24" i="8"/>
  <c r="G24" i="8"/>
  <c r="F24" i="8"/>
  <c r="C24" i="8"/>
  <c r="B24" i="8"/>
  <c r="E24" i="8" s="1"/>
  <c r="U23" i="8"/>
  <c r="T23" i="8"/>
  <c r="S23" i="8"/>
  <c r="R23" i="8"/>
  <c r="Q23" i="8"/>
  <c r="P23" i="8"/>
  <c r="E23" i="8"/>
  <c r="U22" i="8"/>
  <c r="T22" i="8"/>
  <c r="S22" i="8"/>
  <c r="R22" i="8"/>
  <c r="Q22" i="8"/>
  <c r="P22" i="8"/>
  <c r="E22" i="8"/>
  <c r="S21" i="8"/>
  <c r="R21" i="8"/>
  <c r="Q21" i="8"/>
  <c r="P21" i="8"/>
  <c r="E21" i="8"/>
  <c r="S20" i="8"/>
  <c r="R20" i="8"/>
  <c r="Q20" i="8"/>
  <c r="P20" i="8"/>
  <c r="E20" i="8"/>
  <c r="U20" i="8" s="1"/>
  <c r="U19" i="8"/>
  <c r="S19" i="8"/>
  <c r="R19" i="8"/>
  <c r="Q19" i="8"/>
  <c r="P19" i="8"/>
  <c r="E19" i="8"/>
  <c r="S18" i="8"/>
  <c r="R18" i="8"/>
  <c r="Q18" i="8"/>
  <c r="P18" i="8"/>
  <c r="E18" i="8"/>
  <c r="U18" i="8" s="1"/>
  <c r="S17" i="8"/>
  <c r="R17" i="8"/>
  <c r="Q17" i="8"/>
  <c r="P17" i="8"/>
  <c r="E17" i="8"/>
  <c r="U17" i="8" s="1"/>
  <c r="V15" i="8"/>
  <c r="O15" i="8"/>
  <c r="N15" i="8"/>
  <c r="M15" i="8"/>
  <c r="L15" i="8"/>
  <c r="K15" i="8"/>
  <c r="J15" i="8"/>
  <c r="I15" i="8"/>
  <c r="S15" i="8" s="1"/>
  <c r="H15" i="8"/>
  <c r="P15" i="8" s="1"/>
  <c r="G15" i="8"/>
  <c r="F15" i="8"/>
  <c r="E15" i="8"/>
  <c r="C15" i="8"/>
  <c r="B15" i="8"/>
  <c r="S14" i="8"/>
  <c r="R14" i="8"/>
  <c r="Q14" i="8"/>
  <c r="P14" i="8"/>
  <c r="E14" i="8"/>
  <c r="U14" i="8" s="1"/>
  <c r="S13" i="8"/>
  <c r="R13" i="8"/>
  <c r="Q13" i="8"/>
  <c r="P13" i="8"/>
  <c r="E13" i="8"/>
  <c r="U13" i="8" s="1"/>
  <c r="S12" i="8"/>
  <c r="R12" i="8"/>
  <c r="Q12" i="8"/>
  <c r="P12" i="8"/>
  <c r="E12" i="8"/>
  <c r="S11" i="8"/>
  <c r="R11" i="8"/>
  <c r="Q11" i="8"/>
  <c r="P11" i="8"/>
  <c r="E11" i="8"/>
  <c r="T11" i="8" s="1"/>
  <c r="U10" i="8"/>
  <c r="S10" i="8"/>
  <c r="R10" i="8"/>
  <c r="Q10" i="8"/>
  <c r="P10" i="8"/>
  <c r="T10" i="8" s="1"/>
  <c r="E10" i="8"/>
  <c r="S9" i="8"/>
  <c r="R9" i="8"/>
  <c r="Q9" i="8"/>
  <c r="P9" i="8"/>
  <c r="E9" i="8"/>
  <c r="S93" i="7"/>
  <c r="R93" i="7"/>
  <c r="Q93" i="7"/>
  <c r="P93" i="7"/>
  <c r="E93" i="7"/>
  <c r="U93" i="7" s="1"/>
  <c r="U92" i="7"/>
  <c r="S92" i="7"/>
  <c r="R92" i="7"/>
  <c r="Q92" i="7"/>
  <c r="P92" i="7"/>
  <c r="E92" i="7"/>
  <c r="T92" i="7" s="1"/>
  <c r="S91" i="7"/>
  <c r="R91" i="7"/>
  <c r="Q91" i="7"/>
  <c r="P91" i="7"/>
  <c r="E91" i="7"/>
  <c r="U91" i="7" s="1"/>
  <c r="S90" i="7"/>
  <c r="R90" i="7"/>
  <c r="Q90" i="7"/>
  <c r="P90" i="7"/>
  <c r="E90" i="7"/>
  <c r="U90" i="7" s="1"/>
  <c r="U89" i="7"/>
  <c r="S89" i="7"/>
  <c r="R89" i="7"/>
  <c r="Q89" i="7"/>
  <c r="P89" i="7"/>
  <c r="E89" i="7"/>
  <c r="T89" i="7" s="1"/>
  <c r="U88" i="7"/>
  <c r="T88" i="7"/>
  <c r="S88" i="7"/>
  <c r="R88" i="7"/>
  <c r="Q88" i="7"/>
  <c r="P88" i="7"/>
  <c r="E88" i="7"/>
  <c r="U87" i="7"/>
  <c r="T87" i="7"/>
  <c r="S87" i="7"/>
  <c r="R87" i="7"/>
  <c r="Q87" i="7"/>
  <c r="P87" i="7"/>
  <c r="E87" i="7"/>
  <c r="S86" i="7"/>
  <c r="R86" i="7"/>
  <c r="Q86" i="7"/>
  <c r="P86" i="7"/>
  <c r="E86" i="7"/>
  <c r="V72" i="7"/>
  <c r="O72" i="7"/>
  <c r="N72" i="7"/>
  <c r="M72" i="7"/>
  <c r="L72" i="7"/>
  <c r="K72" i="7"/>
  <c r="J72" i="7"/>
  <c r="I72" i="7"/>
  <c r="H72" i="7"/>
  <c r="G72" i="7"/>
  <c r="F72" i="7"/>
  <c r="C72" i="7"/>
  <c r="B72" i="7"/>
  <c r="E72" i="7" s="1"/>
  <c r="V71" i="7"/>
  <c r="O71" i="7"/>
  <c r="N71" i="7"/>
  <c r="M71" i="7"/>
  <c r="L71" i="7"/>
  <c r="K71" i="7"/>
  <c r="J71" i="7"/>
  <c r="I71" i="7"/>
  <c r="H71" i="7"/>
  <c r="G71" i="7"/>
  <c r="F71" i="7"/>
  <c r="C71" i="7"/>
  <c r="B71" i="7"/>
  <c r="E71" i="7" s="1"/>
  <c r="V70" i="7"/>
  <c r="O70" i="7"/>
  <c r="N70" i="7"/>
  <c r="M70" i="7"/>
  <c r="L70" i="7"/>
  <c r="K70" i="7"/>
  <c r="J70" i="7"/>
  <c r="I70" i="7"/>
  <c r="S70" i="7" s="1"/>
  <c r="H70" i="7"/>
  <c r="G70" i="7"/>
  <c r="F70" i="7"/>
  <c r="E70" i="7"/>
  <c r="C70" i="7"/>
  <c r="B70" i="7"/>
  <c r="T69" i="7"/>
  <c r="S69" i="7"/>
  <c r="R69" i="7"/>
  <c r="Q69" i="7"/>
  <c r="P69" i="7"/>
  <c r="E69" i="7"/>
  <c r="V67" i="7"/>
  <c r="O67" i="7"/>
  <c r="N67" i="7"/>
  <c r="M67" i="7"/>
  <c r="L67" i="7"/>
  <c r="K67" i="7"/>
  <c r="J67" i="7"/>
  <c r="R67" i="7" s="1"/>
  <c r="I67" i="7"/>
  <c r="H67" i="7"/>
  <c r="G67" i="7"/>
  <c r="F67" i="7"/>
  <c r="C67" i="7"/>
  <c r="B67" i="7"/>
  <c r="V66" i="7"/>
  <c r="O66" i="7"/>
  <c r="N66" i="7"/>
  <c r="M66" i="7"/>
  <c r="L66" i="7"/>
  <c r="K66" i="7"/>
  <c r="J66" i="7"/>
  <c r="I66" i="7"/>
  <c r="S66" i="7" s="1"/>
  <c r="H66" i="7"/>
  <c r="R66" i="7" s="1"/>
  <c r="G66" i="7"/>
  <c r="F66" i="7"/>
  <c r="C66" i="7"/>
  <c r="B66" i="7"/>
  <c r="S65" i="7"/>
  <c r="R65" i="7"/>
  <c r="Q65" i="7"/>
  <c r="P65" i="7"/>
  <c r="E65" i="7"/>
  <c r="S64" i="7"/>
  <c r="R64" i="7"/>
  <c r="Q64" i="7"/>
  <c r="P64" i="7"/>
  <c r="E64" i="7"/>
  <c r="U64" i="7" s="1"/>
  <c r="U63" i="7"/>
  <c r="S63" i="7"/>
  <c r="R63" i="7"/>
  <c r="Q63" i="7"/>
  <c r="P63" i="7"/>
  <c r="E63" i="7"/>
  <c r="T63" i="7" s="1"/>
  <c r="T62" i="7"/>
  <c r="S62" i="7"/>
  <c r="R62" i="7"/>
  <c r="Q62" i="7"/>
  <c r="P62" i="7"/>
  <c r="E62" i="7"/>
  <c r="U62" i="7" s="1"/>
  <c r="S61" i="7"/>
  <c r="R61" i="7"/>
  <c r="Q61" i="7"/>
  <c r="P61" i="7"/>
  <c r="E61" i="7"/>
  <c r="U61" i="7" s="1"/>
  <c r="V59" i="7"/>
  <c r="O59" i="7"/>
  <c r="N59" i="7"/>
  <c r="M59" i="7"/>
  <c r="L59" i="7"/>
  <c r="K59" i="7"/>
  <c r="J59" i="7"/>
  <c r="I59" i="7"/>
  <c r="S59" i="7" s="1"/>
  <c r="H59" i="7"/>
  <c r="G59" i="7"/>
  <c r="F59" i="7"/>
  <c r="C59" i="7"/>
  <c r="B59" i="7"/>
  <c r="T58" i="7"/>
  <c r="S58" i="7"/>
  <c r="R58" i="7"/>
  <c r="Q58" i="7"/>
  <c r="P58" i="7"/>
  <c r="E58" i="7"/>
  <c r="U58" i="7" s="1"/>
  <c r="S57" i="7"/>
  <c r="R57" i="7"/>
  <c r="Q57" i="7"/>
  <c r="P57" i="7"/>
  <c r="E57" i="7"/>
  <c r="U57" i="7" s="1"/>
  <c r="U56" i="7"/>
  <c r="T56" i="7"/>
  <c r="S56" i="7"/>
  <c r="R56" i="7"/>
  <c r="Q56" i="7"/>
  <c r="P56" i="7"/>
  <c r="E56" i="7"/>
  <c r="S55" i="7"/>
  <c r="R55" i="7"/>
  <c r="Q55" i="7"/>
  <c r="P55" i="7"/>
  <c r="E55" i="7"/>
  <c r="U55" i="7" s="1"/>
  <c r="V53" i="7"/>
  <c r="O53" i="7"/>
  <c r="N53" i="7"/>
  <c r="M53" i="7"/>
  <c r="L53" i="7"/>
  <c r="K53" i="7"/>
  <c r="J53" i="7"/>
  <c r="I53" i="7"/>
  <c r="H53" i="7"/>
  <c r="G53" i="7"/>
  <c r="F53" i="7"/>
  <c r="C53" i="7"/>
  <c r="B53" i="7"/>
  <c r="S52" i="7"/>
  <c r="R52" i="7"/>
  <c r="Q52" i="7"/>
  <c r="P52" i="7"/>
  <c r="E52" i="7"/>
  <c r="T51" i="7"/>
  <c r="S51" i="7"/>
  <c r="R51" i="7"/>
  <c r="Q51" i="7"/>
  <c r="U51" i="7" s="1"/>
  <c r="P51" i="7"/>
  <c r="E51" i="7"/>
  <c r="U50" i="7"/>
  <c r="T50" i="7"/>
  <c r="S50" i="7"/>
  <c r="R50" i="7"/>
  <c r="Q50" i="7"/>
  <c r="P50" i="7"/>
  <c r="E50" i="7"/>
  <c r="S49" i="7"/>
  <c r="R49" i="7"/>
  <c r="Q49" i="7"/>
  <c r="P49" i="7"/>
  <c r="E49" i="7"/>
  <c r="S48" i="7"/>
  <c r="R48" i="7"/>
  <c r="Q48" i="7"/>
  <c r="P48" i="7"/>
  <c r="E48" i="7"/>
  <c r="U48" i="7" s="1"/>
  <c r="S47" i="7"/>
  <c r="R47" i="7"/>
  <c r="Q47" i="7"/>
  <c r="P47" i="7"/>
  <c r="E47" i="7"/>
  <c r="T47" i="7" s="1"/>
  <c r="S46" i="7"/>
  <c r="R46" i="7"/>
  <c r="Q46" i="7"/>
  <c r="P46" i="7"/>
  <c r="E46" i="7"/>
  <c r="U46" i="7" s="1"/>
  <c r="S45" i="7"/>
  <c r="R45" i="7"/>
  <c r="Q45" i="7"/>
  <c r="P45" i="7"/>
  <c r="E45" i="7"/>
  <c r="U45" i="7" s="1"/>
  <c r="U44" i="7"/>
  <c r="T44" i="7"/>
  <c r="S44" i="7"/>
  <c r="R44" i="7"/>
  <c r="Q44" i="7"/>
  <c r="P44" i="7"/>
  <c r="E44" i="7"/>
  <c r="T43" i="7"/>
  <c r="S43" i="7"/>
  <c r="R43" i="7"/>
  <c r="Q43" i="7"/>
  <c r="P43" i="7"/>
  <c r="E43" i="7"/>
  <c r="S42" i="7"/>
  <c r="R42" i="7"/>
  <c r="Q42" i="7"/>
  <c r="P42" i="7"/>
  <c r="E42" i="7"/>
  <c r="U42" i="7" s="1"/>
  <c r="V40" i="7"/>
  <c r="O40" i="7"/>
  <c r="N40" i="7"/>
  <c r="M40" i="7"/>
  <c r="L40" i="7"/>
  <c r="K40" i="7"/>
  <c r="J40" i="7"/>
  <c r="I40" i="7"/>
  <c r="S40" i="7" s="1"/>
  <c r="H40" i="7"/>
  <c r="G40" i="7"/>
  <c r="F40" i="7"/>
  <c r="C40" i="7"/>
  <c r="B40" i="7"/>
  <c r="S39" i="7"/>
  <c r="R39" i="7"/>
  <c r="Q39" i="7"/>
  <c r="P39" i="7"/>
  <c r="E39" i="7"/>
  <c r="U38" i="7"/>
  <c r="S38" i="7"/>
  <c r="R38" i="7"/>
  <c r="Q38" i="7"/>
  <c r="P38" i="7"/>
  <c r="E38" i="7"/>
  <c r="T38" i="7" s="1"/>
  <c r="S37" i="7"/>
  <c r="R37" i="7"/>
  <c r="Q37" i="7"/>
  <c r="P37" i="7"/>
  <c r="E37" i="7"/>
  <c r="S36" i="7"/>
  <c r="R36" i="7"/>
  <c r="Q36" i="7"/>
  <c r="P36" i="7"/>
  <c r="E36" i="7"/>
  <c r="U36" i="7" s="1"/>
  <c r="S35" i="7"/>
  <c r="R35" i="7"/>
  <c r="Q35" i="7"/>
  <c r="P35" i="7"/>
  <c r="E35" i="7"/>
  <c r="U35" i="7" s="1"/>
  <c r="V33" i="7"/>
  <c r="S33" i="7"/>
  <c r="O33" i="7"/>
  <c r="N33" i="7"/>
  <c r="M33" i="7"/>
  <c r="L33" i="7"/>
  <c r="K33" i="7"/>
  <c r="J33" i="7"/>
  <c r="I33" i="7"/>
  <c r="H33" i="7"/>
  <c r="G33" i="7"/>
  <c r="F33" i="7"/>
  <c r="C33" i="7"/>
  <c r="B33" i="7"/>
  <c r="S32" i="7"/>
  <c r="R32" i="7"/>
  <c r="Q32" i="7"/>
  <c r="P32" i="7"/>
  <c r="E32" i="7"/>
  <c r="V30" i="7"/>
  <c r="O30" i="7"/>
  <c r="N30" i="7"/>
  <c r="M30" i="7"/>
  <c r="L30" i="7"/>
  <c r="K30" i="7"/>
  <c r="J30" i="7"/>
  <c r="I30" i="7"/>
  <c r="S30" i="7" s="1"/>
  <c r="H30" i="7"/>
  <c r="R30" i="7" s="1"/>
  <c r="G30" i="7"/>
  <c r="F30" i="7"/>
  <c r="C30" i="7"/>
  <c r="B30" i="7"/>
  <c r="S29" i="7"/>
  <c r="R29" i="7"/>
  <c r="Q29" i="7"/>
  <c r="P29" i="7"/>
  <c r="E29" i="7"/>
  <c r="S28" i="7"/>
  <c r="R28" i="7"/>
  <c r="Q28" i="7"/>
  <c r="P28" i="7"/>
  <c r="E28" i="7"/>
  <c r="U28" i="7" s="1"/>
  <c r="S27" i="7"/>
  <c r="R27" i="7"/>
  <c r="Q27" i="7"/>
  <c r="P27" i="7"/>
  <c r="E27" i="7"/>
  <c r="T26" i="7"/>
  <c r="S26" i="7"/>
  <c r="R26" i="7"/>
  <c r="Q26" i="7"/>
  <c r="P26" i="7"/>
  <c r="E26" i="7"/>
  <c r="U26" i="7" s="1"/>
  <c r="V24" i="7"/>
  <c r="O24" i="7"/>
  <c r="N24" i="7"/>
  <c r="M24" i="7"/>
  <c r="L24" i="7"/>
  <c r="K24" i="7"/>
  <c r="J24" i="7"/>
  <c r="I24" i="7"/>
  <c r="H24" i="7"/>
  <c r="R24" i="7" s="1"/>
  <c r="G24" i="7"/>
  <c r="F24" i="7"/>
  <c r="C24" i="7"/>
  <c r="B24" i="7"/>
  <c r="E24" i="7" s="1"/>
  <c r="S23" i="7"/>
  <c r="R23" i="7"/>
  <c r="Q23" i="7"/>
  <c r="P23" i="7"/>
  <c r="E23" i="7"/>
  <c r="T23" i="7" s="1"/>
  <c r="S22" i="7"/>
  <c r="R22" i="7"/>
  <c r="Q22" i="7"/>
  <c r="P22" i="7"/>
  <c r="E22" i="7"/>
  <c r="S21" i="7"/>
  <c r="R21" i="7"/>
  <c r="Q21" i="7"/>
  <c r="P21" i="7"/>
  <c r="E21" i="7"/>
  <c r="U21" i="7" s="1"/>
  <c r="S20" i="7"/>
  <c r="R20" i="7"/>
  <c r="Q20" i="7"/>
  <c r="P20" i="7"/>
  <c r="E20" i="7"/>
  <c r="U20" i="7" s="1"/>
  <c r="S19" i="7"/>
  <c r="R19" i="7"/>
  <c r="Q19" i="7"/>
  <c r="U19" i="7" s="1"/>
  <c r="P19" i="7"/>
  <c r="E19" i="7"/>
  <c r="T19" i="7" s="1"/>
  <c r="S18" i="7"/>
  <c r="R18" i="7"/>
  <c r="Q18" i="7"/>
  <c r="P18" i="7"/>
  <c r="E18" i="7"/>
  <c r="U18" i="7" s="1"/>
  <c r="S17" i="7"/>
  <c r="R17" i="7"/>
  <c r="Q17" i="7"/>
  <c r="P17" i="7"/>
  <c r="E17" i="7"/>
  <c r="V15" i="7"/>
  <c r="O15" i="7"/>
  <c r="N15" i="7"/>
  <c r="M15" i="7"/>
  <c r="L15" i="7"/>
  <c r="K15" i="7"/>
  <c r="J15" i="7"/>
  <c r="I15" i="7"/>
  <c r="H15" i="7"/>
  <c r="R15" i="7" s="1"/>
  <c r="G15" i="7"/>
  <c r="F15" i="7"/>
  <c r="C15" i="7"/>
  <c r="B15" i="7"/>
  <c r="E15" i="7" s="1"/>
  <c r="S14" i="7"/>
  <c r="R14" i="7"/>
  <c r="Q14" i="7"/>
  <c r="P14" i="7"/>
  <c r="E14" i="7"/>
  <c r="U14" i="7" s="1"/>
  <c r="S13" i="7"/>
  <c r="R13" i="7"/>
  <c r="Q13" i="7"/>
  <c r="P13" i="7"/>
  <c r="E13" i="7"/>
  <c r="S12" i="7"/>
  <c r="R12" i="7"/>
  <c r="Q12" i="7"/>
  <c r="P12" i="7"/>
  <c r="E12" i="7"/>
  <c r="U12" i="7" s="1"/>
  <c r="S11" i="7"/>
  <c r="R11" i="7"/>
  <c r="Q11" i="7"/>
  <c r="P11" i="7"/>
  <c r="E11" i="7"/>
  <c r="T11" i="7" s="1"/>
  <c r="S10" i="7"/>
  <c r="R10" i="7"/>
  <c r="Q10" i="7"/>
  <c r="P10" i="7"/>
  <c r="E10" i="7"/>
  <c r="U10" i="7" s="1"/>
  <c r="S9" i="7"/>
  <c r="R9" i="7"/>
  <c r="Q9" i="7"/>
  <c r="P9" i="7"/>
  <c r="E9" i="7"/>
  <c r="U9" i="7" s="1"/>
  <c r="U93" i="6"/>
  <c r="T93" i="6"/>
  <c r="S93" i="6"/>
  <c r="R93" i="6"/>
  <c r="Q93" i="6"/>
  <c r="P93" i="6"/>
  <c r="E93" i="6"/>
  <c r="S92" i="6"/>
  <c r="R92" i="6"/>
  <c r="Q92" i="6"/>
  <c r="P92" i="6"/>
  <c r="E92" i="6"/>
  <c r="U92" i="6" s="1"/>
  <c r="S91" i="6"/>
  <c r="R91" i="6"/>
  <c r="Q91" i="6"/>
  <c r="P91" i="6"/>
  <c r="E91" i="6"/>
  <c r="U91" i="6" s="1"/>
  <c r="S90" i="6"/>
  <c r="R90" i="6"/>
  <c r="Q90" i="6"/>
  <c r="P90" i="6"/>
  <c r="E90" i="6"/>
  <c r="S89" i="6"/>
  <c r="R89" i="6"/>
  <c r="Q89" i="6"/>
  <c r="P89" i="6"/>
  <c r="E89" i="6"/>
  <c r="U89" i="6" s="1"/>
  <c r="S88" i="6"/>
  <c r="R88" i="6"/>
  <c r="Q88" i="6"/>
  <c r="P88" i="6"/>
  <c r="E88" i="6"/>
  <c r="T88" i="6" s="1"/>
  <c r="S87" i="6"/>
  <c r="R87" i="6"/>
  <c r="Q87" i="6"/>
  <c r="P87" i="6"/>
  <c r="E87" i="6"/>
  <c r="U87" i="6" s="1"/>
  <c r="S86" i="6"/>
  <c r="R86" i="6"/>
  <c r="Q86" i="6"/>
  <c r="P86" i="6"/>
  <c r="E86" i="6"/>
  <c r="U86" i="6" s="1"/>
  <c r="V72" i="6"/>
  <c r="O72" i="6"/>
  <c r="N72" i="6"/>
  <c r="M72" i="6"/>
  <c r="L72" i="6"/>
  <c r="K72" i="6"/>
  <c r="J72" i="6"/>
  <c r="I72" i="6"/>
  <c r="H72" i="6"/>
  <c r="G72" i="6"/>
  <c r="F72" i="6"/>
  <c r="C72" i="6"/>
  <c r="B72" i="6"/>
  <c r="V71" i="6"/>
  <c r="O71" i="6"/>
  <c r="N71" i="6"/>
  <c r="M71" i="6"/>
  <c r="L71" i="6"/>
  <c r="K71" i="6"/>
  <c r="J71" i="6"/>
  <c r="I71" i="6"/>
  <c r="S71" i="6" s="1"/>
  <c r="H71" i="6"/>
  <c r="G71" i="6"/>
  <c r="F71" i="6"/>
  <c r="C71" i="6"/>
  <c r="B71" i="6"/>
  <c r="E71" i="6" s="1"/>
  <c r="V70" i="6"/>
  <c r="O70" i="6"/>
  <c r="N70" i="6"/>
  <c r="M70" i="6"/>
  <c r="L70" i="6"/>
  <c r="K70" i="6"/>
  <c r="J70" i="6"/>
  <c r="I70" i="6"/>
  <c r="H70" i="6"/>
  <c r="G70" i="6"/>
  <c r="F70" i="6"/>
  <c r="C70" i="6"/>
  <c r="B70" i="6"/>
  <c r="E70" i="6" s="1"/>
  <c r="U69" i="6"/>
  <c r="S69" i="6"/>
  <c r="R69" i="6"/>
  <c r="Q69" i="6"/>
  <c r="P69" i="6"/>
  <c r="T69" i="6" s="1"/>
  <c r="E69" i="6"/>
  <c r="V67" i="6"/>
  <c r="O67" i="6"/>
  <c r="N67" i="6"/>
  <c r="M67" i="6"/>
  <c r="L67" i="6"/>
  <c r="K67" i="6"/>
  <c r="J67" i="6"/>
  <c r="I67" i="6"/>
  <c r="S67" i="6" s="1"/>
  <c r="H67" i="6"/>
  <c r="G67" i="6"/>
  <c r="F67" i="6"/>
  <c r="C67" i="6"/>
  <c r="B67" i="6"/>
  <c r="V66" i="6"/>
  <c r="S66" i="6"/>
  <c r="O66" i="6"/>
  <c r="N66" i="6"/>
  <c r="M66" i="6"/>
  <c r="L66" i="6"/>
  <c r="K66" i="6"/>
  <c r="J66" i="6"/>
  <c r="I66" i="6"/>
  <c r="H66" i="6"/>
  <c r="R66" i="6" s="1"/>
  <c r="G66" i="6"/>
  <c r="F66" i="6"/>
  <c r="C66" i="6"/>
  <c r="B66" i="6"/>
  <c r="E66" i="6" s="1"/>
  <c r="S65" i="6"/>
  <c r="R65" i="6"/>
  <c r="Q65" i="6"/>
  <c r="P65" i="6"/>
  <c r="E65" i="6"/>
  <c r="U65" i="6" s="1"/>
  <c r="S64" i="6"/>
  <c r="R64" i="6"/>
  <c r="Q64" i="6"/>
  <c r="P64" i="6"/>
  <c r="E64" i="6"/>
  <c r="U64" i="6" s="1"/>
  <c r="S63" i="6"/>
  <c r="R63" i="6"/>
  <c r="Q63" i="6"/>
  <c r="P63" i="6"/>
  <c r="E63" i="6"/>
  <c r="U63" i="6" s="1"/>
  <c r="U62" i="6"/>
  <c r="S62" i="6"/>
  <c r="R62" i="6"/>
  <c r="Q62" i="6"/>
  <c r="P62" i="6"/>
  <c r="E62" i="6"/>
  <c r="T62" i="6" s="1"/>
  <c r="S61" i="6"/>
  <c r="R61" i="6"/>
  <c r="Q61" i="6"/>
  <c r="P61" i="6"/>
  <c r="E61" i="6"/>
  <c r="V59" i="6"/>
  <c r="O59" i="6"/>
  <c r="N59" i="6"/>
  <c r="M59" i="6"/>
  <c r="L59" i="6"/>
  <c r="K59" i="6"/>
  <c r="J59" i="6"/>
  <c r="I59" i="6"/>
  <c r="S59" i="6" s="1"/>
  <c r="H59" i="6"/>
  <c r="R59" i="6" s="1"/>
  <c r="G59" i="6"/>
  <c r="F59" i="6"/>
  <c r="C59" i="6"/>
  <c r="B59" i="6"/>
  <c r="E59" i="6" s="1"/>
  <c r="S58" i="6"/>
  <c r="R58" i="6"/>
  <c r="Q58" i="6"/>
  <c r="P58" i="6"/>
  <c r="E58" i="6"/>
  <c r="U58" i="6" s="1"/>
  <c r="S57" i="6"/>
  <c r="R57" i="6"/>
  <c r="Q57" i="6"/>
  <c r="P57" i="6"/>
  <c r="E57" i="6"/>
  <c r="S56" i="6"/>
  <c r="R56" i="6"/>
  <c r="Q56" i="6"/>
  <c r="P56" i="6"/>
  <c r="E56" i="6"/>
  <c r="U56" i="6" s="1"/>
  <c r="S55" i="6"/>
  <c r="R55" i="6"/>
  <c r="Q55" i="6"/>
  <c r="P55" i="6"/>
  <c r="E55" i="6"/>
  <c r="T55" i="6" s="1"/>
  <c r="V53" i="6"/>
  <c r="O53" i="6"/>
  <c r="N53" i="6"/>
  <c r="M53" i="6"/>
  <c r="L53" i="6"/>
  <c r="K53" i="6"/>
  <c r="S53" i="6" s="1"/>
  <c r="J53" i="6"/>
  <c r="I53" i="6"/>
  <c r="H53" i="6"/>
  <c r="G53" i="6"/>
  <c r="F53" i="6"/>
  <c r="C53" i="6"/>
  <c r="B53" i="6"/>
  <c r="E53" i="6" s="1"/>
  <c r="S52" i="6"/>
  <c r="R52" i="6"/>
  <c r="Q52" i="6"/>
  <c r="P52" i="6"/>
  <c r="E52" i="6"/>
  <c r="U52" i="6" s="1"/>
  <c r="S51" i="6"/>
  <c r="R51" i="6"/>
  <c r="Q51" i="6"/>
  <c r="P51" i="6"/>
  <c r="E51" i="6"/>
  <c r="U51" i="6" s="1"/>
  <c r="S50" i="6"/>
  <c r="R50" i="6"/>
  <c r="Q50" i="6"/>
  <c r="P50" i="6"/>
  <c r="E50" i="6"/>
  <c r="S49" i="6"/>
  <c r="R49" i="6"/>
  <c r="Q49" i="6"/>
  <c r="P49" i="6"/>
  <c r="E49" i="6"/>
  <c r="U49" i="6" s="1"/>
  <c r="S48" i="6"/>
  <c r="R48" i="6"/>
  <c r="Q48" i="6"/>
  <c r="P48" i="6"/>
  <c r="E48" i="6"/>
  <c r="U48" i="6" s="1"/>
  <c r="S47" i="6"/>
  <c r="R47" i="6"/>
  <c r="Q47" i="6"/>
  <c r="P47" i="6"/>
  <c r="E47" i="6"/>
  <c r="U47" i="6" s="1"/>
  <c r="T46" i="6"/>
  <c r="S46" i="6"/>
  <c r="R46" i="6"/>
  <c r="Q46" i="6"/>
  <c r="P46" i="6"/>
  <c r="E46" i="6"/>
  <c r="U46" i="6" s="1"/>
  <c r="S45" i="6"/>
  <c r="R45" i="6"/>
  <c r="Q45" i="6"/>
  <c r="P45" i="6"/>
  <c r="E45" i="6"/>
  <c r="S44" i="6"/>
  <c r="R44" i="6"/>
  <c r="Q44" i="6"/>
  <c r="P44" i="6"/>
  <c r="E44" i="6"/>
  <c r="U44" i="6" s="1"/>
  <c r="U43" i="6"/>
  <c r="S43" i="6"/>
  <c r="R43" i="6"/>
  <c r="Q43" i="6"/>
  <c r="P43" i="6"/>
  <c r="E43" i="6"/>
  <c r="S42" i="6"/>
  <c r="R42" i="6"/>
  <c r="Q42" i="6"/>
  <c r="P42" i="6"/>
  <c r="E42" i="6"/>
  <c r="V40" i="6"/>
  <c r="O40" i="6"/>
  <c r="N40" i="6"/>
  <c r="M40" i="6"/>
  <c r="L40" i="6"/>
  <c r="K40" i="6"/>
  <c r="J40" i="6"/>
  <c r="I40" i="6"/>
  <c r="S40" i="6" s="1"/>
  <c r="H40" i="6"/>
  <c r="R40" i="6" s="1"/>
  <c r="G40" i="6"/>
  <c r="F40" i="6"/>
  <c r="C40" i="6"/>
  <c r="B40" i="6"/>
  <c r="E40" i="6" s="1"/>
  <c r="U39" i="6"/>
  <c r="S39" i="6"/>
  <c r="R39" i="6"/>
  <c r="Q39" i="6"/>
  <c r="P39" i="6"/>
  <c r="E39" i="6"/>
  <c r="T39" i="6" s="1"/>
  <c r="S38" i="6"/>
  <c r="R38" i="6"/>
  <c r="Q38" i="6"/>
  <c r="P38" i="6"/>
  <c r="E38" i="6"/>
  <c r="U38" i="6" s="1"/>
  <c r="S37" i="6"/>
  <c r="R37" i="6"/>
  <c r="Q37" i="6"/>
  <c r="P37" i="6"/>
  <c r="E37" i="6"/>
  <c r="U37" i="6" s="1"/>
  <c r="S36" i="6"/>
  <c r="R36" i="6"/>
  <c r="Q36" i="6"/>
  <c r="P36" i="6"/>
  <c r="E36" i="6"/>
  <c r="T36" i="6" s="1"/>
  <c r="U35" i="6"/>
  <c r="T35" i="6"/>
  <c r="S35" i="6"/>
  <c r="R35" i="6"/>
  <c r="Q35" i="6"/>
  <c r="P35" i="6"/>
  <c r="E35" i="6"/>
  <c r="V33" i="6"/>
  <c r="O33" i="6"/>
  <c r="N33" i="6"/>
  <c r="M33" i="6"/>
  <c r="L33" i="6"/>
  <c r="K33" i="6"/>
  <c r="S33" i="6" s="1"/>
  <c r="J33" i="6"/>
  <c r="I33" i="6"/>
  <c r="H33" i="6"/>
  <c r="P33" i="6" s="1"/>
  <c r="G33" i="6"/>
  <c r="F33" i="6"/>
  <c r="C33" i="6"/>
  <c r="B33" i="6"/>
  <c r="S32" i="6"/>
  <c r="R32" i="6"/>
  <c r="Q32" i="6"/>
  <c r="U32" i="6" s="1"/>
  <c r="P32" i="6"/>
  <c r="E32" i="6"/>
  <c r="V30" i="6"/>
  <c r="O30" i="6"/>
  <c r="N30" i="6"/>
  <c r="M30" i="6"/>
  <c r="L30" i="6"/>
  <c r="K30" i="6"/>
  <c r="S30" i="6" s="1"/>
  <c r="J30" i="6"/>
  <c r="I30" i="6"/>
  <c r="H30" i="6"/>
  <c r="R30" i="6" s="1"/>
  <c r="G30" i="6"/>
  <c r="F30" i="6"/>
  <c r="C30" i="6"/>
  <c r="B30" i="6"/>
  <c r="E30" i="6" s="1"/>
  <c r="S29" i="6"/>
  <c r="R29" i="6"/>
  <c r="Q29" i="6"/>
  <c r="P29" i="6"/>
  <c r="E29" i="6"/>
  <c r="S28" i="6"/>
  <c r="R28" i="6"/>
  <c r="Q28" i="6"/>
  <c r="P28" i="6"/>
  <c r="E28" i="6"/>
  <c r="U28" i="6" s="1"/>
  <c r="S27" i="6"/>
  <c r="R27" i="6"/>
  <c r="Q27" i="6"/>
  <c r="P27" i="6"/>
  <c r="E27" i="6"/>
  <c r="U27" i="6" s="1"/>
  <c r="T26" i="6"/>
  <c r="S26" i="6"/>
  <c r="R26" i="6"/>
  <c r="Q26" i="6"/>
  <c r="P26" i="6"/>
  <c r="E26" i="6"/>
  <c r="U26" i="6" s="1"/>
  <c r="V24" i="6"/>
  <c r="O24" i="6"/>
  <c r="N24" i="6"/>
  <c r="M24" i="6"/>
  <c r="L24" i="6"/>
  <c r="K24" i="6"/>
  <c r="J24" i="6"/>
  <c r="I24" i="6"/>
  <c r="S24" i="6" s="1"/>
  <c r="H24" i="6"/>
  <c r="R24" i="6" s="1"/>
  <c r="G24" i="6"/>
  <c r="F24" i="6"/>
  <c r="C24" i="6"/>
  <c r="B24" i="6"/>
  <c r="U23" i="6"/>
  <c r="T23" i="6"/>
  <c r="S23" i="6"/>
  <c r="R23" i="6"/>
  <c r="Q23" i="6"/>
  <c r="P23" i="6"/>
  <c r="E23" i="6"/>
  <c r="S22" i="6"/>
  <c r="R22" i="6"/>
  <c r="Q22" i="6"/>
  <c r="P22" i="6"/>
  <c r="E22" i="6"/>
  <c r="U22" i="6" s="1"/>
  <c r="S21" i="6"/>
  <c r="R21" i="6"/>
  <c r="Q21" i="6"/>
  <c r="P21" i="6"/>
  <c r="E21" i="6"/>
  <c r="S20" i="6"/>
  <c r="R20" i="6"/>
  <c r="Q20" i="6"/>
  <c r="P20" i="6"/>
  <c r="E20" i="6"/>
  <c r="U20" i="6" s="1"/>
  <c r="S19" i="6"/>
  <c r="R19" i="6"/>
  <c r="Q19" i="6"/>
  <c r="P19" i="6"/>
  <c r="E19" i="6"/>
  <c r="T19" i="6" s="1"/>
  <c r="S18" i="6"/>
  <c r="R18" i="6"/>
  <c r="Q18" i="6"/>
  <c r="P18" i="6"/>
  <c r="E18" i="6"/>
  <c r="U18" i="6" s="1"/>
  <c r="S17" i="6"/>
  <c r="R17" i="6"/>
  <c r="Q17" i="6"/>
  <c r="P17" i="6"/>
  <c r="E17" i="6"/>
  <c r="U17" i="6" s="1"/>
  <c r="V15" i="6"/>
  <c r="O15" i="6"/>
  <c r="N15" i="6"/>
  <c r="M15" i="6"/>
  <c r="L15" i="6"/>
  <c r="K15" i="6"/>
  <c r="J15" i="6"/>
  <c r="I15" i="6"/>
  <c r="S15" i="6" s="1"/>
  <c r="H15" i="6"/>
  <c r="P15" i="6" s="1"/>
  <c r="G15" i="6"/>
  <c r="F15" i="6"/>
  <c r="C15" i="6"/>
  <c r="E15" i="6" s="1"/>
  <c r="B15" i="6"/>
  <c r="S14" i="6"/>
  <c r="R14" i="6"/>
  <c r="Q14" i="6"/>
  <c r="P14" i="6"/>
  <c r="E14" i="6"/>
  <c r="U14" i="6" s="1"/>
  <c r="S13" i="6"/>
  <c r="R13" i="6"/>
  <c r="Q13" i="6"/>
  <c r="P13" i="6"/>
  <c r="E13" i="6"/>
  <c r="U13" i="6" s="1"/>
  <c r="U12" i="6"/>
  <c r="S12" i="6"/>
  <c r="R12" i="6"/>
  <c r="Q12" i="6"/>
  <c r="P12" i="6"/>
  <c r="E12" i="6"/>
  <c r="T12" i="6" s="1"/>
  <c r="U11" i="6"/>
  <c r="T11" i="6"/>
  <c r="S11" i="6"/>
  <c r="R11" i="6"/>
  <c r="Q11" i="6"/>
  <c r="P11" i="6"/>
  <c r="E11" i="6"/>
  <c r="S10" i="6"/>
  <c r="R10" i="6"/>
  <c r="Q10" i="6"/>
  <c r="P10" i="6"/>
  <c r="T10" i="6" s="1"/>
  <c r="E10" i="6"/>
  <c r="S9" i="6"/>
  <c r="R9" i="6"/>
  <c r="Q9" i="6"/>
  <c r="P9" i="6"/>
  <c r="E9" i="6"/>
  <c r="U93" i="5"/>
  <c r="S93" i="5"/>
  <c r="R93" i="5"/>
  <c r="Q93" i="5"/>
  <c r="P93" i="5"/>
  <c r="E93" i="5"/>
  <c r="T93" i="5" s="1"/>
  <c r="U92" i="5"/>
  <c r="S92" i="5"/>
  <c r="R92" i="5"/>
  <c r="Q92" i="5"/>
  <c r="P92" i="5"/>
  <c r="E92" i="5"/>
  <c r="T92" i="5" s="1"/>
  <c r="S91" i="5"/>
  <c r="R91" i="5"/>
  <c r="Q91" i="5"/>
  <c r="P91" i="5"/>
  <c r="E91" i="5"/>
  <c r="U91" i="5" s="1"/>
  <c r="S90" i="5"/>
  <c r="R90" i="5"/>
  <c r="Q90" i="5"/>
  <c r="P90" i="5"/>
  <c r="E90" i="5"/>
  <c r="U90" i="5" s="1"/>
  <c r="U89" i="5"/>
  <c r="S89" i="5"/>
  <c r="R89" i="5"/>
  <c r="Q89" i="5"/>
  <c r="P89" i="5"/>
  <c r="E89" i="5"/>
  <c r="T89" i="5" s="1"/>
  <c r="U88" i="5"/>
  <c r="T88" i="5"/>
  <c r="S88" i="5"/>
  <c r="R88" i="5"/>
  <c r="Q88" i="5"/>
  <c r="P88" i="5"/>
  <c r="E88" i="5"/>
  <c r="S87" i="5"/>
  <c r="R87" i="5"/>
  <c r="Q87" i="5"/>
  <c r="P87" i="5"/>
  <c r="E87" i="5"/>
  <c r="U87" i="5" s="1"/>
  <c r="S86" i="5"/>
  <c r="R86" i="5"/>
  <c r="Q86" i="5"/>
  <c r="P86" i="5"/>
  <c r="E86" i="5"/>
  <c r="V72" i="5"/>
  <c r="O72" i="5"/>
  <c r="N72" i="5"/>
  <c r="M72" i="5"/>
  <c r="L72" i="5"/>
  <c r="K72" i="5"/>
  <c r="J72" i="5"/>
  <c r="I72" i="5"/>
  <c r="S72" i="5" s="1"/>
  <c r="H72" i="5"/>
  <c r="G72" i="5"/>
  <c r="F72" i="5"/>
  <c r="C72" i="5"/>
  <c r="E72" i="5" s="1"/>
  <c r="B72" i="5"/>
  <c r="V71" i="5"/>
  <c r="O71" i="5"/>
  <c r="N71" i="5"/>
  <c r="M71" i="5"/>
  <c r="L71" i="5"/>
  <c r="K71" i="5"/>
  <c r="S71" i="5" s="1"/>
  <c r="J71" i="5"/>
  <c r="R71" i="5" s="1"/>
  <c r="I71" i="5"/>
  <c r="H71" i="5"/>
  <c r="G71" i="5"/>
  <c r="F71" i="5"/>
  <c r="C71" i="5"/>
  <c r="B71" i="5"/>
  <c r="V70" i="5"/>
  <c r="O70" i="5"/>
  <c r="N70" i="5"/>
  <c r="M70" i="5"/>
  <c r="L70" i="5"/>
  <c r="K70" i="5"/>
  <c r="J70" i="5"/>
  <c r="I70" i="5"/>
  <c r="H70" i="5"/>
  <c r="G70" i="5"/>
  <c r="F70" i="5"/>
  <c r="C70" i="5"/>
  <c r="B70" i="5"/>
  <c r="E70" i="5" s="1"/>
  <c r="T69" i="5"/>
  <c r="S69" i="5"/>
  <c r="R69" i="5"/>
  <c r="Q69" i="5"/>
  <c r="P69" i="5"/>
  <c r="E69" i="5"/>
  <c r="V67" i="5"/>
  <c r="O67" i="5"/>
  <c r="N67" i="5"/>
  <c r="M67" i="5"/>
  <c r="L67" i="5"/>
  <c r="K67" i="5"/>
  <c r="J67" i="5"/>
  <c r="I67" i="5"/>
  <c r="H67" i="5"/>
  <c r="G67" i="5"/>
  <c r="F67" i="5"/>
  <c r="C67" i="5"/>
  <c r="E67" i="5" s="1"/>
  <c r="B67" i="5"/>
  <c r="V66" i="5"/>
  <c r="O66" i="5"/>
  <c r="N66" i="5"/>
  <c r="M66" i="5"/>
  <c r="L66" i="5"/>
  <c r="K66" i="5"/>
  <c r="J66" i="5"/>
  <c r="I66" i="5"/>
  <c r="S66" i="5" s="1"/>
  <c r="H66" i="5"/>
  <c r="R66" i="5" s="1"/>
  <c r="G66" i="5"/>
  <c r="F66" i="5"/>
  <c r="C66" i="5"/>
  <c r="B66" i="5"/>
  <c r="S65" i="5"/>
  <c r="R65" i="5"/>
  <c r="Q65" i="5"/>
  <c r="P65" i="5"/>
  <c r="E65" i="5"/>
  <c r="S64" i="5"/>
  <c r="R64" i="5"/>
  <c r="Q64" i="5"/>
  <c r="P64" i="5"/>
  <c r="E64" i="5"/>
  <c r="U64" i="5" s="1"/>
  <c r="S63" i="5"/>
  <c r="R63" i="5"/>
  <c r="Q63" i="5"/>
  <c r="P63" i="5"/>
  <c r="E63" i="5"/>
  <c r="T62" i="5"/>
  <c r="S62" i="5"/>
  <c r="R62" i="5"/>
  <c r="Q62" i="5"/>
  <c r="P62" i="5"/>
  <c r="E62" i="5"/>
  <c r="U62" i="5" s="1"/>
  <c r="S61" i="5"/>
  <c r="R61" i="5"/>
  <c r="Q61" i="5"/>
  <c r="P61" i="5"/>
  <c r="E61" i="5"/>
  <c r="U61" i="5" s="1"/>
  <c r="V59" i="5"/>
  <c r="O59" i="5"/>
  <c r="N59" i="5"/>
  <c r="M59" i="5"/>
  <c r="L59" i="5"/>
  <c r="K59" i="5"/>
  <c r="J59" i="5"/>
  <c r="I59" i="5"/>
  <c r="S59" i="5" s="1"/>
  <c r="H59" i="5"/>
  <c r="G59" i="5"/>
  <c r="F59" i="5"/>
  <c r="C59" i="5"/>
  <c r="B59" i="5"/>
  <c r="E59" i="5" s="1"/>
  <c r="T58" i="5"/>
  <c r="S58" i="5"/>
  <c r="R58" i="5"/>
  <c r="Q58" i="5"/>
  <c r="P58" i="5"/>
  <c r="E58" i="5"/>
  <c r="U58" i="5" s="1"/>
  <c r="S57" i="5"/>
  <c r="R57" i="5"/>
  <c r="Q57" i="5"/>
  <c r="P57" i="5"/>
  <c r="E57" i="5"/>
  <c r="U57" i="5" s="1"/>
  <c r="S56" i="5"/>
  <c r="R56" i="5"/>
  <c r="Q56" i="5"/>
  <c r="P56" i="5"/>
  <c r="E56" i="5"/>
  <c r="T56" i="5" s="1"/>
  <c r="S55" i="5"/>
  <c r="R55" i="5"/>
  <c r="Q55" i="5"/>
  <c r="P55" i="5"/>
  <c r="E55" i="5"/>
  <c r="V53" i="5"/>
  <c r="O53" i="5"/>
  <c r="N53" i="5"/>
  <c r="M53" i="5"/>
  <c r="L53" i="5"/>
  <c r="K53" i="5"/>
  <c r="J53" i="5"/>
  <c r="I53" i="5"/>
  <c r="H53" i="5"/>
  <c r="G53" i="5"/>
  <c r="F53" i="5"/>
  <c r="C53" i="5"/>
  <c r="B53" i="5"/>
  <c r="S52" i="5"/>
  <c r="R52" i="5"/>
  <c r="Q52" i="5"/>
  <c r="P52" i="5"/>
  <c r="E52" i="5"/>
  <c r="T52" i="5" s="1"/>
  <c r="S51" i="5"/>
  <c r="R51" i="5"/>
  <c r="Q51" i="5"/>
  <c r="P51" i="5"/>
  <c r="E51" i="5"/>
  <c r="T51" i="5" s="1"/>
  <c r="S50" i="5"/>
  <c r="R50" i="5"/>
  <c r="Q50" i="5"/>
  <c r="P50" i="5"/>
  <c r="E50" i="5"/>
  <c r="S49" i="5"/>
  <c r="R49" i="5"/>
  <c r="Q49" i="5"/>
  <c r="P49" i="5"/>
  <c r="E49" i="5"/>
  <c r="S48" i="5"/>
  <c r="R48" i="5"/>
  <c r="Q48" i="5"/>
  <c r="P48" i="5"/>
  <c r="E48" i="5"/>
  <c r="U48" i="5" s="1"/>
  <c r="S47" i="5"/>
  <c r="R47" i="5"/>
  <c r="Q47" i="5"/>
  <c r="P47" i="5"/>
  <c r="E47" i="5"/>
  <c r="T47" i="5" s="1"/>
  <c r="T46" i="5"/>
  <c r="S46" i="5"/>
  <c r="R46" i="5"/>
  <c r="Q46" i="5"/>
  <c r="P46" i="5"/>
  <c r="E46" i="5"/>
  <c r="U46" i="5" s="1"/>
  <c r="S45" i="5"/>
  <c r="R45" i="5"/>
  <c r="Q45" i="5"/>
  <c r="P45" i="5"/>
  <c r="E45" i="5"/>
  <c r="U45" i="5" s="1"/>
  <c r="U44" i="5"/>
  <c r="S44" i="5"/>
  <c r="R44" i="5"/>
  <c r="Q44" i="5"/>
  <c r="P44" i="5"/>
  <c r="E44" i="5"/>
  <c r="T44" i="5" s="1"/>
  <c r="S43" i="5"/>
  <c r="R43" i="5"/>
  <c r="Q43" i="5"/>
  <c r="P43" i="5"/>
  <c r="E43" i="5"/>
  <c r="S42" i="5"/>
  <c r="R42" i="5"/>
  <c r="Q42" i="5"/>
  <c r="P42" i="5"/>
  <c r="E42" i="5"/>
  <c r="T42" i="5" s="1"/>
  <c r="V40" i="5"/>
  <c r="O40" i="5"/>
  <c r="N40" i="5"/>
  <c r="M40" i="5"/>
  <c r="L40" i="5"/>
  <c r="K40" i="5"/>
  <c r="J40" i="5"/>
  <c r="I40" i="5"/>
  <c r="S40" i="5" s="1"/>
  <c r="H40" i="5"/>
  <c r="G40" i="5"/>
  <c r="F40" i="5"/>
  <c r="C40" i="5"/>
  <c r="B40" i="5"/>
  <c r="T39" i="5"/>
  <c r="S39" i="5"/>
  <c r="R39" i="5"/>
  <c r="Q39" i="5"/>
  <c r="P39" i="5"/>
  <c r="E39" i="5"/>
  <c r="U39" i="5" s="1"/>
  <c r="S38" i="5"/>
  <c r="R38" i="5"/>
  <c r="Q38" i="5"/>
  <c r="P38" i="5"/>
  <c r="E38" i="5"/>
  <c r="U38" i="5" s="1"/>
  <c r="S37" i="5"/>
  <c r="R37" i="5"/>
  <c r="Q37" i="5"/>
  <c r="P37" i="5"/>
  <c r="E37" i="5"/>
  <c r="T36" i="5"/>
  <c r="S36" i="5"/>
  <c r="R36" i="5"/>
  <c r="Q36" i="5"/>
  <c r="P36" i="5"/>
  <c r="E36" i="5"/>
  <c r="U36" i="5" s="1"/>
  <c r="S35" i="5"/>
  <c r="R35" i="5"/>
  <c r="Q35" i="5"/>
  <c r="P35" i="5"/>
  <c r="E35" i="5"/>
  <c r="U35" i="5" s="1"/>
  <c r="V33" i="5"/>
  <c r="O33" i="5"/>
  <c r="N33" i="5"/>
  <c r="M33" i="5"/>
  <c r="L33" i="5"/>
  <c r="K33" i="5"/>
  <c r="J33" i="5"/>
  <c r="I33" i="5"/>
  <c r="S33" i="5" s="1"/>
  <c r="H33" i="5"/>
  <c r="G33" i="5"/>
  <c r="F33" i="5"/>
  <c r="C33" i="5"/>
  <c r="B33" i="5"/>
  <c r="S32" i="5"/>
  <c r="R32" i="5"/>
  <c r="Q32" i="5"/>
  <c r="P32" i="5"/>
  <c r="E32" i="5"/>
  <c r="V30" i="5"/>
  <c r="O30" i="5"/>
  <c r="N30" i="5"/>
  <c r="M30" i="5"/>
  <c r="L30" i="5"/>
  <c r="K30" i="5"/>
  <c r="J30" i="5"/>
  <c r="I30" i="5"/>
  <c r="S30" i="5" s="1"/>
  <c r="H30" i="5"/>
  <c r="G30" i="5"/>
  <c r="F30" i="5"/>
  <c r="C30" i="5"/>
  <c r="B30" i="5"/>
  <c r="S29" i="5"/>
  <c r="R29" i="5"/>
  <c r="Q29" i="5"/>
  <c r="P29" i="5"/>
  <c r="E29" i="5"/>
  <c r="S28" i="5"/>
  <c r="R28" i="5"/>
  <c r="Q28" i="5"/>
  <c r="P28" i="5"/>
  <c r="E28" i="5"/>
  <c r="U27" i="5"/>
  <c r="S27" i="5"/>
  <c r="R27" i="5"/>
  <c r="Q27" i="5"/>
  <c r="P27" i="5"/>
  <c r="E27" i="5"/>
  <c r="T27" i="5" s="1"/>
  <c r="S26" i="5"/>
  <c r="R26" i="5"/>
  <c r="Q26" i="5"/>
  <c r="P26" i="5"/>
  <c r="E26" i="5"/>
  <c r="U26" i="5" s="1"/>
  <c r="V24" i="5"/>
  <c r="O24" i="5"/>
  <c r="N24" i="5"/>
  <c r="M24" i="5"/>
  <c r="L24" i="5"/>
  <c r="K24" i="5"/>
  <c r="J24" i="5"/>
  <c r="I24" i="5"/>
  <c r="H24" i="5"/>
  <c r="R24" i="5" s="1"/>
  <c r="G24" i="5"/>
  <c r="F24" i="5"/>
  <c r="E24" i="5"/>
  <c r="C24" i="5"/>
  <c r="B24" i="5"/>
  <c r="S23" i="5"/>
  <c r="R23" i="5"/>
  <c r="Q23" i="5"/>
  <c r="P23" i="5"/>
  <c r="E23" i="5"/>
  <c r="T23" i="5" s="1"/>
  <c r="S22" i="5"/>
  <c r="R22" i="5"/>
  <c r="Q22" i="5"/>
  <c r="P22" i="5"/>
  <c r="E22" i="5"/>
  <c r="S21" i="5"/>
  <c r="R21" i="5"/>
  <c r="Q21" i="5"/>
  <c r="P21" i="5"/>
  <c r="E21" i="5"/>
  <c r="U21" i="5" s="1"/>
  <c r="S20" i="5"/>
  <c r="R20" i="5"/>
  <c r="Q20" i="5"/>
  <c r="P20" i="5"/>
  <c r="E20" i="5"/>
  <c r="T20" i="5" s="1"/>
  <c r="S19" i="5"/>
  <c r="R19" i="5"/>
  <c r="Q19" i="5"/>
  <c r="P19" i="5"/>
  <c r="E19" i="5"/>
  <c r="T19" i="5" s="1"/>
  <c r="U18" i="5"/>
  <c r="S18" i="5"/>
  <c r="R18" i="5"/>
  <c r="Q18" i="5"/>
  <c r="P18" i="5"/>
  <c r="E18" i="5"/>
  <c r="T18" i="5" s="1"/>
  <c r="S17" i="5"/>
  <c r="R17" i="5"/>
  <c r="Q17" i="5"/>
  <c r="P17" i="5"/>
  <c r="E17" i="5"/>
  <c r="V15" i="5"/>
  <c r="O15" i="5"/>
  <c r="N15" i="5"/>
  <c r="M15" i="5"/>
  <c r="L15" i="5"/>
  <c r="K15" i="5"/>
  <c r="J15" i="5"/>
  <c r="I15" i="5"/>
  <c r="S15" i="5" s="1"/>
  <c r="H15" i="5"/>
  <c r="G15" i="5"/>
  <c r="F15" i="5"/>
  <c r="C15" i="5"/>
  <c r="E15" i="5" s="1"/>
  <c r="B15" i="5"/>
  <c r="S14" i="5"/>
  <c r="R14" i="5"/>
  <c r="Q14" i="5"/>
  <c r="P14" i="5"/>
  <c r="E14" i="5"/>
  <c r="S13" i="5"/>
  <c r="R13" i="5"/>
  <c r="Q13" i="5"/>
  <c r="P13" i="5"/>
  <c r="E13" i="5"/>
  <c r="S12" i="5"/>
  <c r="R12" i="5"/>
  <c r="Q12" i="5"/>
  <c r="P12" i="5"/>
  <c r="E12" i="5"/>
  <c r="U12" i="5" s="1"/>
  <c r="U11" i="5"/>
  <c r="S11" i="5"/>
  <c r="R11" i="5"/>
  <c r="Q11" i="5"/>
  <c r="P11" i="5"/>
  <c r="E11" i="5"/>
  <c r="T11" i="5" s="1"/>
  <c r="S10" i="5"/>
  <c r="R10" i="5"/>
  <c r="Q10" i="5"/>
  <c r="P10" i="5"/>
  <c r="E10" i="5"/>
  <c r="S9" i="5"/>
  <c r="R9" i="5"/>
  <c r="Q9" i="5"/>
  <c r="P9" i="5"/>
  <c r="E9" i="5"/>
  <c r="U9" i="5" s="1"/>
  <c r="S93" i="4"/>
  <c r="R93" i="4"/>
  <c r="Q93" i="4"/>
  <c r="P93" i="4"/>
  <c r="E93" i="4"/>
  <c r="T93" i="4" s="1"/>
  <c r="S92" i="4"/>
  <c r="R92" i="4"/>
  <c r="Q92" i="4"/>
  <c r="P92" i="4"/>
  <c r="E92" i="4"/>
  <c r="U92" i="4" s="1"/>
  <c r="S91" i="4"/>
  <c r="R91" i="4"/>
  <c r="Q91" i="4"/>
  <c r="P91" i="4"/>
  <c r="E91" i="4"/>
  <c r="S90" i="4"/>
  <c r="R90" i="4"/>
  <c r="Q90" i="4"/>
  <c r="P90" i="4"/>
  <c r="E90" i="4"/>
  <c r="S89" i="4"/>
  <c r="R89" i="4"/>
  <c r="Q89" i="4"/>
  <c r="P89" i="4"/>
  <c r="E89" i="4"/>
  <c r="U89" i="4" s="1"/>
  <c r="S88" i="4"/>
  <c r="R88" i="4"/>
  <c r="Q88" i="4"/>
  <c r="P88" i="4"/>
  <c r="E88" i="4"/>
  <c r="T87" i="4"/>
  <c r="S87" i="4"/>
  <c r="R87" i="4"/>
  <c r="Q87" i="4"/>
  <c r="P87" i="4"/>
  <c r="E87" i="4"/>
  <c r="U87" i="4" s="1"/>
  <c r="S86" i="4"/>
  <c r="R86" i="4"/>
  <c r="Q86" i="4"/>
  <c r="P86" i="4"/>
  <c r="E86" i="4"/>
  <c r="U86" i="4" s="1"/>
  <c r="V72" i="4"/>
  <c r="O72" i="4"/>
  <c r="N72" i="4"/>
  <c r="M72" i="4"/>
  <c r="L72" i="4"/>
  <c r="K72" i="4"/>
  <c r="J72" i="4"/>
  <c r="I72" i="4"/>
  <c r="S72" i="4" s="1"/>
  <c r="H72" i="4"/>
  <c r="G72" i="4"/>
  <c r="F72" i="4"/>
  <c r="C72" i="4"/>
  <c r="B72" i="4"/>
  <c r="V71" i="4"/>
  <c r="O71" i="4"/>
  <c r="N71" i="4"/>
  <c r="M71" i="4"/>
  <c r="L71" i="4"/>
  <c r="K71" i="4"/>
  <c r="J71" i="4"/>
  <c r="I71" i="4"/>
  <c r="S71" i="4" s="1"/>
  <c r="H71" i="4"/>
  <c r="G71" i="4"/>
  <c r="F71" i="4"/>
  <c r="C71" i="4"/>
  <c r="B71" i="4"/>
  <c r="V70" i="4"/>
  <c r="O70" i="4"/>
  <c r="N70" i="4"/>
  <c r="M70" i="4"/>
  <c r="L70" i="4"/>
  <c r="K70" i="4"/>
  <c r="J70" i="4"/>
  <c r="I70" i="4"/>
  <c r="S70" i="4" s="1"/>
  <c r="H70" i="4"/>
  <c r="R70" i="4" s="1"/>
  <c r="G70" i="4"/>
  <c r="F70" i="4"/>
  <c r="C70" i="4"/>
  <c r="B70" i="4"/>
  <c r="E70" i="4" s="1"/>
  <c r="S69" i="4"/>
  <c r="R69" i="4"/>
  <c r="Q69" i="4"/>
  <c r="P69" i="4"/>
  <c r="E69" i="4"/>
  <c r="T69" i="4" s="1"/>
  <c r="V67" i="4"/>
  <c r="O67" i="4"/>
  <c r="N67" i="4"/>
  <c r="M67" i="4"/>
  <c r="L67" i="4"/>
  <c r="K67" i="4"/>
  <c r="J67" i="4"/>
  <c r="I67" i="4"/>
  <c r="S67" i="4" s="1"/>
  <c r="H67" i="4"/>
  <c r="G67" i="4"/>
  <c r="F67" i="4"/>
  <c r="C67" i="4"/>
  <c r="B67" i="4"/>
  <c r="V66" i="4"/>
  <c r="O66" i="4"/>
  <c r="N66" i="4"/>
  <c r="M66" i="4"/>
  <c r="L66" i="4"/>
  <c r="K66" i="4"/>
  <c r="J66" i="4"/>
  <c r="I66" i="4"/>
  <c r="S66" i="4" s="1"/>
  <c r="H66" i="4"/>
  <c r="R66" i="4" s="1"/>
  <c r="G66" i="4"/>
  <c r="F66" i="4"/>
  <c r="C66" i="4"/>
  <c r="B66" i="4"/>
  <c r="S65" i="4"/>
  <c r="R65" i="4"/>
  <c r="Q65" i="4"/>
  <c r="P65" i="4"/>
  <c r="E65" i="4"/>
  <c r="S64" i="4"/>
  <c r="R64" i="4"/>
  <c r="Q64" i="4"/>
  <c r="P64" i="4"/>
  <c r="E64" i="4"/>
  <c r="S63" i="4"/>
  <c r="R63" i="4"/>
  <c r="Q63" i="4"/>
  <c r="P63" i="4"/>
  <c r="E63" i="4"/>
  <c r="T63" i="4" s="1"/>
  <c r="T62" i="4"/>
  <c r="S62" i="4"/>
  <c r="R62" i="4"/>
  <c r="Q62" i="4"/>
  <c r="P62" i="4"/>
  <c r="E62" i="4"/>
  <c r="U62" i="4" s="1"/>
  <c r="S61" i="4"/>
  <c r="R61" i="4"/>
  <c r="Q61" i="4"/>
  <c r="P61" i="4"/>
  <c r="E61" i="4"/>
  <c r="V59" i="4"/>
  <c r="O59" i="4"/>
  <c r="Q59" i="4" s="1"/>
  <c r="N59" i="4"/>
  <c r="M59" i="4"/>
  <c r="L59" i="4"/>
  <c r="K59" i="4"/>
  <c r="J59" i="4"/>
  <c r="I59" i="4"/>
  <c r="S59" i="4" s="1"/>
  <c r="H59" i="4"/>
  <c r="R59" i="4" s="1"/>
  <c r="G59" i="4"/>
  <c r="F59" i="4"/>
  <c r="C59" i="4"/>
  <c r="B59" i="4"/>
  <c r="E59" i="4" s="1"/>
  <c r="T58" i="4"/>
  <c r="S58" i="4"/>
  <c r="R58" i="4"/>
  <c r="Q58" i="4"/>
  <c r="P58" i="4"/>
  <c r="E58" i="4"/>
  <c r="U58" i="4" s="1"/>
  <c r="S57" i="4"/>
  <c r="R57" i="4"/>
  <c r="Q57" i="4"/>
  <c r="P57" i="4"/>
  <c r="E57" i="4"/>
  <c r="S56" i="4"/>
  <c r="R56" i="4"/>
  <c r="Q56" i="4"/>
  <c r="P56" i="4"/>
  <c r="E56" i="4"/>
  <c r="U55" i="4"/>
  <c r="S55" i="4"/>
  <c r="R55" i="4"/>
  <c r="Q55" i="4"/>
  <c r="P55" i="4"/>
  <c r="E55" i="4"/>
  <c r="T55" i="4" s="1"/>
  <c r="V53" i="4"/>
  <c r="S53" i="4"/>
  <c r="O53" i="4"/>
  <c r="N53" i="4"/>
  <c r="M53" i="4"/>
  <c r="L53" i="4"/>
  <c r="K53" i="4"/>
  <c r="J53" i="4"/>
  <c r="I53" i="4"/>
  <c r="H53" i="4"/>
  <c r="G53" i="4"/>
  <c r="F53" i="4"/>
  <c r="C53" i="4"/>
  <c r="B53" i="4"/>
  <c r="S52" i="4"/>
  <c r="R52" i="4"/>
  <c r="Q52" i="4"/>
  <c r="P52" i="4"/>
  <c r="E52" i="4"/>
  <c r="U52" i="4" s="1"/>
  <c r="S51" i="4"/>
  <c r="R51" i="4"/>
  <c r="Q51" i="4"/>
  <c r="P51" i="4"/>
  <c r="E51" i="4"/>
  <c r="T51" i="4" s="1"/>
  <c r="T50" i="4"/>
  <c r="S50" i="4"/>
  <c r="R50" i="4"/>
  <c r="Q50" i="4"/>
  <c r="P50" i="4"/>
  <c r="E50" i="4"/>
  <c r="U50" i="4" s="1"/>
  <c r="S49" i="4"/>
  <c r="R49" i="4"/>
  <c r="Q49" i="4"/>
  <c r="P49" i="4"/>
  <c r="E49" i="4"/>
  <c r="S48" i="4"/>
  <c r="R48" i="4"/>
  <c r="Q48" i="4"/>
  <c r="P48" i="4"/>
  <c r="E48" i="4"/>
  <c r="S47" i="4"/>
  <c r="R47" i="4"/>
  <c r="Q47" i="4"/>
  <c r="P47" i="4"/>
  <c r="E47" i="4"/>
  <c r="U47" i="4" s="1"/>
  <c r="S46" i="4"/>
  <c r="R46" i="4"/>
  <c r="Q46" i="4"/>
  <c r="P46" i="4"/>
  <c r="E46" i="4"/>
  <c r="U46" i="4" s="1"/>
  <c r="S45" i="4"/>
  <c r="R45" i="4"/>
  <c r="Q45" i="4"/>
  <c r="P45" i="4"/>
  <c r="E45" i="4"/>
  <c r="S44" i="4"/>
  <c r="R44" i="4"/>
  <c r="Q44" i="4"/>
  <c r="P44" i="4"/>
  <c r="E44" i="4"/>
  <c r="U44" i="4" s="1"/>
  <c r="S43" i="4"/>
  <c r="R43" i="4"/>
  <c r="Q43" i="4"/>
  <c r="P43" i="4"/>
  <c r="E43" i="4"/>
  <c r="U43" i="4" s="1"/>
  <c r="T42" i="4"/>
  <c r="S42" i="4"/>
  <c r="R42" i="4"/>
  <c r="Q42" i="4"/>
  <c r="P42" i="4"/>
  <c r="E42" i="4"/>
  <c r="U42" i="4" s="1"/>
  <c r="V40" i="4"/>
  <c r="O40" i="4"/>
  <c r="N40" i="4"/>
  <c r="M40" i="4"/>
  <c r="L40" i="4"/>
  <c r="K40" i="4"/>
  <c r="J40" i="4"/>
  <c r="I40" i="4"/>
  <c r="H40" i="4"/>
  <c r="G40" i="4"/>
  <c r="F40" i="4"/>
  <c r="C40" i="4"/>
  <c r="B40" i="4"/>
  <c r="E40" i="4" s="1"/>
  <c r="U39" i="4"/>
  <c r="S39" i="4"/>
  <c r="R39" i="4"/>
  <c r="Q39" i="4"/>
  <c r="P39" i="4"/>
  <c r="E39" i="4"/>
  <c r="T39" i="4" s="1"/>
  <c r="S38" i="4"/>
  <c r="R38" i="4"/>
  <c r="Q38" i="4"/>
  <c r="P38" i="4"/>
  <c r="E38" i="4"/>
  <c r="U38" i="4" s="1"/>
  <c r="S37" i="4"/>
  <c r="R37" i="4"/>
  <c r="Q37" i="4"/>
  <c r="P37" i="4"/>
  <c r="E37" i="4"/>
  <c r="S36" i="4"/>
  <c r="R36" i="4"/>
  <c r="Q36" i="4"/>
  <c r="P36" i="4"/>
  <c r="E36" i="4"/>
  <c r="U35" i="4"/>
  <c r="T35" i="4"/>
  <c r="S35" i="4"/>
  <c r="R35" i="4"/>
  <c r="Q35" i="4"/>
  <c r="P35" i="4"/>
  <c r="E35" i="4"/>
  <c r="V33" i="4"/>
  <c r="O33" i="4"/>
  <c r="N33" i="4"/>
  <c r="M33" i="4"/>
  <c r="L33" i="4"/>
  <c r="K33" i="4"/>
  <c r="J33" i="4"/>
  <c r="I33" i="4"/>
  <c r="Q33" i="4" s="1"/>
  <c r="H33" i="4"/>
  <c r="G33" i="4"/>
  <c r="F33" i="4"/>
  <c r="C33" i="4"/>
  <c r="B33" i="4"/>
  <c r="E33" i="4" s="1"/>
  <c r="S32" i="4"/>
  <c r="R32" i="4"/>
  <c r="Q32" i="4"/>
  <c r="P32" i="4"/>
  <c r="E32" i="4"/>
  <c r="V30" i="4"/>
  <c r="S30" i="4"/>
  <c r="O30" i="4"/>
  <c r="N30" i="4"/>
  <c r="M30" i="4"/>
  <c r="L30" i="4"/>
  <c r="K30" i="4"/>
  <c r="J30" i="4"/>
  <c r="I30" i="4"/>
  <c r="H30" i="4"/>
  <c r="R30" i="4" s="1"/>
  <c r="G30" i="4"/>
  <c r="F30" i="4"/>
  <c r="C30" i="4"/>
  <c r="B30" i="4"/>
  <c r="S29" i="4"/>
  <c r="R29" i="4"/>
  <c r="Q29" i="4"/>
  <c r="P29" i="4"/>
  <c r="E29" i="4"/>
  <c r="S28" i="4"/>
  <c r="R28" i="4"/>
  <c r="Q28" i="4"/>
  <c r="P28" i="4"/>
  <c r="E28" i="4"/>
  <c r="T28" i="4" s="1"/>
  <c r="U27" i="4"/>
  <c r="S27" i="4"/>
  <c r="R27" i="4"/>
  <c r="Q27" i="4"/>
  <c r="P27" i="4"/>
  <c r="E27" i="4"/>
  <c r="T27" i="4" s="1"/>
  <c r="S26" i="4"/>
  <c r="R26" i="4"/>
  <c r="Q26" i="4"/>
  <c r="P26" i="4"/>
  <c r="E26" i="4"/>
  <c r="V24" i="4"/>
  <c r="O24" i="4"/>
  <c r="N24" i="4"/>
  <c r="M24" i="4"/>
  <c r="L24" i="4"/>
  <c r="K24" i="4"/>
  <c r="J24" i="4"/>
  <c r="I24" i="4"/>
  <c r="S24" i="4" s="1"/>
  <c r="H24" i="4"/>
  <c r="G24" i="4"/>
  <c r="F24" i="4"/>
  <c r="C24" i="4"/>
  <c r="B24" i="4"/>
  <c r="U23" i="4"/>
  <c r="T23" i="4"/>
  <c r="S23" i="4"/>
  <c r="R23" i="4"/>
  <c r="Q23" i="4"/>
  <c r="P23" i="4"/>
  <c r="E23" i="4"/>
  <c r="S22" i="4"/>
  <c r="R22" i="4"/>
  <c r="Q22" i="4"/>
  <c r="P22" i="4"/>
  <c r="E22" i="4"/>
  <c r="U22" i="4" s="1"/>
  <c r="S21" i="4"/>
  <c r="R21" i="4"/>
  <c r="Q21" i="4"/>
  <c r="P21" i="4"/>
  <c r="E21" i="4"/>
  <c r="S20" i="4"/>
  <c r="R20" i="4"/>
  <c r="Q20" i="4"/>
  <c r="P20" i="4"/>
  <c r="E20" i="4"/>
  <c r="U20" i="4" s="1"/>
  <c r="S19" i="4"/>
  <c r="R19" i="4"/>
  <c r="Q19" i="4"/>
  <c r="P19" i="4"/>
  <c r="E19" i="4"/>
  <c r="S18" i="4"/>
  <c r="R18" i="4"/>
  <c r="Q18" i="4"/>
  <c r="P18" i="4"/>
  <c r="E18" i="4"/>
  <c r="U18" i="4" s="1"/>
  <c r="S17" i="4"/>
  <c r="R17" i="4"/>
  <c r="Q17" i="4"/>
  <c r="P17" i="4"/>
  <c r="E17" i="4"/>
  <c r="V15" i="4"/>
  <c r="O15" i="4"/>
  <c r="Q15" i="4" s="1"/>
  <c r="N15" i="4"/>
  <c r="M15" i="4"/>
  <c r="L15" i="4"/>
  <c r="K15" i="4"/>
  <c r="J15" i="4"/>
  <c r="I15" i="4"/>
  <c r="S15" i="4" s="1"/>
  <c r="H15" i="4"/>
  <c r="P15" i="4" s="1"/>
  <c r="G15" i="4"/>
  <c r="F15" i="4"/>
  <c r="C15" i="4"/>
  <c r="E15" i="4" s="1"/>
  <c r="B15" i="4"/>
  <c r="S14" i="4"/>
  <c r="R14" i="4"/>
  <c r="Q14" i="4"/>
  <c r="P14" i="4"/>
  <c r="E14" i="4"/>
  <c r="U14" i="4" s="1"/>
  <c r="S13" i="4"/>
  <c r="R13" i="4"/>
  <c r="Q13" i="4"/>
  <c r="P13" i="4"/>
  <c r="E13" i="4"/>
  <c r="U12" i="4"/>
  <c r="S12" i="4"/>
  <c r="R12" i="4"/>
  <c r="Q12" i="4"/>
  <c r="P12" i="4"/>
  <c r="E12" i="4"/>
  <c r="T12" i="4" s="1"/>
  <c r="U11" i="4"/>
  <c r="T11" i="4"/>
  <c r="S11" i="4"/>
  <c r="R11" i="4"/>
  <c r="Q11" i="4"/>
  <c r="P11" i="4"/>
  <c r="E11" i="4"/>
  <c r="S10" i="4"/>
  <c r="R10" i="4"/>
  <c r="Q10" i="4"/>
  <c r="P10" i="4"/>
  <c r="T10" i="4" s="1"/>
  <c r="E10" i="4"/>
  <c r="S9" i="4"/>
  <c r="R9" i="4"/>
  <c r="Q9" i="4"/>
  <c r="P9" i="4"/>
  <c r="E9" i="4"/>
  <c r="U93" i="3"/>
  <c r="S93" i="3"/>
  <c r="R93" i="3"/>
  <c r="Q93" i="3"/>
  <c r="P93" i="3"/>
  <c r="E93" i="3"/>
  <c r="T93" i="3" s="1"/>
  <c r="S92" i="3"/>
  <c r="R92" i="3"/>
  <c r="Q92" i="3"/>
  <c r="P92" i="3"/>
  <c r="E92" i="3"/>
  <c r="U92" i="3" s="1"/>
  <c r="S91" i="3"/>
  <c r="R91" i="3"/>
  <c r="Q91" i="3"/>
  <c r="P91" i="3"/>
  <c r="E91" i="3"/>
  <c r="U91" i="3" s="1"/>
  <c r="S90" i="3"/>
  <c r="R90" i="3"/>
  <c r="Q90" i="3"/>
  <c r="P90" i="3"/>
  <c r="E90" i="3"/>
  <c r="U89" i="3"/>
  <c r="S89" i="3"/>
  <c r="R89" i="3"/>
  <c r="Q89" i="3"/>
  <c r="P89" i="3"/>
  <c r="E89" i="3"/>
  <c r="T89" i="3" s="1"/>
  <c r="S88" i="3"/>
  <c r="R88" i="3"/>
  <c r="Q88" i="3"/>
  <c r="P88" i="3"/>
  <c r="E88" i="3"/>
  <c r="U88" i="3" s="1"/>
  <c r="S87" i="3"/>
  <c r="R87" i="3"/>
  <c r="Q87" i="3"/>
  <c r="P87" i="3"/>
  <c r="E87" i="3"/>
  <c r="U87" i="3" s="1"/>
  <c r="S86" i="3"/>
  <c r="R86" i="3"/>
  <c r="Q86" i="3"/>
  <c r="P86" i="3"/>
  <c r="E86" i="3"/>
  <c r="V72" i="3"/>
  <c r="O72" i="3"/>
  <c r="N72" i="3"/>
  <c r="M72" i="3"/>
  <c r="L72" i="3"/>
  <c r="K72" i="3"/>
  <c r="J72" i="3"/>
  <c r="I72" i="3"/>
  <c r="S72" i="3" s="1"/>
  <c r="H72" i="3"/>
  <c r="G72" i="3"/>
  <c r="F72" i="3"/>
  <c r="C72" i="3"/>
  <c r="B72" i="3"/>
  <c r="V71" i="3"/>
  <c r="O71" i="3"/>
  <c r="N71" i="3"/>
  <c r="M71" i="3"/>
  <c r="L71" i="3"/>
  <c r="K71" i="3"/>
  <c r="J71" i="3"/>
  <c r="R71" i="3" s="1"/>
  <c r="I71" i="3"/>
  <c r="H71" i="3"/>
  <c r="G71" i="3"/>
  <c r="F71" i="3"/>
  <c r="C71" i="3"/>
  <c r="B71" i="3"/>
  <c r="E71" i="3" s="1"/>
  <c r="V70" i="3"/>
  <c r="O70" i="3"/>
  <c r="N70" i="3"/>
  <c r="M70" i="3"/>
  <c r="L70" i="3"/>
  <c r="K70" i="3"/>
  <c r="J70" i="3"/>
  <c r="I70" i="3"/>
  <c r="H70" i="3"/>
  <c r="G70" i="3"/>
  <c r="F70" i="3"/>
  <c r="C70" i="3"/>
  <c r="B70" i="3"/>
  <c r="E70" i="3" s="1"/>
  <c r="S69" i="3"/>
  <c r="R69" i="3"/>
  <c r="Q69" i="3"/>
  <c r="P69" i="3"/>
  <c r="T69" i="3" s="1"/>
  <c r="E69" i="3"/>
  <c r="V67" i="3"/>
  <c r="O67" i="3"/>
  <c r="N67" i="3"/>
  <c r="M67" i="3"/>
  <c r="L67" i="3"/>
  <c r="K67" i="3"/>
  <c r="J67" i="3"/>
  <c r="I67" i="3"/>
  <c r="H67" i="3"/>
  <c r="G67" i="3"/>
  <c r="F67" i="3"/>
  <c r="C67" i="3"/>
  <c r="E67" i="3" s="1"/>
  <c r="B67" i="3"/>
  <c r="V66" i="3"/>
  <c r="O66" i="3"/>
  <c r="N66" i="3"/>
  <c r="M66" i="3"/>
  <c r="L66" i="3"/>
  <c r="K66" i="3"/>
  <c r="J66" i="3"/>
  <c r="I66" i="3"/>
  <c r="S66" i="3" s="1"/>
  <c r="H66" i="3"/>
  <c r="R66" i="3" s="1"/>
  <c r="G66" i="3"/>
  <c r="F66" i="3"/>
  <c r="C66" i="3"/>
  <c r="B66" i="3"/>
  <c r="S65" i="3"/>
  <c r="R65" i="3"/>
  <c r="Q65" i="3"/>
  <c r="P65" i="3"/>
  <c r="E65" i="3"/>
  <c r="S64" i="3"/>
  <c r="R64" i="3"/>
  <c r="Q64" i="3"/>
  <c r="P64" i="3"/>
  <c r="E64" i="3"/>
  <c r="T64" i="3" s="1"/>
  <c r="S63" i="3"/>
  <c r="R63" i="3"/>
  <c r="Q63" i="3"/>
  <c r="P63" i="3"/>
  <c r="E63" i="3"/>
  <c r="T62" i="3"/>
  <c r="S62" i="3"/>
  <c r="R62" i="3"/>
  <c r="Q62" i="3"/>
  <c r="P62" i="3"/>
  <c r="E62" i="3"/>
  <c r="U62" i="3" s="1"/>
  <c r="S61" i="3"/>
  <c r="R61" i="3"/>
  <c r="Q61" i="3"/>
  <c r="P61" i="3"/>
  <c r="E61" i="3"/>
  <c r="V59" i="3"/>
  <c r="O59" i="3"/>
  <c r="N59" i="3"/>
  <c r="M59" i="3"/>
  <c r="L59" i="3"/>
  <c r="K59" i="3"/>
  <c r="J59" i="3"/>
  <c r="I59" i="3"/>
  <c r="S59" i="3" s="1"/>
  <c r="H59" i="3"/>
  <c r="P59" i="3" s="1"/>
  <c r="G59" i="3"/>
  <c r="F59" i="3"/>
  <c r="C59" i="3"/>
  <c r="B59" i="3"/>
  <c r="S58" i="3"/>
  <c r="R58" i="3"/>
  <c r="Q58" i="3"/>
  <c r="P58" i="3"/>
  <c r="E58" i="3"/>
  <c r="U58" i="3" s="1"/>
  <c r="S57" i="3"/>
  <c r="R57" i="3"/>
  <c r="Q57" i="3"/>
  <c r="P57" i="3"/>
  <c r="E57" i="3"/>
  <c r="S56" i="3"/>
  <c r="R56" i="3"/>
  <c r="Q56" i="3"/>
  <c r="P56" i="3"/>
  <c r="E56" i="3"/>
  <c r="U55" i="3"/>
  <c r="S55" i="3"/>
  <c r="R55" i="3"/>
  <c r="Q55" i="3"/>
  <c r="P55" i="3"/>
  <c r="E55" i="3"/>
  <c r="T55" i="3" s="1"/>
  <c r="V53" i="3"/>
  <c r="O53" i="3"/>
  <c r="N53" i="3"/>
  <c r="M53" i="3"/>
  <c r="L53" i="3"/>
  <c r="K53" i="3"/>
  <c r="J53" i="3"/>
  <c r="I53" i="3"/>
  <c r="H53" i="3"/>
  <c r="G53" i="3"/>
  <c r="F53" i="3"/>
  <c r="C53" i="3"/>
  <c r="B53" i="3"/>
  <c r="E53" i="3" s="1"/>
  <c r="S52" i="3"/>
  <c r="R52" i="3"/>
  <c r="Q52" i="3"/>
  <c r="P52" i="3"/>
  <c r="E52" i="3"/>
  <c r="T52" i="3" s="1"/>
  <c r="S51" i="3"/>
  <c r="R51" i="3"/>
  <c r="Q51" i="3"/>
  <c r="P51" i="3"/>
  <c r="T51" i="3" s="1"/>
  <c r="E51" i="3"/>
  <c r="S50" i="3"/>
  <c r="R50" i="3"/>
  <c r="Q50" i="3"/>
  <c r="P50" i="3"/>
  <c r="E50" i="3"/>
  <c r="S49" i="3"/>
  <c r="R49" i="3"/>
  <c r="Q49" i="3"/>
  <c r="P49" i="3"/>
  <c r="E49" i="3"/>
  <c r="S48" i="3"/>
  <c r="R48" i="3"/>
  <c r="Q48" i="3"/>
  <c r="P48" i="3"/>
  <c r="E48" i="3"/>
  <c r="U48" i="3" s="1"/>
  <c r="S47" i="3"/>
  <c r="R47" i="3"/>
  <c r="Q47" i="3"/>
  <c r="P47" i="3"/>
  <c r="E47" i="3"/>
  <c r="T46" i="3"/>
  <c r="S46" i="3"/>
  <c r="R46" i="3"/>
  <c r="Q46" i="3"/>
  <c r="P46" i="3"/>
  <c r="E46" i="3"/>
  <c r="U46" i="3" s="1"/>
  <c r="S45" i="3"/>
  <c r="R45" i="3"/>
  <c r="Q45" i="3"/>
  <c r="P45" i="3"/>
  <c r="E45" i="3"/>
  <c r="S44" i="3"/>
  <c r="R44" i="3"/>
  <c r="Q44" i="3"/>
  <c r="P44" i="3"/>
  <c r="E44" i="3"/>
  <c r="S43" i="3"/>
  <c r="R43" i="3"/>
  <c r="Q43" i="3"/>
  <c r="P43" i="3"/>
  <c r="E43" i="3"/>
  <c r="T43" i="3" s="1"/>
  <c r="T42" i="3"/>
  <c r="S42" i="3"/>
  <c r="R42" i="3"/>
  <c r="Q42" i="3"/>
  <c r="P42" i="3"/>
  <c r="E42" i="3"/>
  <c r="U42" i="3" s="1"/>
  <c r="V40" i="3"/>
  <c r="O40" i="3"/>
  <c r="N40" i="3"/>
  <c r="M40" i="3"/>
  <c r="L40" i="3"/>
  <c r="K40" i="3"/>
  <c r="J40" i="3"/>
  <c r="I40" i="3"/>
  <c r="S40" i="3" s="1"/>
  <c r="H40" i="3"/>
  <c r="R40" i="3" s="1"/>
  <c r="G40" i="3"/>
  <c r="F40" i="3"/>
  <c r="C40" i="3"/>
  <c r="B40" i="3"/>
  <c r="U39" i="3"/>
  <c r="S39" i="3"/>
  <c r="R39" i="3"/>
  <c r="Q39" i="3"/>
  <c r="P39" i="3"/>
  <c r="E39" i="3"/>
  <c r="T39" i="3" s="1"/>
  <c r="S38" i="3"/>
  <c r="R38" i="3"/>
  <c r="Q38" i="3"/>
  <c r="P38" i="3"/>
  <c r="E38" i="3"/>
  <c r="S37" i="3"/>
  <c r="R37" i="3"/>
  <c r="Q37" i="3"/>
  <c r="P37" i="3"/>
  <c r="E37" i="3"/>
  <c r="S36" i="3"/>
  <c r="R36" i="3"/>
  <c r="Q36" i="3"/>
  <c r="P36" i="3"/>
  <c r="E36" i="3"/>
  <c r="U36" i="3" s="1"/>
  <c r="S35" i="3"/>
  <c r="R35" i="3"/>
  <c r="Q35" i="3"/>
  <c r="P35" i="3"/>
  <c r="E35" i="3"/>
  <c r="U35" i="3" s="1"/>
  <c r="V33" i="3"/>
  <c r="O33" i="3"/>
  <c r="N33" i="3"/>
  <c r="M33" i="3"/>
  <c r="L33" i="3"/>
  <c r="K33" i="3"/>
  <c r="J33" i="3"/>
  <c r="I33" i="3"/>
  <c r="H33" i="3"/>
  <c r="G33" i="3"/>
  <c r="F33" i="3"/>
  <c r="C33" i="3"/>
  <c r="B33" i="3"/>
  <c r="E33" i="3" s="1"/>
  <c r="S32" i="3"/>
  <c r="R32" i="3"/>
  <c r="Q32" i="3"/>
  <c r="P32" i="3"/>
  <c r="E32" i="3"/>
  <c r="V30" i="3"/>
  <c r="O30" i="3"/>
  <c r="N30" i="3"/>
  <c r="M30" i="3"/>
  <c r="L30" i="3"/>
  <c r="K30" i="3"/>
  <c r="J30" i="3"/>
  <c r="I30" i="3"/>
  <c r="H30" i="3"/>
  <c r="R30" i="3" s="1"/>
  <c r="G30" i="3"/>
  <c r="F30" i="3"/>
  <c r="C30" i="3"/>
  <c r="B30" i="3"/>
  <c r="S29" i="3"/>
  <c r="R29" i="3"/>
  <c r="Q29" i="3"/>
  <c r="P29" i="3"/>
  <c r="E29" i="3"/>
  <c r="S28" i="3"/>
  <c r="R28" i="3"/>
  <c r="Q28" i="3"/>
  <c r="P28" i="3"/>
  <c r="E28" i="3"/>
  <c r="U28" i="3" s="1"/>
  <c r="S27" i="3"/>
  <c r="R27" i="3"/>
  <c r="Q27" i="3"/>
  <c r="P27" i="3"/>
  <c r="E27" i="3"/>
  <c r="T26" i="3"/>
  <c r="S26" i="3"/>
  <c r="R26" i="3"/>
  <c r="Q26" i="3"/>
  <c r="P26" i="3"/>
  <c r="E26" i="3"/>
  <c r="U26" i="3" s="1"/>
  <c r="V24" i="3"/>
  <c r="O24" i="3"/>
  <c r="N24" i="3"/>
  <c r="M24" i="3"/>
  <c r="L24" i="3"/>
  <c r="K24" i="3"/>
  <c r="J24" i="3"/>
  <c r="I24" i="3"/>
  <c r="Q24" i="3" s="1"/>
  <c r="H24" i="3"/>
  <c r="G24" i="3"/>
  <c r="F24" i="3"/>
  <c r="C24" i="3"/>
  <c r="E24" i="3" s="1"/>
  <c r="B24" i="3"/>
  <c r="S23" i="3"/>
  <c r="R23" i="3"/>
  <c r="Q23" i="3"/>
  <c r="P23" i="3"/>
  <c r="E23" i="3"/>
  <c r="T23" i="3" s="1"/>
  <c r="S22" i="3"/>
  <c r="R22" i="3"/>
  <c r="Q22" i="3"/>
  <c r="P22" i="3"/>
  <c r="E22" i="3"/>
  <c r="U22" i="3" s="1"/>
  <c r="S21" i="3"/>
  <c r="R21" i="3"/>
  <c r="Q21" i="3"/>
  <c r="P21" i="3"/>
  <c r="E21" i="3"/>
  <c r="S20" i="3"/>
  <c r="R20" i="3"/>
  <c r="Q20" i="3"/>
  <c r="P20" i="3"/>
  <c r="E20" i="3"/>
  <c r="T20" i="3" s="1"/>
  <c r="S19" i="3"/>
  <c r="R19" i="3"/>
  <c r="Q19" i="3"/>
  <c r="P19" i="3"/>
  <c r="E19" i="3"/>
  <c r="U19" i="3" s="1"/>
  <c r="U18" i="3"/>
  <c r="S18" i="3"/>
  <c r="R18" i="3"/>
  <c r="Q18" i="3"/>
  <c r="P18" i="3"/>
  <c r="E18" i="3"/>
  <c r="T18" i="3" s="1"/>
  <c r="S17" i="3"/>
  <c r="R17" i="3"/>
  <c r="Q17" i="3"/>
  <c r="P17" i="3"/>
  <c r="E17" i="3"/>
  <c r="V15" i="3"/>
  <c r="Q15" i="3"/>
  <c r="O15" i="3"/>
  <c r="N15" i="3"/>
  <c r="M15" i="3"/>
  <c r="L15" i="3"/>
  <c r="K15" i="3"/>
  <c r="J15" i="3"/>
  <c r="I15" i="3"/>
  <c r="S15" i="3" s="1"/>
  <c r="H15" i="3"/>
  <c r="R15" i="3" s="1"/>
  <c r="G15" i="3"/>
  <c r="F15" i="3"/>
  <c r="E15" i="3"/>
  <c r="C15" i="3"/>
  <c r="B15" i="3"/>
  <c r="S14" i="3"/>
  <c r="R14" i="3"/>
  <c r="Q14" i="3"/>
  <c r="P14" i="3"/>
  <c r="E14" i="3"/>
  <c r="U14" i="3" s="1"/>
  <c r="S13" i="3"/>
  <c r="R13" i="3"/>
  <c r="Q13" i="3"/>
  <c r="P13" i="3"/>
  <c r="E13" i="3"/>
  <c r="S12" i="3"/>
  <c r="R12" i="3"/>
  <c r="Q12" i="3"/>
  <c r="P12" i="3"/>
  <c r="E12" i="3"/>
  <c r="U12" i="3" s="1"/>
  <c r="S11" i="3"/>
  <c r="R11" i="3"/>
  <c r="Q11" i="3"/>
  <c r="P11" i="3"/>
  <c r="E11" i="3"/>
  <c r="T11" i="3" s="1"/>
  <c r="S10" i="3"/>
  <c r="R10" i="3"/>
  <c r="Q10" i="3"/>
  <c r="P10" i="3"/>
  <c r="E10" i="3"/>
  <c r="T10" i="3" s="1"/>
  <c r="S9" i="3"/>
  <c r="R9" i="3"/>
  <c r="Q9" i="3"/>
  <c r="P9" i="3"/>
  <c r="E9" i="3"/>
  <c r="U93" i="2"/>
  <c r="S93" i="2"/>
  <c r="R93" i="2"/>
  <c r="Q93" i="2"/>
  <c r="P93" i="2"/>
  <c r="E93" i="2"/>
  <c r="T93" i="2" s="1"/>
  <c r="T92" i="2"/>
  <c r="S92" i="2"/>
  <c r="R92" i="2"/>
  <c r="Q92" i="2"/>
  <c r="P92" i="2"/>
  <c r="E92" i="2"/>
  <c r="U92" i="2" s="1"/>
  <c r="S91" i="2"/>
  <c r="R91" i="2"/>
  <c r="Q91" i="2"/>
  <c r="P91" i="2"/>
  <c r="E91" i="2"/>
  <c r="U91" i="2" s="1"/>
  <c r="S90" i="2"/>
  <c r="R90" i="2"/>
  <c r="Q90" i="2"/>
  <c r="P90" i="2"/>
  <c r="E90" i="2"/>
  <c r="S89" i="2"/>
  <c r="R89" i="2"/>
  <c r="Q89" i="2"/>
  <c r="P89" i="2"/>
  <c r="E89" i="2"/>
  <c r="U89" i="2" s="1"/>
  <c r="S88" i="2"/>
  <c r="R88" i="2"/>
  <c r="Q88" i="2"/>
  <c r="P88" i="2"/>
  <c r="E88" i="2"/>
  <c r="T88" i="2" s="1"/>
  <c r="S87" i="2"/>
  <c r="R87" i="2"/>
  <c r="Q87" i="2"/>
  <c r="P87" i="2"/>
  <c r="E87" i="2"/>
  <c r="S86" i="2"/>
  <c r="R86" i="2"/>
  <c r="Q86" i="2"/>
  <c r="P86" i="2"/>
  <c r="E86" i="2"/>
  <c r="V72" i="2"/>
  <c r="O72" i="2"/>
  <c r="N72" i="2"/>
  <c r="M72" i="2"/>
  <c r="L72" i="2"/>
  <c r="K72" i="2"/>
  <c r="J72" i="2"/>
  <c r="I72" i="2"/>
  <c r="H72" i="2"/>
  <c r="G72" i="2"/>
  <c r="F72" i="2"/>
  <c r="C72" i="2"/>
  <c r="B72" i="2"/>
  <c r="V71" i="2"/>
  <c r="O71" i="2"/>
  <c r="N71" i="2"/>
  <c r="M71" i="2"/>
  <c r="L71" i="2"/>
  <c r="K71" i="2"/>
  <c r="S71" i="2" s="1"/>
  <c r="J71" i="2"/>
  <c r="I71" i="2"/>
  <c r="H71" i="2"/>
  <c r="G71" i="2"/>
  <c r="F71" i="2"/>
  <c r="C71" i="2"/>
  <c r="B71" i="2"/>
  <c r="E71" i="2" s="1"/>
  <c r="V70" i="2"/>
  <c r="O70" i="2"/>
  <c r="N70" i="2"/>
  <c r="M70" i="2"/>
  <c r="L70" i="2"/>
  <c r="K70" i="2"/>
  <c r="J70" i="2"/>
  <c r="I70" i="2"/>
  <c r="S70" i="2" s="1"/>
  <c r="H70" i="2"/>
  <c r="R70" i="2" s="1"/>
  <c r="G70" i="2"/>
  <c r="F70" i="2"/>
  <c r="C70" i="2"/>
  <c r="E70" i="2" s="1"/>
  <c r="B70" i="2"/>
  <c r="S69" i="2"/>
  <c r="R69" i="2"/>
  <c r="Q69" i="2"/>
  <c r="P69" i="2"/>
  <c r="E69" i="2"/>
  <c r="V67" i="2"/>
  <c r="O67" i="2"/>
  <c r="N67" i="2"/>
  <c r="M67" i="2"/>
  <c r="L67" i="2"/>
  <c r="K67" i="2"/>
  <c r="J67" i="2"/>
  <c r="I67" i="2"/>
  <c r="H67" i="2"/>
  <c r="G67" i="2"/>
  <c r="F67" i="2"/>
  <c r="C67" i="2"/>
  <c r="B67" i="2"/>
  <c r="V66" i="2"/>
  <c r="S66" i="2"/>
  <c r="O66" i="2"/>
  <c r="N66" i="2"/>
  <c r="M66" i="2"/>
  <c r="L66" i="2"/>
  <c r="K66" i="2"/>
  <c r="J66" i="2"/>
  <c r="I66" i="2"/>
  <c r="H66" i="2"/>
  <c r="R66" i="2" s="1"/>
  <c r="G66" i="2"/>
  <c r="F66" i="2"/>
  <c r="C66" i="2"/>
  <c r="B66" i="2"/>
  <c r="E66" i="2" s="1"/>
  <c r="S65" i="2"/>
  <c r="R65" i="2"/>
  <c r="Q65" i="2"/>
  <c r="P65" i="2"/>
  <c r="E65" i="2"/>
  <c r="S64" i="2"/>
  <c r="R64" i="2"/>
  <c r="Q64" i="2"/>
  <c r="P64" i="2"/>
  <c r="E64" i="2"/>
  <c r="T64" i="2" s="1"/>
  <c r="U63" i="2"/>
  <c r="S63" i="2"/>
  <c r="R63" i="2"/>
  <c r="Q63" i="2"/>
  <c r="P63" i="2"/>
  <c r="E63" i="2"/>
  <c r="T63" i="2" s="1"/>
  <c r="S62" i="2"/>
  <c r="R62" i="2"/>
  <c r="Q62" i="2"/>
  <c r="P62" i="2"/>
  <c r="E62" i="2"/>
  <c r="U62" i="2" s="1"/>
  <c r="S61" i="2"/>
  <c r="R61" i="2"/>
  <c r="Q61" i="2"/>
  <c r="P61" i="2"/>
  <c r="E61" i="2"/>
  <c r="V59" i="2"/>
  <c r="O59" i="2"/>
  <c r="N59" i="2"/>
  <c r="M59" i="2"/>
  <c r="L59" i="2"/>
  <c r="K59" i="2"/>
  <c r="J59" i="2"/>
  <c r="I59" i="2"/>
  <c r="S59" i="2" s="1"/>
  <c r="H59" i="2"/>
  <c r="R59" i="2" s="1"/>
  <c r="G59" i="2"/>
  <c r="F59" i="2"/>
  <c r="C59" i="2"/>
  <c r="B59" i="2"/>
  <c r="S58" i="2"/>
  <c r="R58" i="2"/>
  <c r="Q58" i="2"/>
  <c r="P58" i="2"/>
  <c r="E58" i="2"/>
  <c r="U58" i="2" s="1"/>
  <c r="S57" i="2"/>
  <c r="R57" i="2"/>
  <c r="Q57" i="2"/>
  <c r="P57" i="2"/>
  <c r="E57" i="2"/>
  <c r="S56" i="2"/>
  <c r="R56" i="2"/>
  <c r="Q56" i="2"/>
  <c r="P56" i="2"/>
  <c r="E56" i="2"/>
  <c r="T56" i="2" s="1"/>
  <c r="S55" i="2"/>
  <c r="R55" i="2"/>
  <c r="Q55" i="2"/>
  <c r="P55" i="2"/>
  <c r="E55" i="2"/>
  <c r="U55" i="2" s="1"/>
  <c r="V53" i="2"/>
  <c r="O53" i="2"/>
  <c r="N53" i="2"/>
  <c r="M53" i="2"/>
  <c r="L53" i="2"/>
  <c r="K53" i="2"/>
  <c r="J53" i="2"/>
  <c r="R53" i="2" s="1"/>
  <c r="I53" i="2"/>
  <c r="H53" i="2"/>
  <c r="G53" i="2"/>
  <c r="F53" i="2"/>
  <c r="C53" i="2"/>
  <c r="B53" i="2"/>
  <c r="S52" i="2"/>
  <c r="R52" i="2"/>
  <c r="Q52" i="2"/>
  <c r="P52" i="2"/>
  <c r="E52" i="2"/>
  <c r="T52" i="2" s="1"/>
  <c r="S51" i="2"/>
  <c r="R51" i="2"/>
  <c r="Q51" i="2"/>
  <c r="U51" i="2" s="1"/>
  <c r="P51" i="2"/>
  <c r="E51" i="2"/>
  <c r="T51" i="2" s="1"/>
  <c r="S50" i="2"/>
  <c r="R50" i="2"/>
  <c r="Q50" i="2"/>
  <c r="P50" i="2"/>
  <c r="E50" i="2"/>
  <c r="U50" i="2" s="1"/>
  <c r="S49" i="2"/>
  <c r="R49" i="2"/>
  <c r="Q49" i="2"/>
  <c r="P49" i="2"/>
  <c r="E49" i="2"/>
  <c r="S48" i="2"/>
  <c r="R48" i="2"/>
  <c r="Q48" i="2"/>
  <c r="P48" i="2"/>
  <c r="E48" i="2"/>
  <c r="T48" i="2" s="1"/>
  <c r="U47" i="2"/>
  <c r="S47" i="2"/>
  <c r="R47" i="2"/>
  <c r="Q47" i="2"/>
  <c r="P47" i="2"/>
  <c r="E47" i="2"/>
  <c r="T47" i="2" s="1"/>
  <c r="S46" i="2"/>
  <c r="R46" i="2"/>
  <c r="Q46" i="2"/>
  <c r="P46" i="2"/>
  <c r="E46" i="2"/>
  <c r="U46" i="2" s="1"/>
  <c r="S45" i="2"/>
  <c r="R45" i="2"/>
  <c r="Q45" i="2"/>
  <c r="P45" i="2"/>
  <c r="E45" i="2"/>
  <c r="S44" i="2"/>
  <c r="R44" i="2"/>
  <c r="Q44" i="2"/>
  <c r="P44" i="2"/>
  <c r="E44" i="2"/>
  <c r="T44" i="2" s="1"/>
  <c r="S43" i="2"/>
  <c r="R43" i="2"/>
  <c r="Q43" i="2"/>
  <c r="P43" i="2"/>
  <c r="E43" i="2"/>
  <c r="U43" i="2" s="1"/>
  <c r="S42" i="2"/>
  <c r="R42" i="2"/>
  <c r="Q42" i="2"/>
  <c r="P42" i="2"/>
  <c r="E42" i="2"/>
  <c r="U42" i="2" s="1"/>
  <c r="V40" i="2"/>
  <c r="O40" i="2"/>
  <c r="N40" i="2"/>
  <c r="M40" i="2"/>
  <c r="L40" i="2"/>
  <c r="K40" i="2"/>
  <c r="J40" i="2"/>
  <c r="I40" i="2"/>
  <c r="S40" i="2" s="1"/>
  <c r="H40" i="2"/>
  <c r="R40" i="2" s="1"/>
  <c r="G40" i="2"/>
  <c r="F40" i="2"/>
  <c r="C40" i="2"/>
  <c r="E40" i="2" s="1"/>
  <c r="B40" i="2"/>
  <c r="S39" i="2"/>
  <c r="R39" i="2"/>
  <c r="Q39" i="2"/>
  <c r="P39" i="2"/>
  <c r="E39" i="2"/>
  <c r="U39" i="2" s="1"/>
  <c r="S38" i="2"/>
  <c r="R38" i="2"/>
  <c r="Q38" i="2"/>
  <c r="P38" i="2"/>
  <c r="E38" i="2"/>
  <c r="U38" i="2" s="1"/>
  <c r="S37" i="2"/>
  <c r="R37" i="2"/>
  <c r="Q37" i="2"/>
  <c r="P37" i="2"/>
  <c r="E37" i="2"/>
  <c r="U36" i="2"/>
  <c r="S36" i="2"/>
  <c r="R36" i="2"/>
  <c r="Q36" i="2"/>
  <c r="P36" i="2"/>
  <c r="E36" i="2"/>
  <c r="T36" i="2" s="1"/>
  <c r="S35" i="2"/>
  <c r="R35" i="2"/>
  <c r="Q35" i="2"/>
  <c r="P35" i="2"/>
  <c r="E35" i="2"/>
  <c r="U35" i="2" s="1"/>
  <c r="V33" i="2"/>
  <c r="O33" i="2"/>
  <c r="N33" i="2"/>
  <c r="M33" i="2"/>
  <c r="L33" i="2"/>
  <c r="K33" i="2"/>
  <c r="S33" i="2" s="1"/>
  <c r="J33" i="2"/>
  <c r="I33" i="2"/>
  <c r="H33" i="2"/>
  <c r="G33" i="2"/>
  <c r="F33" i="2"/>
  <c r="E33" i="2"/>
  <c r="C33" i="2"/>
  <c r="B33" i="2"/>
  <c r="S32" i="2"/>
  <c r="R32" i="2"/>
  <c r="Q32" i="2"/>
  <c r="P32" i="2"/>
  <c r="E32" i="2"/>
  <c r="T32" i="2" s="1"/>
  <c r="V30" i="2"/>
  <c r="O30" i="2"/>
  <c r="N30" i="2"/>
  <c r="M30" i="2"/>
  <c r="L30" i="2"/>
  <c r="K30" i="2"/>
  <c r="J30" i="2"/>
  <c r="I30" i="2"/>
  <c r="H30" i="2"/>
  <c r="G30" i="2"/>
  <c r="F30" i="2"/>
  <c r="C30" i="2"/>
  <c r="B30" i="2"/>
  <c r="T29" i="2"/>
  <c r="S29" i="2"/>
  <c r="R29" i="2"/>
  <c r="Q29" i="2"/>
  <c r="P29" i="2"/>
  <c r="E29" i="2"/>
  <c r="S28" i="2"/>
  <c r="R28" i="2"/>
  <c r="Q28" i="2"/>
  <c r="P28" i="2"/>
  <c r="E28" i="2"/>
  <c r="U28" i="2" s="1"/>
  <c r="S27" i="2"/>
  <c r="R27" i="2"/>
  <c r="Q27" i="2"/>
  <c r="P27" i="2"/>
  <c r="E27" i="2"/>
  <c r="U27" i="2" s="1"/>
  <c r="S26" i="2"/>
  <c r="R26" i="2"/>
  <c r="Q26" i="2"/>
  <c r="P26" i="2"/>
  <c r="E26" i="2"/>
  <c r="U26" i="2" s="1"/>
  <c r="V24" i="2"/>
  <c r="O24" i="2"/>
  <c r="N24" i="2"/>
  <c r="M24" i="2"/>
  <c r="L24" i="2"/>
  <c r="K24" i="2"/>
  <c r="J24" i="2"/>
  <c r="I24" i="2"/>
  <c r="S24" i="2" s="1"/>
  <c r="H24" i="2"/>
  <c r="G24" i="2"/>
  <c r="F24" i="2"/>
  <c r="C24" i="2"/>
  <c r="B24" i="2"/>
  <c r="E24" i="2" s="1"/>
  <c r="U23" i="2"/>
  <c r="T23" i="2"/>
  <c r="S23" i="2"/>
  <c r="R23" i="2"/>
  <c r="Q23" i="2"/>
  <c r="P23" i="2"/>
  <c r="E23" i="2"/>
  <c r="S22" i="2"/>
  <c r="R22" i="2"/>
  <c r="Q22" i="2"/>
  <c r="P22" i="2"/>
  <c r="E22" i="2"/>
  <c r="U22" i="2" s="1"/>
  <c r="S21" i="2"/>
  <c r="R21" i="2"/>
  <c r="Q21" i="2"/>
  <c r="P21" i="2"/>
  <c r="E21" i="2"/>
  <c r="U20" i="2"/>
  <c r="S20" i="2"/>
  <c r="R20" i="2"/>
  <c r="Q20" i="2"/>
  <c r="P20" i="2"/>
  <c r="E20" i="2"/>
  <c r="T20" i="2" s="1"/>
  <c r="S19" i="2"/>
  <c r="R19" i="2"/>
  <c r="Q19" i="2"/>
  <c r="P19" i="2"/>
  <c r="E19" i="2"/>
  <c r="U19" i="2" s="1"/>
  <c r="S18" i="2"/>
  <c r="R18" i="2"/>
  <c r="Q18" i="2"/>
  <c r="P18" i="2"/>
  <c r="E18" i="2"/>
  <c r="U18" i="2" s="1"/>
  <c r="T17" i="2"/>
  <c r="S17" i="2"/>
  <c r="R17" i="2"/>
  <c r="Q17" i="2"/>
  <c r="P17" i="2"/>
  <c r="E17" i="2"/>
  <c r="U17" i="2" s="1"/>
  <c r="V15" i="2"/>
  <c r="O15" i="2"/>
  <c r="N15" i="2"/>
  <c r="M15" i="2"/>
  <c r="L15" i="2"/>
  <c r="K15" i="2"/>
  <c r="S15" i="2" s="1"/>
  <c r="J15" i="2"/>
  <c r="I15" i="2"/>
  <c r="H15" i="2"/>
  <c r="P15" i="2" s="1"/>
  <c r="G15" i="2"/>
  <c r="F15" i="2"/>
  <c r="C15" i="2"/>
  <c r="B15" i="2"/>
  <c r="S14" i="2"/>
  <c r="R14" i="2"/>
  <c r="Q14" i="2"/>
  <c r="P14" i="2"/>
  <c r="E14" i="2"/>
  <c r="U14" i="2" s="1"/>
  <c r="T13" i="2"/>
  <c r="S13" i="2"/>
  <c r="R13" i="2"/>
  <c r="Q13" i="2"/>
  <c r="P13" i="2"/>
  <c r="E13" i="2"/>
  <c r="U13" i="2" s="1"/>
  <c r="U12" i="2"/>
  <c r="T12" i="2"/>
  <c r="S12" i="2"/>
  <c r="R12" i="2"/>
  <c r="Q12" i="2"/>
  <c r="P12" i="2"/>
  <c r="E12" i="2"/>
  <c r="T11" i="2"/>
  <c r="S11" i="2"/>
  <c r="R11" i="2"/>
  <c r="Q11" i="2"/>
  <c r="P11" i="2"/>
  <c r="E11" i="2"/>
  <c r="U11" i="2" s="1"/>
  <c r="S10" i="2"/>
  <c r="R10" i="2"/>
  <c r="Q10" i="2"/>
  <c r="P10" i="2"/>
  <c r="E10" i="2"/>
  <c r="S9" i="2"/>
  <c r="R9" i="2"/>
  <c r="Q9" i="2"/>
  <c r="P9" i="2"/>
  <c r="E9" i="2"/>
  <c r="U9" i="2" s="1"/>
  <c r="U93" i="1"/>
  <c r="S93" i="1"/>
  <c r="R93" i="1"/>
  <c r="Q93" i="1"/>
  <c r="P93" i="1"/>
  <c r="E93" i="1"/>
  <c r="T93" i="1" s="1"/>
  <c r="T92" i="1"/>
  <c r="S92" i="1"/>
  <c r="R92" i="1"/>
  <c r="Q92" i="1"/>
  <c r="P92" i="1"/>
  <c r="E92" i="1"/>
  <c r="U92" i="1" s="1"/>
  <c r="S91" i="1"/>
  <c r="R91" i="1"/>
  <c r="Q91" i="1"/>
  <c r="P91" i="1"/>
  <c r="E91" i="1"/>
  <c r="U91" i="1" s="1"/>
  <c r="S90" i="1"/>
  <c r="R90" i="1"/>
  <c r="Q90" i="1"/>
  <c r="P90" i="1"/>
  <c r="E90" i="1"/>
  <c r="U90" i="1" s="1"/>
  <c r="U89" i="1"/>
  <c r="T89" i="1"/>
  <c r="S89" i="1"/>
  <c r="R89" i="1"/>
  <c r="Q89" i="1"/>
  <c r="P89" i="1"/>
  <c r="E89" i="1"/>
  <c r="U88" i="1"/>
  <c r="T88" i="1"/>
  <c r="S88" i="1"/>
  <c r="R88" i="1"/>
  <c r="Q88" i="1"/>
  <c r="P88" i="1"/>
  <c r="E88" i="1"/>
  <c r="S87" i="1"/>
  <c r="R87" i="1"/>
  <c r="Q87" i="1"/>
  <c r="P87" i="1"/>
  <c r="E87" i="1"/>
  <c r="U87" i="1" s="1"/>
  <c r="U86" i="1"/>
  <c r="S86" i="1"/>
  <c r="R86" i="1"/>
  <c r="Q86" i="1"/>
  <c r="P86" i="1"/>
  <c r="E86" i="1"/>
  <c r="T86" i="1" s="1"/>
  <c r="V72" i="1"/>
  <c r="O72" i="1"/>
  <c r="N72" i="1"/>
  <c r="M72" i="1"/>
  <c r="L72" i="1"/>
  <c r="K72" i="1"/>
  <c r="J72" i="1"/>
  <c r="I72" i="1"/>
  <c r="H72" i="1"/>
  <c r="G72" i="1"/>
  <c r="F72" i="1"/>
  <c r="C72" i="1"/>
  <c r="B72" i="1"/>
  <c r="V71" i="1"/>
  <c r="O71" i="1"/>
  <c r="N71" i="1"/>
  <c r="M71" i="1"/>
  <c r="L71" i="1"/>
  <c r="K71" i="1"/>
  <c r="S71" i="1" s="1"/>
  <c r="J71" i="1"/>
  <c r="I71" i="1"/>
  <c r="H71" i="1"/>
  <c r="P71" i="1" s="1"/>
  <c r="G71" i="1"/>
  <c r="F71" i="1"/>
  <c r="C71" i="1"/>
  <c r="B71" i="1"/>
  <c r="E71" i="1" s="1"/>
  <c r="V70" i="1"/>
  <c r="O70" i="1"/>
  <c r="N70" i="1"/>
  <c r="M70" i="1"/>
  <c r="L70" i="1"/>
  <c r="K70" i="1"/>
  <c r="J70" i="1"/>
  <c r="I70" i="1"/>
  <c r="H70" i="1"/>
  <c r="G70" i="1"/>
  <c r="F70" i="1"/>
  <c r="C70" i="1"/>
  <c r="B70" i="1"/>
  <c r="S69" i="1"/>
  <c r="R69" i="1"/>
  <c r="Q69" i="1"/>
  <c r="P69" i="1"/>
  <c r="E69" i="1"/>
  <c r="V67" i="1"/>
  <c r="O67" i="1"/>
  <c r="N67" i="1"/>
  <c r="M67" i="1"/>
  <c r="L67" i="1"/>
  <c r="K67" i="1"/>
  <c r="J67" i="1"/>
  <c r="I67" i="1"/>
  <c r="H67" i="1"/>
  <c r="G67" i="1"/>
  <c r="F67" i="1"/>
  <c r="C67" i="1"/>
  <c r="B67" i="1"/>
  <c r="V66" i="1"/>
  <c r="O66" i="1"/>
  <c r="N66" i="1"/>
  <c r="M66" i="1"/>
  <c r="L66" i="1"/>
  <c r="K66" i="1"/>
  <c r="J66" i="1"/>
  <c r="I66" i="1"/>
  <c r="H66" i="1"/>
  <c r="G66" i="1"/>
  <c r="F66" i="1"/>
  <c r="C66" i="1"/>
  <c r="B66" i="1"/>
  <c r="S65" i="1"/>
  <c r="R65" i="1"/>
  <c r="Q65" i="1"/>
  <c r="U65" i="1" s="1"/>
  <c r="P65" i="1"/>
  <c r="T65" i="1" s="1"/>
  <c r="E65" i="1"/>
  <c r="U64" i="1"/>
  <c r="S64" i="1"/>
  <c r="R64" i="1"/>
  <c r="Q64" i="1"/>
  <c r="P64" i="1"/>
  <c r="E64" i="1"/>
  <c r="T64" i="1" s="1"/>
  <c r="T63" i="1"/>
  <c r="S63" i="1"/>
  <c r="R63" i="1"/>
  <c r="Q63" i="1"/>
  <c r="P63" i="1"/>
  <c r="E63" i="1"/>
  <c r="U63" i="1" s="1"/>
  <c r="S62" i="1"/>
  <c r="R62" i="1"/>
  <c r="Q62" i="1"/>
  <c r="P62" i="1"/>
  <c r="E62" i="1"/>
  <c r="U62" i="1" s="1"/>
  <c r="T61" i="1"/>
  <c r="S61" i="1"/>
  <c r="R61" i="1"/>
  <c r="Q61" i="1"/>
  <c r="P61" i="1"/>
  <c r="E61" i="1"/>
  <c r="U61" i="1" s="1"/>
  <c r="V59" i="1"/>
  <c r="S59" i="1"/>
  <c r="O59" i="1"/>
  <c r="N59" i="1"/>
  <c r="M59" i="1"/>
  <c r="L59" i="1"/>
  <c r="K59" i="1"/>
  <c r="J59" i="1"/>
  <c r="I59" i="1"/>
  <c r="H59" i="1"/>
  <c r="G59" i="1"/>
  <c r="F59" i="1"/>
  <c r="C59" i="1"/>
  <c r="B59" i="1"/>
  <c r="E59" i="1" s="1"/>
  <c r="S58" i="1"/>
  <c r="R58" i="1"/>
  <c r="Q58" i="1"/>
  <c r="P58" i="1"/>
  <c r="E58" i="1"/>
  <c r="U58" i="1" s="1"/>
  <c r="S57" i="1"/>
  <c r="R57" i="1"/>
  <c r="Q57" i="1"/>
  <c r="P57" i="1"/>
  <c r="E57" i="1"/>
  <c r="U57" i="1" s="1"/>
  <c r="U56" i="1"/>
  <c r="T56" i="1"/>
  <c r="S56" i="1"/>
  <c r="R56" i="1"/>
  <c r="Q56" i="1"/>
  <c r="P56" i="1"/>
  <c r="E56" i="1"/>
  <c r="U55" i="1"/>
  <c r="T55" i="1"/>
  <c r="S55" i="1"/>
  <c r="R55" i="1"/>
  <c r="Q55" i="1"/>
  <c r="P55" i="1"/>
  <c r="E55" i="1"/>
  <c r="V53" i="1"/>
  <c r="O53" i="1"/>
  <c r="N53" i="1"/>
  <c r="M53" i="1"/>
  <c r="L53" i="1"/>
  <c r="K53" i="1"/>
  <c r="J53" i="1"/>
  <c r="I53" i="1"/>
  <c r="H53" i="1"/>
  <c r="G53" i="1"/>
  <c r="F53" i="1"/>
  <c r="C53" i="1"/>
  <c r="B53" i="1"/>
  <c r="S52" i="1"/>
  <c r="R52" i="1"/>
  <c r="Q52" i="1"/>
  <c r="P52" i="1"/>
  <c r="E52" i="1"/>
  <c r="T52" i="1" s="1"/>
  <c r="S51" i="1"/>
  <c r="R51" i="1"/>
  <c r="Q51" i="1"/>
  <c r="P51" i="1"/>
  <c r="T51" i="1" s="1"/>
  <c r="E51" i="1"/>
  <c r="U51" i="1" s="1"/>
  <c r="S50" i="1"/>
  <c r="R50" i="1"/>
  <c r="Q50" i="1"/>
  <c r="P50" i="1"/>
  <c r="E50" i="1"/>
  <c r="U50" i="1" s="1"/>
  <c r="U49" i="1"/>
  <c r="T49" i="1"/>
  <c r="S49" i="1"/>
  <c r="R49" i="1"/>
  <c r="Q49" i="1"/>
  <c r="P49" i="1"/>
  <c r="E49" i="1"/>
  <c r="S48" i="1"/>
  <c r="R48" i="1"/>
  <c r="Q48" i="1"/>
  <c r="P48" i="1"/>
  <c r="E48" i="1"/>
  <c r="T48" i="1" s="1"/>
  <c r="S47" i="1"/>
  <c r="R47" i="1"/>
  <c r="Q47" i="1"/>
  <c r="P47" i="1"/>
  <c r="E47" i="1"/>
  <c r="U47" i="1" s="1"/>
  <c r="S46" i="1"/>
  <c r="R46" i="1"/>
  <c r="Q46" i="1"/>
  <c r="P46" i="1"/>
  <c r="E46" i="1"/>
  <c r="U46" i="1" s="1"/>
  <c r="T45" i="1"/>
  <c r="S45" i="1"/>
  <c r="R45" i="1"/>
  <c r="Q45" i="1"/>
  <c r="P45" i="1"/>
  <c r="E45" i="1"/>
  <c r="U45" i="1" s="1"/>
  <c r="U44" i="1"/>
  <c r="S44" i="1"/>
  <c r="R44" i="1"/>
  <c r="Q44" i="1"/>
  <c r="P44" i="1"/>
  <c r="E44" i="1"/>
  <c r="T44" i="1" s="1"/>
  <c r="S43" i="1"/>
  <c r="R43" i="1"/>
  <c r="Q43" i="1"/>
  <c r="P43" i="1"/>
  <c r="E43" i="1"/>
  <c r="U43" i="1" s="1"/>
  <c r="S42" i="1"/>
  <c r="R42" i="1"/>
  <c r="Q42" i="1"/>
  <c r="P42" i="1"/>
  <c r="E42" i="1"/>
  <c r="U42" i="1" s="1"/>
  <c r="V40" i="1"/>
  <c r="O40" i="1"/>
  <c r="N40" i="1"/>
  <c r="M40" i="1"/>
  <c r="L40" i="1"/>
  <c r="K40" i="1"/>
  <c r="J40" i="1"/>
  <c r="I40" i="1"/>
  <c r="S40" i="1" s="1"/>
  <c r="H40" i="1"/>
  <c r="G40" i="1"/>
  <c r="F40" i="1"/>
  <c r="E40" i="1"/>
  <c r="C40" i="1"/>
  <c r="B40" i="1"/>
  <c r="U39" i="1"/>
  <c r="T39" i="1"/>
  <c r="S39" i="1"/>
  <c r="R39" i="1"/>
  <c r="Q39" i="1"/>
  <c r="P39" i="1"/>
  <c r="E39" i="1"/>
  <c r="S38" i="1"/>
  <c r="R38" i="1"/>
  <c r="Q38" i="1"/>
  <c r="P38" i="1"/>
  <c r="E38" i="1"/>
  <c r="U38" i="1" s="1"/>
  <c r="U37" i="1"/>
  <c r="T37" i="1"/>
  <c r="S37" i="1"/>
  <c r="R37" i="1"/>
  <c r="Q37" i="1"/>
  <c r="P37" i="1"/>
  <c r="E37" i="1"/>
  <c r="S36" i="1"/>
  <c r="R36" i="1"/>
  <c r="Q36" i="1"/>
  <c r="P36" i="1"/>
  <c r="E36" i="1"/>
  <c r="T36" i="1" s="1"/>
  <c r="S35" i="1"/>
  <c r="R35" i="1"/>
  <c r="Q35" i="1"/>
  <c r="P35" i="1"/>
  <c r="E35" i="1"/>
  <c r="T35" i="1" s="1"/>
  <c r="V33" i="1"/>
  <c r="O33" i="1"/>
  <c r="N33" i="1"/>
  <c r="M33" i="1"/>
  <c r="L33" i="1"/>
  <c r="K33" i="1"/>
  <c r="J33" i="1"/>
  <c r="R33" i="1" s="1"/>
  <c r="I33" i="1"/>
  <c r="H33" i="1"/>
  <c r="G33" i="1"/>
  <c r="F33" i="1"/>
  <c r="C33" i="1"/>
  <c r="E33" i="1" s="1"/>
  <c r="B33" i="1"/>
  <c r="U32" i="1"/>
  <c r="S32" i="1"/>
  <c r="R32" i="1"/>
  <c r="Q32" i="1"/>
  <c r="P32" i="1"/>
  <c r="E32" i="1"/>
  <c r="V30" i="1"/>
  <c r="O30" i="1"/>
  <c r="N30" i="1"/>
  <c r="M30" i="1"/>
  <c r="L30" i="1"/>
  <c r="K30" i="1"/>
  <c r="J30" i="1"/>
  <c r="I30" i="1"/>
  <c r="H30" i="1"/>
  <c r="G30" i="1"/>
  <c r="F30" i="1"/>
  <c r="C30" i="1"/>
  <c r="B30" i="1"/>
  <c r="S29" i="1"/>
  <c r="R29" i="1"/>
  <c r="Q29" i="1"/>
  <c r="U29" i="1" s="1"/>
  <c r="P29" i="1"/>
  <c r="T29" i="1" s="1"/>
  <c r="E29" i="1"/>
  <c r="U28" i="1"/>
  <c r="S28" i="1"/>
  <c r="R28" i="1"/>
  <c r="Q28" i="1"/>
  <c r="P28" i="1"/>
  <c r="E28" i="1"/>
  <c r="T27" i="1"/>
  <c r="S27" i="1"/>
  <c r="R27" i="1"/>
  <c r="Q27" i="1"/>
  <c r="P27" i="1"/>
  <c r="E27" i="1"/>
  <c r="U27" i="1" s="1"/>
  <c r="S26" i="1"/>
  <c r="R26" i="1"/>
  <c r="Q26" i="1"/>
  <c r="P26" i="1"/>
  <c r="E26" i="1"/>
  <c r="U26" i="1" s="1"/>
  <c r="V24" i="1"/>
  <c r="O24" i="1"/>
  <c r="N24" i="1"/>
  <c r="M24" i="1"/>
  <c r="L24" i="1"/>
  <c r="K24" i="1"/>
  <c r="J24" i="1"/>
  <c r="I24" i="1"/>
  <c r="Q24" i="1" s="1"/>
  <c r="H24" i="1"/>
  <c r="P24" i="1" s="1"/>
  <c r="G24" i="1"/>
  <c r="F24" i="1"/>
  <c r="E24" i="1"/>
  <c r="C24" i="1"/>
  <c r="B24" i="1"/>
  <c r="S23" i="1"/>
  <c r="R23" i="1"/>
  <c r="Q23" i="1"/>
  <c r="P23" i="1"/>
  <c r="E23" i="1"/>
  <c r="U23" i="1" s="1"/>
  <c r="S22" i="1"/>
  <c r="R22" i="1"/>
  <c r="Q22" i="1"/>
  <c r="P22" i="1"/>
  <c r="E22" i="1"/>
  <c r="U22" i="1" s="1"/>
  <c r="S21" i="1"/>
  <c r="R21" i="1"/>
  <c r="Q21" i="1"/>
  <c r="P21" i="1"/>
  <c r="E21" i="1"/>
  <c r="U21" i="1" s="1"/>
  <c r="U20" i="1"/>
  <c r="T20" i="1"/>
  <c r="S20" i="1"/>
  <c r="R20" i="1"/>
  <c r="Q20" i="1"/>
  <c r="P20" i="1"/>
  <c r="E20" i="1"/>
  <c r="S19" i="1"/>
  <c r="R19" i="1"/>
  <c r="Q19" i="1"/>
  <c r="P19" i="1"/>
  <c r="E19" i="1"/>
  <c r="U19" i="1" s="1"/>
  <c r="S18" i="1"/>
  <c r="R18" i="1"/>
  <c r="Q18" i="1"/>
  <c r="P18" i="1"/>
  <c r="E18" i="1"/>
  <c r="U18" i="1" s="1"/>
  <c r="S17" i="1"/>
  <c r="R17" i="1"/>
  <c r="Q17" i="1"/>
  <c r="U17" i="1" s="1"/>
  <c r="P17" i="1"/>
  <c r="T17" i="1" s="1"/>
  <c r="E17" i="1"/>
  <c r="V15" i="1"/>
  <c r="O15" i="1"/>
  <c r="N15" i="1"/>
  <c r="M15" i="1"/>
  <c r="L15" i="1"/>
  <c r="K15" i="1"/>
  <c r="S15" i="1" s="1"/>
  <c r="J15" i="1"/>
  <c r="I15" i="1"/>
  <c r="H15" i="1"/>
  <c r="G15" i="1"/>
  <c r="F15" i="1"/>
  <c r="C15" i="1"/>
  <c r="B15" i="1"/>
  <c r="E15" i="1" s="1"/>
  <c r="S14" i="1"/>
  <c r="R14" i="1"/>
  <c r="Q14" i="1"/>
  <c r="P14" i="1"/>
  <c r="E14" i="1"/>
  <c r="U14" i="1" s="1"/>
  <c r="S13" i="1"/>
  <c r="R13" i="1"/>
  <c r="Q13" i="1"/>
  <c r="P13" i="1"/>
  <c r="T13" i="1" s="1"/>
  <c r="E13" i="1"/>
  <c r="S12" i="1"/>
  <c r="R12" i="1"/>
  <c r="Q12" i="1"/>
  <c r="P12" i="1"/>
  <c r="E12" i="1"/>
  <c r="T12" i="1" s="1"/>
  <c r="S11" i="1"/>
  <c r="R11" i="1"/>
  <c r="Q11" i="1"/>
  <c r="P11" i="1"/>
  <c r="E11" i="1"/>
  <c r="U11" i="1" s="1"/>
  <c r="S10" i="1"/>
  <c r="R10" i="1"/>
  <c r="Q10" i="1"/>
  <c r="P10" i="1"/>
  <c r="E10" i="1"/>
  <c r="T9" i="1"/>
  <c r="S9" i="1"/>
  <c r="R9" i="1"/>
  <c r="Q9" i="1"/>
  <c r="P9" i="1"/>
  <c r="E9" i="1"/>
  <c r="U9" i="1" s="1"/>
  <c r="T62" i="37" l="1"/>
  <c r="U62" i="37"/>
  <c r="U9" i="41"/>
  <c r="T9" i="41"/>
  <c r="E70" i="1"/>
  <c r="U91" i="4"/>
  <c r="T91" i="4"/>
  <c r="U20" i="11"/>
  <c r="T20" i="11"/>
  <c r="U91" i="24"/>
  <c r="T91" i="24"/>
  <c r="U37" i="39"/>
  <c r="T37" i="39"/>
  <c r="U37" i="42"/>
  <c r="T37" i="42"/>
  <c r="R15" i="1"/>
  <c r="T23" i="1"/>
  <c r="U36" i="1"/>
  <c r="T43" i="1"/>
  <c r="U52" i="1"/>
  <c r="P53" i="1"/>
  <c r="Q71" i="1"/>
  <c r="Q15" i="2"/>
  <c r="T19" i="2"/>
  <c r="T21" i="2"/>
  <c r="T28" i="2"/>
  <c r="E30" i="2"/>
  <c r="T35" i="2"/>
  <c r="T39" i="2"/>
  <c r="U52" i="2"/>
  <c r="U11" i="3"/>
  <c r="T14" i="3"/>
  <c r="T22" i="3"/>
  <c r="S33" i="3"/>
  <c r="U51" i="3"/>
  <c r="T92" i="3"/>
  <c r="T18" i="4"/>
  <c r="T48" i="4"/>
  <c r="U48" i="4"/>
  <c r="R53" i="4"/>
  <c r="E72" i="4"/>
  <c r="T88" i="4"/>
  <c r="U88" i="4"/>
  <c r="U23" i="5"/>
  <c r="U51" i="5"/>
  <c r="U56" i="5"/>
  <c r="T48" i="6"/>
  <c r="T64" i="6"/>
  <c r="T87" i="6"/>
  <c r="T18" i="7"/>
  <c r="E40" i="7"/>
  <c r="T11" i="9"/>
  <c r="U11" i="9"/>
  <c r="T47" i="9"/>
  <c r="U47" i="9"/>
  <c r="T88" i="9"/>
  <c r="U13" i="10"/>
  <c r="T13" i="10"/>
  <c r="R15" i="10"/>
  <c r="U22" i="10"/>
  <c r="U89" i="10"/>
  <c r="T89" i="10"/>
  <c r="T17" i="11"/>
  <c r="U17" i="11"/>
  <c r="U10" i="14"/>
  <c r="T10" i="14"/>
  <c r="U47" i="16"/>
  <c r="T47" i="16"/>
  <c r="U17" i="23"/>
  <c r="T17" i="23"/>
  <c r="U14" i="25"/>
  <c r="T14" i="25"/>
  <c r="U19" i="25"/>
  <c r="T19" i="25"/>
  <c r="U87" i="9"/>
  <c r="T87" i="9"/>
  <c r="U45" i="42"/>
  <c r="T45" i="42"/>
  <c r="T27" i="7"/>
  <c r="U27" i="7"/>
  <c r="U51" i="23"/>
  <c r="T51" i="23"/>
  <c r="U20" i="27"/>
  <c r="T20" i="27"/>
  <c r="U29" i="35"/>
  <c r="T29" i="35"/>
  <c r="U10" i="1"/>
  <c r="U12" i="1"/>
  <c r="Q15" i="1"/>
  <c r="R30" i="1"/>
  <c r="R40" i="1"/>
  <c r="S53" i="1"/>
  <c r="R66" i="1"/>
  <c r="P66" i="1"/>
  <c r="Q67" i="1"/>
  <c r="U69" i="1"/>
  <c r="R71" i="1"/>
  <c r="U21" i="2"/>
  <c r="T27" i="2"/>
  <c r="P33" i="2"/>
  <c r="R33" i="2"/>
  <c r="U48" i="2"/>
  <c r="U64" i="2"/>
  <c r="S70" i="3"/>
  <c r="U19" i="4"/>
  <c r="U26" i="4"/>
  <c r="T26" i="4"/>
  <c r="T92" i="4"/>
  <c r="U14" i="5"/>
  <c r="T14" i="5"/>
  <c r="R30" i="5"/>
  <c r="U50" i="5"/>
  <c r="T50" i="5"/>
  <c r="R72" i="5"/>
  <c r="T28" i="6"/>
  <c r="U22" i="7"/>
  <c r="T22" i="7"/>
  <c r="U69" i="7"/>
  <c r="P71" i="7"/>
  <c r="T48" i="8"/>
  <c r="U62" i="8"/>
  <c r="U91" i="8"/>
  <c r="U56" i="9"/>
  <c r="E70" i="10"/>
  <c r="T86" i="10"/>
  <c r="U86" i="10"/>
  <c r="T46" i="12"/>
  <c r="U46" i="12"/>
  <c r="U86" i="13"/>
  <c r="T86" i="13"/>
  <c r="T29" i="23"/>
  <c r="U29" i="23"/>
  <c r="T56" i="3"/>
  <c r="U56" i="3"/>
  <c r="T56" i="4"/>
  <c r="U56" i="4"/>
  <c r="U50" i="6"/>
  <c r="T50" i="6"/>
  <c r="U12" i="8"/>
  <c r="T12" i="8"/>
  <c r="U38" i="3"/>
  <c r="T38" i="3"/>
  <c r="U47" i="8"/>
  <c r="T47" i="8"/>
  <c r="U90" i="25"/>
  <c r="T90" i="25"/>
  <c r="U37" i="36"/>
  <c r="T37" i="36"/>
  <c r="T28" i="1"/>
  <c r="Q30" i="1"/>
  <c r="T32" i="1"/>
  <c r="Q66" i="1"/>
  <c r="S66" i="1"/>
  <c r="P70" i="1"/>
  <c r="U29" i="2"/>
  <c r="T38" i="2"/>
  <c r="U44" i="2"/>
  <c r="U56" i="2"/>
  <c r="U69" i="2"/>
  <c r="T69" i="2"/>
  <c r="Q71" i="2"/>
  <c r="E72" i="2"/>
  <c r="P24" i="3"/>
  <c r="R24" i="3"/>
  <c r="T27" i="3"/>
  <c r="U27" i="3"/>
  <c r="E30" i="3"/>
  <c r="T88" i="3"/>
  <c r="U32" i="5"/>
  <c r="T32" i="5"/>
  <c r="Q40" i="6"/>
  <c r="T92" i="6"/>
  <c r="E53" i="7"/>
  <c r="Q40" i="8"/>
  <c r="S40" i="8"/>
  <c r="U52" i="8"/>
  <c r="U63" i="8"/>
  <c r="T63" i="8"/>
  <c r="U92" i="8"/>
  <c r="T92" i="8"/>
  <c r="E24" i="9"/>
  <c r="T92" i="9"/>
  <c r="U92" i="9"/>
  <c r="R30" i="11"/>
  <c r="E70" i="13"/>
  <c r="U12" i="14"/>
  <c r="T12" i="14"/>
  <c r="T36" i="4"/>
  <c r="U36" i="4"/>
  <c r="U87" i="13"/>
  <c r="T87" i="13"/>
  <c r="R15" i="26"/>
  <c r="U32" i="12"/>
  <c r="T32" i="12"/>
  <c r="U20" i="17"/>
  <c r="T20" i="17"/>
  <c r="U48" i="1"/>
  <c r="Q70" i="1"/>
  <c r="T9" i="2"/>
  <c r="U32" i="2"/>
  <c r="T43" i="2"/>
  <c r="T55" i="2"/>
  <c r="U43" i="3"/>
  <c r="U50" i="3"/>
  <c r="T50" i="3"/>
  <c r="U63" i="4"/>
  <c r="Q66" i="4"/>
  <c r="U28" i="5"/>
  <c r="T28" i="5"/>
  <c r="U42" i="5"/>
  <c r="P30" i="6"/>
  <c r="U42" i="6"/>
  <c r="T42" i="6"/>
  <c r="T20" i="7"/>
  <c r="U39" i="7"/>
  <c r="T39" i="7"/>
  <c r="T22" i="9"/>
  <c r="Q24" i="10"/>
  <c r="S24" i="10"/>
  <c r="U26" i="10"/>
  <c r="T26" i="10"/>
  <c r="T36" i="10"/>
  <c r="U12" i="11"/>
  <c r="T12" i="11"/>
  <c r="Q30" i="11"/>
  <c r="U36" i="11"/>
  <c r="T36" i="11"/>
  <c r="U48" i="11"/>
  <c r="T48" i="11"/>
  <c r="U48" i="13"/>
  <c r="T48" i="13"/>
  <c r="Q66" i="14"/>
  <c r="S66" i="14"/>
  <c r="U23" i="16"/>
  <c r="T23" i="16"/>
  <c r="U27" i="16"/>
  <c r="T27" i="16"/>
  <c r="U17" i="21"/>
  <c r="T17" i="21"/>
  <c r="U22" i="5"/>
  <c r="T22" i="5"/>
  <c r="U55" i="5"/>
  <c r="T55" i="5"/>
  <c r="U18" i="10"/>
  <c r="T18" i="10"/>
  <c r="U65" i="25"/>
  <c r="T65" i="25"/>
  <c r="T69" i="40"/>
  <c r="U69" i="40"/>
  <c r="T22" i="35"/>
  <c r="U22" i="35"/>
  <c r="T11" i="1"/>
  <c r="U13" i="1"/>
  <c r="T19" i="1"/>
  <c r="T21" i="1"/>
  <c r="S30" i="1"/>
  <c r="P33" i="1"/>
  <c r="T57" i="1"/>
  <c r="T90" i="1"/>
  <c r="E15" i="2"/>
  <c r="P30" i="2"/>
  <c r="R30" i="2"/>
  <c r="T50" i="2"/>
  <c r="T62" i="2"/>
  <c r="Q66" i="2"/>
  <c r="U87" i="2"/>
  <c r="T87" i="2"/>
  <c r="T44" i="3"/>
  <c r="U44" i="3"/>
  <c r="T47" i="3"/>
  <c r="U47" i="3"/>
  <c r="U32" i="4"/>
  <c r="T64" i="4"/>
  <c r="U64" i="4"/>
  <c r="U10" i="5"/>
  <c r="T10" i="5"/>
  <c r="T26" i="5"/>
  <c r="P40" i="5"/>
  <c r="R40" i="5"/>
  <c r="U43" i="5"/>
  <c r="T43" i="5"/>
  <c r="T63" i="5"/>
  <c r="U63" i="5"/>
  <c r="U19" i="6"/>
  <c r="T22" i="6"/>
  <c r="U36" i="6"/>
  <c r="S70" i="6"/>
  <c r="T10" i="7"/>
  <c r="R33" i="7"/>
  <c r="T55" i="7"/>
  <c r="U32" i="8"/>
  <c r="T35" i="8"/>
  <c r="T64" i="8"/>
  <c r="Q71" i="8"/>
  <c r="S71" i="8"/>
  <c r="T93" i="8"/>
  <c r="U14" i="9"/>
  <c r="U20" i="9"/>
  <c r="T20" i="9"/>
  <c r="T44" i="9"/>
  <c r="U50" i="9"/>
  <c r="T69" i="10"/>
  <c r="U69" i="10"/>
  <c r="Q40" i="12"/>
  <c r="S40" i="12"/>
  <c r="U45" i="12"/>
  <c r="T45" i="12"/>
  <c r="U90" i="12"/>
  <c r="T90" i="12"/>
  <c r="T21" i="13"/>
  <c r="U17" i="14"/>
  <c r="T20" i="14"/>
  <c r="U50" i="15"/>
  <c r="T50" i="15"/>
  <c r="T50" i="18"/>
  <c r="U50" i="18"/>
  <c r="U93" i="18"/>
  <c r="T93" i="18"/>
  <c r="U49" i="21"/>
  <c r="T49" i="21"/>
  <c r="T52" i="48"/>
  <c r="U52" i="48"/>
  <c r="U26" i="9"/>
  <c r="T26" i="9"/>
  <c r="T62" i="25"/>
  <c r="U62" i="25"/>
  <c r="U49" i="38"/>
  <c r="T49" i="38"/>
  <c r="E30" i="1"/>
  <c r="Q33" i="1"/>
  <c r="U35" i="1"/>
  <c r="T47" i="1"/>
  <c r="E66" i="1"/>
  <c r="S70" i="1"/>
  <c r="S72" i="1"/>
  <c r="U10" i="2"/>
  <c r="P24" i="2"/>
  <c r="R24" i="2"/>
  <c r="U20" i="3"/>
  <c r="E59" i="3"/>
  <c r="T63" i="3"/>
  <c r="U63" i="3"/>
  <c r="P33" i="4"/>
  <c r="S33" i="4"/>
  <c r="T38" i="4"/>
  <c r="P53" i="5"/>
  <c r="T32" i="6"/>
  <c r="U52" i="7"/>
  <c r="T52" i="7"/>
  <c r="U11" i="8"/>
  <c r="T14" i="8"/>
  <c r="E40" i="8"/>
  <c r="T51" i="8"/>
  <c r="U51" i="8"/>
  <c r="U69" i="8"/>
  <c r="T88" i="8"/>
  <c r="U88" i="8"/>
  <c r="E15" i="9"/>
  <c r="E33" i="9"/>
  <c r="T51" i="9"/>
  <c r="U17" i="10"/>
  <c r="T20" i="10"/>
  <c r="T65" i="10"/>
  <c r="U65" i="10"/>
  <c r="U39" i="17"/>
  <c r="T39" i="17"/>
  <c r="U43" i="17"/>
  <c r="T43" i="17"/>
  <c r="T19" i="3"/>
  <c r="U23" i="3"/>
  <c r="T14" i="4"/>
  <c r="T22" i="4"/>
  <c r="U28" i="4"/>
  <c r="R33" i="4"/>
  <c r="T46" i="4"/>
  <c r="E71" i="4"/>
  <c r="T12" i="5"/>
  <c r="U19" i="5"/>
  <c r="R33" i="5"/>
  <c r="T38" i="5"/>
  <c r="T48" i="5"/>
  <c r="U52" i="5"/>
  <c r="U69" i="5"/>
  <c r="P71" i="5"/>
  <c r="T87" i="5"/>
  <c r="T91" i="5"/>
  <c r="T14" i="6"/>
  <c r="E24" i="6"/>
  <c r="T27" i="6"/>
  <c r="T38" i="6"/>
  <c r="T47" i="6"/>
  <c r="T63" i="6"/>
  <c r="S72" i="6"/>
  <c r="U88" i="6"/>
  <c r="T91" i="6"/>
  <c r="U11" i="7"/>
  <c r="T14" i="7"/>
  <c r="S15" i="7"/>
  <c r="Q24" i="7"/>
  <c r="E30" i="7"/>
  <c r="T42" i="7"/>
  <c r="P70" i="7"/>
  <c r="Q70" i="7"/>
  <c r="R71" i="7"/>
  <c r="T91" i="7"/>
  <c r="T18" i="8"/>
  <c r="T28" i="8"/>
  <c r="P33" i="8"/>
  <c r="T39" i="9"/>
  <c r="U51" i="9"/>
  <c r="T58" i="9"/>
  <c r="T62" i="9"/>
  <c r="R70" i="9"/>
  <c r="R72" i="9"/>
  <c r="T14" i="10"/>
  <c r="U37" i="10"/>
  <c r="Q40" i="10"/>
  <c r="U45" i="10"/>
  <c r="T48" i="10"/>
  <c r="Q53" i="10"/>
  <c r="T87" i="10"/>
  <c r="T22" i="11"/>
  <c r="T26" i="11"/>
  <c r="U37" i="11"/>
  <c r="T45" i="11"/>
  <c r="U45" i="11"/>
  <c r="T65" i="11"/>
  <c r="U65" i="11"/>
  <c r="T64" i="12"/>
  <c r="U44" i="13"/>
  <c r="T44" i="13"/>
  <c r="U65" i="13"/>
  <c r="T65" i="13"/>
  <c r="Q71" i="13"/>
  <c r="U9" i="14"/>
  <c r="T9" i="14"/>
  <c r="T65" i="14"/>
  <c r="U65" i="14"/>
  <c r="U13" i="15"/>
  <c r="U45" i="15"/>
  <c r="T48" i="15"/>
  <c r="E71" i="16"/>
  <c r="T36" i="17"/>
  <c r="U52" i="17"/>
  <c r="T52" i="17"/>
  <c r="U90" i="17"/>
  <c r="T90" i="17"/>
  <c r="U21" i="18"/>
  <c r="T21" i="18"/>
  <c r="T22" i="21"/>
  <c r="U22" i="21"/>
  <c r="U65" i="22"/>
  <c r="T86" i="22"/>
  <c r="U86" i="22"/>
  <c r="Q24" i="23"/>
  <c r="S24" i="23"/>
  <c r="U27" i="24"/>
  <c r="T27" i="24"/>
  <c r="U65" i="24"/>
  <c r="T65" i="24"/>
  <c r="U88" i="2"/>
  <c r="T91" i="2"/>
  <c r="U52" i="3"/>
  <c r="S53" i="3"/>
  <c r="U64" i="3"/>
  <c r="U69" i="3"/>
  <c r="P71" i="3"/>
  <c r="T87" i="3"/>
  <c r="T91" i="3"/>
  <c r="E24" i="4"/>
  <c r="U51" i="4"/>
  <c r="E53" i="4"/>
  <c r="U93" i="4"/>
  <c r="R15" i="5"/>
  <c r="U20" i="5"/>
  <c r="Q24" i="5"/>
  <c r="Q33" i="5"/>
  <c r="E40" i="5"/>
  <c r="T18" i="6"/>
  <c r="U29" i="6"/>
  <c r="R33" i="6"/>
  <c r="U55" i="6"/>
  <c r="T58" i="6"/>
  <c r="R71" i="6"/>
  <c r="U23" i="7"/>
  <c r="E33" i="7"/>
  <c r="P40" i="7"/>
  <c r="R40" i="7"/>
  <c r="T46" i="7"/>
  <c r="S71" i="7"/>
  <c r="T19" i="8"/>
  <c r="Q33" i="8"/>
  <c r="E66" i="8"/>
  <c r="U10" i="9"/>
  <c r="U27" i="9"/>
  <c r="S30" i="9"/>
  <c r="U32" i="9"/>
  <c r="U43" i="9"/>
  <c r="E59" i="9"/>
  <c r="S72" i="9"/>
  <c r="U38" i="10"/>
  <c r="T38" i="10"/>
  <c r="E53" i="10"/>
  <c r="Q66" i="10"/>
  <c r="T56" i="11"/>
  <c r="P33" i="12"/>
  <c r="T56" i="12"/>
  <c r="T62" i="12"/>
  <c r="U62" i="12"/>
  <c r="T14" i="13"/>
  <c r="U14" i="13"/>
  <c r="E40" i="13"/>
  <c r="T89" i="13"/>
  <c r="T29" i="14"/>
  <c r="U29" i="14"/>
  <c r="T57" i="14"/>
  <c r="U57" i="14"/>
  <c r="U88" i="15"/>
  <c r="T88" i="15"/>
  <c r="E15" i="16"/>
  <c r="T13" i="17"/>
  <c r="T50" i="17"/>
  <c r="T87" i="17"/>
  <c r="U87" i="17"/>
  <c r="T18" i="18"/>
  <c r="U18" i="18"/>
  <c r="U35" i="18"/>
  <c r="T35" i="18"/>
  <c r="U32" i="20"/>
  <c r="T32" i="20"/>
  <c r="U36" i="20"/>
  <c r="T36" i="20"/>
  <c r="U48" i="20"/>
  <c r="T48" i="20"/>
  <c r="P53" i="17"/>
  <c r="R53" i="17"/>
  <c r="U13" i="18"/>
  <c r="T13" i="18"/>
  <c r="U56" i="19"/>
  <c r="T56" i="19"/>
  <c r="T23" i="20"/>
  <c r="U23" i="20"/>
  <c r="P30" i="22"/>
  <c r="R30" i="22"/>
  <c r="T37" i="22"/>
  <c r="U37" i="22"/>
  <c r="T87" i="24"/>
  <c r="U87" i="24"/>
  <c r="U13" i="25"/>
  <c r="T13" i="25"/>
  <c r="R30" i="25"/>
  <c r="U61" i="25"/>
  <c r="T61" i="25"/>
  <c r="U47" i="26"/>
  <c r="T47" i="26"/>
  <c r="T64" i="30"/>
  <c r="U64" i="30"/>
  <c r="U10" i="31"/>
  <c r="T10" i="31"/>
  <c r="T89" i="31"/>
  <c r="U89" i="31"/>
  <c r="T50" i="32"/>
  <c r="U50" i="32"/>
  <c r="R71" i="2"/>
  <c r="S30" i="3"/>
  <c r="U32" i="3"/>
  <c r="E40" i="3"/>
  <c r="E72" i="3"/>
  <c r="T19" i="4"/>
  <c r="Q30" i="4"/>
  <c r="P40" i="4"/>
  <c r="R40" i="4"/>
  <c r="P70" i="5"/>
  <c r="U10" i="6"/>
  <c r="Q30" i="6"/>
  <c r="E33" i="6"/>
  <c r="Q66" i="6"/>
  <c r="R53" i="7"/>
  <c r="E59" i="7"/>
  <c r="P24" i="8"/>
  <c r="R24" i="8"/>
  <c r="R30" i="8"/>
  <c r="R15" i="9"/>
  <c r="U69" i="9"/>
  <c r="P71" i="9"/>
  <c r="U93" i="10"/>
  <c r="T93" i="10"/>
  <c r="Q15" i="12"/>
  <c r="S15" i="12"/>
  <c r="T26" i="12"/>
  <c r="U26" i="12"/>
  <c r="U52" i="13"/>
  <c r="T52" i="13"/>
  <c r="Q30" i="14"/>
  <c r="U89" i="14"/>
  <c r="T89" i="14"/>
  <c r="T21" i="17"/>
  <c r="U21" i="17"/>
  <c r="E24" i="17"/>
  <c r="T62" i="18"/>
  <c r="U62" i="18"/>
  <c r="T50" i="20"/>
  <c r="U50" i="20"/>
  <c r="S66" i="20"/>
  <c r="Q66" i="20"/>
  <c r="T42" i="21"/>
  <c r="U42" i="21"/>
  <c r="T62" i="21"/>
  <c r="U62" i="21"/>
  <c r="T91" i="21"/>
  <c r="U91" i="21"/>
  <c r="T62" i="22"/>
  <c r="U62" i="22"/>
  <c r="U39" i="23"/>
  <c r="T39" i="23"/>
  <c r="U43" i="23"/>
  <c r="T43" i="23"/>
  <c r="U52" i="23"/>
  <c r="T52" i="23"/>
  <c r="U56" i="23"/>
  <c r="T56" i="23"/>
  <c r="U10" i="3"/>
  <c r="R33" i="3"/>
  <c r="P70" i="3"/>
  <c r="S71" i="3"/>
  <c r="U10" i="4"/>
  <c r="P24" i="4"/>
  <c r="R24" i="4"/>
  <c r="T32" i="4"/>
  <c r="Q40" i="4"/>
  <c r="U69" i="4"/>
  <c r="R71" i="4"/>
  <c r="E33" i="5"/>
  <c r="S70" i="5"/>
  <c r="E71" i="5"/>
  <c r="T51" i="6"/>
  <c r="R70" i="6"/>
  <c r="U32" i="7"/>
  <c r="U43" i="7"/>
  <c r="Q30" i="8"/>
  <c r="E33" i="8"/>
  <c r="R71" i="8"/>
  <c r="S15" i="9"/>
  <c r="Q24" i="9"/>
  <c r="S24" i="9"/>
  <c r="Q30" i="10"/>
  <c r="U32" i="10"/>
  <c r="E66" i="10"/>
  <c r="T90" i="10"/>
  <c r="U90" i="10"/>
  <c r="T29" i="11"/>
  <c r="U29" i="11"/>
  <c r="T22" i="12"/>
  <c r="U22" i="12"/>
  <c r="T91" i="12"/>
  <c r="U91" i="12"/>
  <c r="U13" i="13"/>
  <c r="T13" i="13"/>
  <c r="U36" i="14"/>
  <c r="T36" i="14"/>
  <c r="T86" i="14"/>
  <c r="U86" i="14"/>
  <c r="E30" i="15"/>
  <c r="U11" i="16"/>
  <c r="T11" i="16"/>
  <c r="S33" i="16"/>
  <c r="Q33" i="16"/>
  <c r="U35" i="16"/>
  <c r="T35" i="16"/>
  <c r="U9" i="18"/>
  <c r="T9" i="18"/>
  <c r="T87" i="21"/>
  <c r="U87" i="21"/>
  <c r="E70" i="14"/>
  <c r="S30" i="16"/>
  <c r="U61" i="16"/>
  <c r="T61" i="16"/>
  <c r="U92" i="16"/>
  <c r="T92" i="16"/>
  <c r="U65" i="17"/>
  <c r="T65" i="17"/>
  <c r="S71" i="17"/>
  <c r="Q71" i="17"/>
  <c r="T91" i="17"/>
  <c r="U91" i="17"/>
  <c r="T26" i="18"/>
  <c r="U26" i="18"/>
  <c r="U29" i="18"/>
  <c r="T29" i="18"/>
  <c r="T22" i="19"/>
  <c r="U22" i="19"/>
  <c r="U36" i="22"/>
  <c r="T36" i="22"/>
  <c r="T69" i="23"/>
  <c r="U69" i="23"/>
  <c r="P33" i="10"/>
  <c r="U10" i="11"/>
  <c r="R15" i="11"/>
  <c r="T86" i="11"/>
  <c r="T90" i="11"/>
  <c r="T12" i="12"/>
  <c r="U14" i="12"/>
  <c r="T17" i="12"/>
  <c r="R15" i="13"/>
  <c r="T20" i="13"/>
  <c r="Q24" i="13"/>
  <c r="T28" i="13"/>
  <c r="T32" i="13"/>
  <c r="T36" i="13"/>
  <c r="U38" i="13"/>
  <c r="U42" i="13"/>
  <c r="T50" i="13"/>
  <c r="P71" i="13"/>
  <c r="P15" i="14"/>
  <c r="P33" i="14"/>
  <c r="E53" i="14"/>
  <c r="R67" i="14"/>
  <c r="R71" i="14"/>
  <c r="S72" i="14"/>
  <c r="U17" i="15"/>
  <c r="U21" i="15"/>
  <c r="S33" i="15"/>
  <c r="S40" i="15"/>
  <c r="T44" i="15"/>
  <c r="U90" i="15"/>
  <c r="T93" i="15"/>
  <c r="U10" i="16"/>
  <c r="U13" i="16"/>
  <c r="R24" i="16"/>
  <c r="T44" i="16"/>
  <c r="U49" i="16"/>
  <c r="T52" i="16"/>
  <c r="T57" i="16"/>
  <c r="T63" i="16"/>
  <c r="T12" i="17"/>
  <c r="T18" i="17"/>
  <c r="Q30" i="17"/>
  <c r="S30" i="17"/>
  <c r="T49" i="17"/>
  <c r="Q30" i="18"/>
  <c r="U39" i="19"/>
  <c r="U89" i="19"/>
  <c r="T89" i="19"/>
  <c r="T11" i="20"/>
  <c r="U11" i="20"/>
  <c r="U26" i="20"/>
  <c r="T26" i="20"/>
  <c r="S71" i="20"/>
  <c r="T10" i="21"/>
  <c r="U10" i="21"/>
  <c r="S40" i="21"/>
  <c r="R15" i="22"/>
  <c r="U21" i="22"/>
  <c r="T21" i="22"/>
  <c r="E70" i="22"/>
  <c r="Q15" i="24"/>
  <c r="U17" i="24"/>
  <c r="T17" i="24"/>
  <c r="U49" i="25"/>
  <c r="T49" i="25"/>
  <c r="T10" i="26"/>
  <c r="U13" i="26"/>
  <c r="T13" i="26"/>
  <c r="U38" i="26"/>
  <c r="T38" i="26"/>
  <c r="U92" i="26"/>
  <c r="T92" i="26"/>
  <c r="U27" i="27"/>
  <c r="T27" i="27"/>
  <c r="T61" i="27"/>
  <c r="U61" i="27"/>
  <c r="T64" i="32"/>
  <c r="U64" i="32"/>
  <c r="T12" i="33"/>
  <c r="U12" i="33"/>
  <c r="U29" i="34"/>
  <c r="T29" i="34"/>
  <c r="E15" i="10"/>
  <c r="Q15" i="11"/>
  <c r="E24" i="11"/>
  <c r="U57" i="11"/>
  <c r="S70" i="11"/>
  <c r="T93" i="11"/>
  <c r="P15" i="12"/>
  <c r="T20" i="12"/>
  <c r="R72" i="12"/>
  <c r="R33" i="13"/>
  <c r="U69" i="13"/>
  <c r="S71" i="13"/>
  <c r="S33" i="14"/>
  <c r="U35" i="14"/>
  <c r="R40" i="14"/>
  <c r="T44" i="14"/>
  <c r="P66" i="14"/>
  <c r="R66" i="14"/>
  <c r="S67" i="14"/>
  <c r="U69" i="14"/>
  <c r="S71" i="14"/>
  <c r="E72" i="14"/>
  <c r="U90" i="14"/>
  <c r="T12" i="15"/>
  <c r="R33" i="15"/>
  <c r="U14" i="16"/>
  <c r="U29" i="16"/>
  <c r="U37" i="16"/>
  <c r="R67" i="16"/>
  <c r="R72" i="16"/>
  <c r="U10" i="17"/>
  <c r="U45" i="17"/>
  <c r="T55" i="17"/>
  <c r="P71" i="17"/>
  <c r="R15" i="18"/>
  <c r="Q40" i="18"/>
  <c r="T64" i="18"/>
  <c r="E70" i="18"/>
  <c r="R72" i="18"/>
  <c r="U9" i="19"/>
  <c r="U13" i="19"/>
  <c r="T13" i="19"/>
  <c r="P15" i="19"/>
  <c r="R15" i="19"/>
  <c r="T58" i="19"/>
  <c r="U58" i="19"/>
  <c r="S71" i="19"/>
  <c r="T38" i="20"/>
  <c r="U38" i="20"/>
  <c r="U64" i="20"/>
  <c r="T64" i="20"/>
  <c r="P66" i="20"/>
  <c r="T69" i="20"/>
  <c r="T91" i="20"/>
  <c r="U91" i="20"/>
  <c r="T21" i="21"/>
  <c r="Q24" i="21"/>
  <c r="S24" i="21"/>
  <c r="E40" i="21"/>
  <c r="Q15" i="22"/>
  <c r="T18" i="22"/>
  <c r="U18" i="22"/>
  <c r="U26" i="22"/>
  <c r="T46" i="22"/>
  <c r="U46" i="22"/>
  <c r="T91" i="22"/>
  <c r="U91" i="22"/>
  <c r="U19" i="23"/>
  <c r="T19" i="23"/>
  <c r="U21" i="23"/>
  <c r="R71" i="23"/>
  <c r="Q24" i="24"/>
  <c r="S24" i="24"/>
  <c r="U26" i="24"/>
  <c r="T26" i="24"/>
  <c r="E40" i="24"/>
  <c r="U64" i="24"/>
  <c r="T64" i="24"/>
  <c r="U86" i="24"/>
  <c r="U90" i="24"/>
  <c r="T90" i="24"/>
  <c r="T46" i="25"/>
  <c r="U46" i="25"/>
  <c r="T89" i="26"/>
  <c r="U89" i="26"/>
  <c r="T26" i="34"/>
  <c r="U26" i="34"/>
  <c r="T13" i="12"/>
  <c r="T21" i="12"/>
  <c r="Q15" i="15"/>
  <c r="P30" i="15"/>
  <c r="R30" i="15"/>
  <c r="P66" i="15"/>
  <c r="R66" i="15"/>
  <c r="Q15" i="16"/>
  <c r="Q66" i="16"/>
  <c r="S66" i="16"/>
  <c r="P71" i="16"/>
  <c r="R71" i="16"/>
  <c r="T32" i="17"/>
  <c r="Q66" i="17"/>
  <c r="S66" i="17"/>
  <c r="P30" i="18"/>
  <c r="R30" i="18"/>
  <c r="E33" i="18"/>
  <c r="U17" i="19"/>
  <c r="T17" i="19"/>
  <c r="U50" i="19"/>
  <c r="T50" i="19"/>
  <c r="T46" i="21"/>
  <c r="U46" i="21"/>
  <c r="T26" i="23"/>
  <c r="U26" i="23"/>
  <c r="R66" i="23"/>
  <c r="R70" i="23"/>
  <c r="E71" i="24"/>
  <c r="T10" i="25"/>
  <c r="U10" i="25"/>
  <c r="U86" i="25"/>
  <c r="T86" i="25"/>
  <c r="U9" i="26"/>
  <c r="T9" i="26"/>
  <c r="U29" i="26"/>
  <c r="T29" i="26"/>
  <c r="U9" i="29"/>
  <c r="T9" i="29"/>
  <c r="P24" i="31"/>
  <c r="R24" i="31"/>
  <c r="T45" i="31"/>
  <c r="U45" i="31"/>
  <c r="E15" i="11"/>
  <c r="S30" i="11"/>
  <c r="T32" i="11"/>
  <c r="P71" i="11"/>
  <c r="U9" i="12"/>
  <c r="U21" i="12"/>
  <c r="R33" i="12"/>
  <c r="Q66" i="12"/>
  <c r="Q70" i="12"/>
  <c r="E24" i="13"/>
  <c r="S24" i="14"/>
  <c r="S40" i="14"/>
  <c r="E67" i="14"/>
  <c r="E24" i="15"/>
  <c r="E40" i="15"/>
  <c r="Q66" i="15"/>
  <c r="S66" i="15"/>
  <c r="R70" i="15"/>
  <c r="R71" i="15"/>
  <c r="T17" i="16"/>
  <c r="Q15" i="17"/>
  <c r="U32" i="17"/>
  <c r="P33" i="17"/>
  <c r="U90" i="18"/>
  <c r="T90" i="18"/>
  <c r="U44" i="19"/>
  <c r="T44" i="19"/>
  <c r="Q70" i="19"/>
  <c r="Q15" i="20"/>
  <c r="U17" i="20"/>
  <c r="T17" i="20"/>
  <c r="T18" i="21"/>
  <c r="U18" i="21"/>
  <c r="U10" i="22"/>
  <c r="U12" i="22"/>
  <c r="T12" i="22"/>
  <c r="U45" i="22"/>
  <c r="T45" i="22"/>
  <c r="U48" i="22"/>
  <c r="T48" i="22"/>
  <c r="U93" i="22"/>
  <c r="T93" i="22"/>
  <c r="T14" i="23"/>
  <c r="U14" i="23"/>
  <c r="T18" i="23"/>
  <c r="U18" i="23"/>
  <c r="P30" i="23"/>
  <c r="R30" i="23"/>
  <c r="U44" i="23"/>
  <c r="T44" i="23"/>
  <c r="S67" i="23"/>
  <c r="U45" i="25"/>
  <c r="T45" i="25"/>
  <c r="E70" i="25"/>
  <c r="T91" i="25"/>
  <c r="U91" i="25"/>
  <c r="T26" i="26"/>
  <c r="U26" i="26"/>
  <c r="U39" i="29"/>
  <c r="T39" i="29"/>
  <c r="E30" i="11"/>
  <c r="P33" i="11"/>
  <c r="S67" i="11"/>
  <c r="U69" i="11"/>
  <c r="S71" i="11"/>
  <c r="E15" i="12"/>
  <c r="Q30" i="12"/>
  <c r="R66" i="12"/>
  <c r="S70" i="13"/>
  <c r="E30" i="14"/>
  <c r="E66" i="14"/>
  <c r="S70" i="14"/>
  <c r="S15" i="15"/>
  <c r="U32" i="15"/>
  <c r="U36" i="15"/>
  <c r="U21" i="16"/>
  <c r="P33" i="16"/>
  <c r="Q70" i="16"/>
  <c r="S33" i="17"/>
  <c r="T10" i="18"/>
  <c r="U36" i="18"/>
  <c r="U61" i="18"/>
  <c r="T61" i="18"/>
  <c r="T87" i="18"/>
  <c r="U87" i="18"/>
  <c r="E30" i="19"/>
  <c r="U12" i="20"/>
  <c r="T12" i="20"/>
  <c r="S30" i="20"/>
  <c r="Q30" i="20"/>
  <c r="P15" i="21"/>
  <c r="U65" i="21"/>
  <c r="T65" i="21"/>
  <c r="U69" i="21"/>
  <c r="U9" i="22"/>
  <c r="T9" i="22"/>
  <c r="T22" i="22"/>
  <c r="U22" i="22"/>
  <c r="T42" i="22"/>
  <c r="U42" i="22"/>
  <c r="U57" i="22"/>
  <c r="T57" i="22"/>
  <c r="U64" i="22"/>
  <c r="T64" i="22"/>
  <c r="Q70" i="22"/>
  <c r="U14" i="26"/>
  <c r="U39" i="26"/>
  <c r="T39" i="26"/>
  <c r="Q30" i="28"/>
  <c r="S30" i="28"/>
  <c r="U50" i="28"/>
  <c r="T50" i="28"/>
  <c r="E59" i="18"/>
  <c r="P66" i="18"/>
  <c r="R66" i="18"/>
  <c r="S33" i="20"/>
  <c r="T13" i="21"/>
  <c r="E33" i="21"/>
  <c r="R70" i="21"/>
  <c r="E71" i="21"/>
  <c r="S15" i="23"/>
  <c r="R40" i="23"/>
  <c r="T45" i="23"/>
  <c r="T61" i="23"/>
  <c r="Q70" i="23"/>
  <c r="T86" i="23"/>
  <c r="U91" i="23"/>
  <c r="T9" i="24"/>
  <c r="T13" i="24"/>
  <c r="T22" i="24"/>
  <c r="T37" i="24"/>
  <c r="U42" i="24"/>
  <c r="T45" i="24"/>
  <c r="U50" i="24"/>
  <c r="T61" i="24"/>
  <c r="R72" i="24"/>
  <c r="T43" i="25"/>
  <c r="T51" i="25"/>
  <c r="T55" i="25"/>
  <c r="U58" i="25"/>
  <c r="S71" i="25"/>
  <c r="T88" i="25"/>
  <c r="T19" i="26"/>
  <c r="T42" i="26"/>
  <c r="T44" i="26"/>
  <c r="U44" i="26"/>
  <c r="U51" i="26"/>
  <c r="U57" i="27"/>
  <c r="T57" i="27"/>
  <c r="U55" i="28"/>
  <c r="U63" i="28"/>
  <c r="T63" i="28"/>
  <c r="T36" i="29"/>
  <c r="U36" i="29"/>
  <c r="U27" i="30"/>
  <c r="T27" i="30"/>
  <c r="U51" i="30"/>
  <c r="T22" i="34"/>
  <c r="U22" i="34"/>
  <c r="U48" i="35"/>
  <c r="T48" i="35"/>
  <c r="Q24" i="37"/>
  <c r="S24" i="37"/>
  <c r="U21" i="38"/>
  <c r="T21" i="38"/>
  <c r="T39" i="38"/>
  <c r="U39" i="38"/>
  <c r="T43" i="38"/>
  <c r="U43" i="38"/>
  <c r="U9" i="39"/>
  <c r="T9" i="39"/>
  <c r="U29" i="39"/>
  <c r="T29" i="39"/>
  <c r="T10" i="40"/>
  <c r="U10" i="40"/>
  <c r="U92" i="41"/>
  <c r="T92" i="41"/>
  <c r="U69" i="18"/>
  <c r="T86" i="18"/>
  <c r="T19" i="19"/>
  <c r="U46" i="19"/>
  <c r="T49" i="19"/>
  <c r="T55" i="19"/>
  <c r="R72" i="19"/>
  <c r="U10" i="20"/>
  <c r="T37" i="20"/>
  <c r="U42" i="20"/>
  <c r="T45" i="20"/>
  <c r="T49" i="20"/>
  <c r="R70" i="20"/>
  <c r="T45" i="21"/>
  <c r="T52" i="21"/>
  <c r="T56" i="21"/>
  <c r="S70" i="21"/>
  <c r="U14" i="22"/>
  <c r="S15" i="22"/>
  <c r="U35" i="22"/>
  <c r="U38" i="22"/>
  <c r="U50" i="22"/>
  <c r="T61" i="22"/>
  <c r="P66" i="22"/>
  <c r="Q66" i="22"/>
  <c r="U87" i="22"/>
  <c r="T90" i="22"/>
  <c r="T90" i="23"/>
  <c r="U18" i="24"/>
  <c r="T21" i="24"/>
  <c r="R40" i="24"/>
  <c r="T49" i="24"/>
  <c r="P66" i="24"/>
  <c r="Q66" i="24"/>
  <c r="S72" i="24"/>
  <c r="T92" i="24"/>
  <c r="Q15" i="25"/>
  <c r="R33" i="25"/>
  <c r="T37" i="25"/>
  <c r="T42" i="25"/>
  <c r="T50" i="25"/>
  <c r="P66" i="25"/>
  <c r="R66" i="25"/>
  <c r="T87" i="25"/>
  <c r="T27" i="26"/>
  <c r="P40" i="26"/>
  <c r="R40" i="26"/>
  <c r="U11" i="27"/>
  <c r="U19" i="27"/>
  <c r="T19" i="27"/>
  <c r="S24" i="27"/>
  <c r="Q24" i="27"/>
  <c r="T93" i="28"/>
  <c r="U93" i="28"/>
  <c r="U63" i="30"/>
  <c r="T63" i="30"/>
  <c r="U9" i="31"/>
  <c r="T9" i="31"/>
  <c r="U13" i="32"/>
  <c r="T13" i="32"/>
  <c r="T11" i="33"/>
  <c r="U11" i="33"/>
  <c r="U9" i="34"/>
  <c r="T9" i="34"/>
  <c r="S30" i="36"/>
  <c r="Q30" i="36"/>
  <c r="T22" i="37"/>
  <c r="U22" i="37"/>
  <c r="P40" i="38"/>
  <c r="U88" i="38"/>
  <c r="T88" i="38"/>
  <c r="T62" i="39"/>
  <c r="U62" i="39"/>
  <c r="T38" i="41"/>
  <c r="U38" i="41"/>
  <c r="U47" i="44"/>
  <c r="T47" i="44"/>
  <c r="T50" i="44"/>
  <c r="U50" i="44"/>
  <c r="T58" i="46"/>
  <c r="U58" i="46"/>
  <c r="U38" i="18"/>
  <c r="E24" i="19"/>
  <c r="T69" i="19"/>
  <c r="R71" i="19"/>
  <c r="Q24" i="20"/>
  <c r="P30" i="20"/>
  <c r="Q59" i="20"/>
  <c r="E70" i="21"/>
  <c r="R72" i="21"/>
  <c r="E15" i="22"/>
  <c r="R66" i="22"/>
  <c r="P59" i="23"/>
  <c r="S71" i="24"/>
  <c r="E72" i="24"/>
  <c r="R15" i="25"/>
  <c r="S33" i="25"/>
  <c r="S67" i="25"/>
  <c r="U11" i="26"/>
  <c r="E15" i="26"/>
  <c r="Q30" i="26"/>
  <c r="S40" i="26"/>
  <c r="U26" i="27"/>
  <c r="T26" i="27"/>
  <c r="U46" i="27"/>
  <c r="T46" i="27"/>
  <c r="U23" i="28"/>
  <c r="T23" i="28"/>
  <c r="T20" i="29"/>
  <c r="U20" i="29"/>
  <c r="R72" i="29"/>
  <c r="U39" i="30"/>
  <c r="T39" i="30"/>
  <c r="U21" i="31"/>
  <c r="T21" i="31"/>
  <c r="Q30" i="33"/>
  <c r="S30" i="33"/>
  <c r="T58" i="33"/>
  <c r="U58" i="33"/>
  <c r="T35" i="34"/>
  <c r="T38" i="34"/>
  <c r="U38" i="34"/>
  <c r="T46" i="34"/>
  <c r="U46" i="34"/>
  <c r="U52" i="34"/>
  <c r="T52" i="34"/>
  <c r="U17" i="38"/>
  <c r="T17" i="38"/>
  <c r="P66" i="39"/>
  <c r="R66" i="39"/>
  <c r="U45" i="41"/>
  <c r="T45" i="41"/>
  <c r="P70" i="24"/>
  <c r="R70" i="24"/>
  <c r="R40" i="25"/>
  <c r="Q70" i="25"/>
  <c r="T20" i="28"/>
  <c r="U20" i="28"/>
  <c r="S40" i="28"/>
  <c r="Q40" i="28"/>
  <c r="Q30" i="31"/>
  <c r="S30" i="31"/>
  <c r="U43" i="32"/>
  <c r="T43" i="32"/>
  <c r="T52" i="32"/>
  <c r="U52" i="32"/>
  <c r="T56" i="32"/>
  <c r="U56" i="32"/>
  <c r="T28" i="33"/>
  <c r="U28" i="33"/>
  <c r="U45" i="33"/>
  <c r="T45" i="33"/>
  <c r="T69" i="34"/>
  <c r="U69" i="34"/>
  <c r="T11" i="37"/>
  <c r="U11" i="37"/>
  <c r="U90" i="38"/>
  <c r="T90" i="38"/>
  <c r="U55" i="39"/>
  <c r="T55" i="39"/>
  <c r="U17" i="43"/>
  <c r="T17" i="43"/>
  <c r="U86" i="43"/>
  <c r="T86" i="43"/>
  <c r="U21" i="44"/>
  <c r="T21" i="44"/>
  <c r="U92" i="44"/>
  <c r="T92" i="44"/>
  <c r="T14" i="45"/>
  <c r="U14" i="45"/>
  <c r="T10" i="19"/>
  <c r="E40" i="19"/>
  <c r="P70" i="19"/>
  <c r="R70" i="19"/>
  <c r="R15" i="20"/>
  <c r="E53" i="20"/>
  <c r="R67" i="20"/>
  <c r="R71" i="20"/>
  <c r="T14" i="21"/>
  <c r="S33" i="21"/>
  <c r="T38" i="21"/>
  <c r="T69" i="21"/>
  <c r="S71" i="21"/>
  <c r="E72" i="21"/>
  <c r="E33" i="22"/>
  <c r="E67" i="22"/>
  <c r="E71" i="22"/>
  <c r="T10" i="23"/>
  <c r="E40" i="23"/>
  <c r="E53" i="23"/>
  <c r="R72" i="23"/>
  <c r="P30" i="24"/>
  <c r="R30" i="24"/>
  <c r="E33" i="24"/>
  <c r="Q70" i="24"/>
  <c r="E15" i="25"/>
  <c r="E24" i="25"/>
  <c r="E71" i="25"/>
  <c r="T14" i="26"/>
  <c r="R33" i="26"/>
  <c r="Q40" i="26"/>
  <c r="T48" i="26"/>
  <c r="U48" i="26"/>
  <c r="R71" i="27"/>
  <c r="U51" i="28"/>
  <c r="T51" i="28"/>
  <c r="U26" i="29"/>
  <c r="T26" i="29"/>
  <c r="T48" i="30"/>
  <c r="U48" i="30"/>
  <c r="R70" i="30"/>
  <c r="T28" i="31"/>
  <c r="U28" i="31"/>
  <c r="U90" i="31"/>
  <c r="T90" i="31"/>
  <c r="T12" i="32"/>
  <c r="U12" i="32"/>
  <c r="T87" i="33"/>
  <c r="U87" i="33"/>
  <c r="T9" i="36"/>
  <c r="U9" i="36"/>
  <c r="T50" i="38"/>
  <c r="U50" i="38"/>
  <c r="U61" i="39"/>
  <c r="T61" i="39"/>
  <c r="U21" i="41"/>
  <c r="T21" i="41"/>
  <c r="E30" i="26"/>
  <c r="S33" i="26"/>
  <c r="E40" i="26"/>
  <c r="U45" i="27"/>
  <c r="T45" i="27"/>
  <c r="U19" i="29"/>
  <c r="T19" i="29"/>
  <c r="U19" i="30"/>
  <c r="T19" i="30"/>
  <c r="U38" i="30"/>
  <c r="T38" i="30"/>
  <c r="T20" i="31"/>
  <c r="U20" i="31"/>
  <c r="R70" i="32"/>
  <c r="U47" i="33"/>
  <c r="T47" i="33"/>
  <c r="T62" i="35"/>
  <c r="U62" i="35"/>
  <c r="T46" i="37"/>
  <c r="U46" i="37"/>
  <c r="U47" i="38"/>
  <c r="T47" i="38"/>
  <c r="T57" i="39"/>
  <c r="U57" i="39"/>
  <c r="U51" i="42"/>
  <c r="T51" i="42"/>
  <c r="T50" i="26"/>
  <c r="T32" i="27"/>
  <c r="U36" i="27"/>
  <c r="T39" i="27"/>
  <c r="E15" i="28"/>
  <c r="T65" i="28"/>
  <c r="S70" i="28"/>
  <c r="U89" i="28"/>
  <c r="T92" i="28"/>
  <c r="T22" i="29"/>
  <c r="Q33" i="29"/>
  <c r="U52" i="29"/>
  <c r="E66" i="29"/>
  <c r="E15" i="30"/>
  <c r="T29" i="30"/>
  <c r="U36" i="30"/>
  <c r="T37" i="30"/>
  <c r="T50" i="30"/>
  <c r="E71" i="30"/>
  <c r="R15" i="31"/>
  <c r="T19" i="31"/>
  <c r="T32" i="31"/>
  <c r="U44" i="31"/>
  <c r="E53" i="31"/>
  <c r="T69" i="31"/>
  <c r="S72" i="31"/>
  <c r="E30" i="32"/>
  <c r="T49" i="32"/>
  <c r="E71" i="32"/>
  <c r="E15" i="33"/>
  <c r="T21" i="33"/>
  <c r="U27" i="33"/>
  <c r="U36" i="33"/>
  <c r="T39" i="33"/>
  <c r="U86" i="33"/>
  <c r="T12" i="34"/>
  <c r="U12" i="34"/>
  <c r="S33" i="34"/>
  <c r="R67" i="34"/>
  <c r="R71" i="34"/>
  <c r="U89" i="34"/>
  <c r="T89" i="34"/>
  <c r="T9" i="35"/>
  <c r="T26" i="35"/>
  <c r="U26" i="35"/>
  <c r="Q40" i="35"/>
  <c r="T47" i="35"/>
  <c r="E33" i="36"/>
  <c r="T63" i="36"/>
  <c r="U90" i="36"/>
  <c r="T90" i="36"/>
  <c r="T26" i="37"/>
  <c r="U26" i="37"/>
  <c r="E72" i="37"/>
  <c r="T90" i="37"/>
  <c r="P15" i="38"/>
  <c r="U42" i="38"/>
  <c r="T45" i="38"/>
  <c r="E67" i="38"/>
  <c r="E24" i="39"/>
  <c r="E33" i="39"/>
  <c r="U51" i="39"/>
  <c r="T51" i="39"/>
  <c r="T14" i="40"/>
  <c r="U14" i="40"/>
  <c r="U21" i="40"/>
  <c r="T21" i="40"/>
  <c r="T91" i="40"/>
  <c r="U91" i="40"/>
  <c r="E70" i="41"/>
  <c r="T9" i="42"/>
  <c r="U27" i="42"/>
  <c r="T27" i="42"/>
  <c r="E30" i="42"/>
  <c r="S30" i="43"/>
  <c r="Q30" i="43"/>
  <c r="T50" i="43"/>
  <c r="U50" i="43"/>
  <c r="U61" i="43"/>
  <c r="T61" i="43"/>
  <c r="Q24" i="47"/>
  <c r="S24" i="47"/>
  <c r="T26" i="47"/>
  <c r="U26" i="47"/>
  <c r="T37" i="47"/>
  <c r="U37" i="47"/>
  <c r="U92" i="47"/>
  <c r="T92" i="47"/>
  <c r="T48" i="48"/>
  <c r="U48" i="48"/>
  <c r="U87" i="48"/>
  <c r="T87" i="48"/>
  <c r="T52" i="52"/>
  <c r="U52" i="52"/>
  <c r="T91" i="53"/>
  <c r="U91" i="53"/>
  <c r="T18" i="54"/>
  <c r="U18" i="54"/>
  <c r="T49" i="26"/>
  <c r="T93" i="26"/>
  <c r="U69" i="27"/>
  <c r="T17" i="28"/>
  <c r="T32" i="28"/>
  <c r="U48" i="28"/>
  <c r="U64" i="28"/>
  <c r="E70" i="28"/>
  <c r="T21" i="29"/>
  <c r="U32" i="29"/>
  <c r="U48" i="29"/>
  <c r="T51" i="29"/>
  <c r="P71" i="29"/>
  <c r="U28" i="30"/>
  <c r="T35" i="30"/>
  <c r="T42" i="30"/>
  <c r="T49" i="30"/>
  <c r="T65" i="30"/>
  <c r="U89" i="30"/>
  <c r="T92" i="30"/>
  <c r="E59" i="32"/>
  <c r="R24" i="33"/>
  <c r="T32" i="33"/>
  <c r="U32" i="33"/>
  <c r="E71" i="33"/>
  <c r="U90" i="33"/>
  <c r="T90" i="33"/>
  <c r="S15" i="35"/>
  <c r="U21" i="35"/>
  <c r="T21" i="35"/>
  <c r="T91" i="35"/>
  <c r="U91" i="35"/>
  <c r="E71" i="36"/>
  <c r="R15" i="37"/>
  <c r="T18" i="37"/>
  <c r="U18" i="37"/>
  <c r="U21" i="37"/>
  <c r="T21" i="37"/>
  <c r="U55" i="37"/>
  <c r="T55" i="37"/>
  <c r="T38" i="38"/>
  <c r="U38" i="38"/>
  <c r="U63" i="38"/>
  <c r="T63" i="38"/>
  <c r="T86" i="39"/>
  <c r="T91" i="39"/>
  <c r="U91" i="39"/>
  <c r="R30" i="41"/>
  <c r="T56" i="41"/>
  <c r="U56" i="41"/>
  <c r="U65" i="41"/>
  <c r="T65" i="41"/>
  <c r="R71" i="42"/>
  <c r="U13" i="44"/>
  <c r="T13" i="44"/>
  <c r="T46" i="44"/>
  <c r="U46" i="44"/>
  <c r="T58" i="44"/>
  <c r="U58" i="44"/>
  <c r="U29" i="45"/>
  <c r="T29" i="45"/>
  <c r="U55" i="45"/>
  <c r="T55" i="45"/>
  <c r="U17" i="46"/>
  <c r="T17" i="46"/>
  <c r="S70" i="26"/>
  <c r="U10" i="27"/>
  <c r="T21" i="27"/>
  <c r="U28" i="27"/>
  <c r="S66" i="27"/>
  <c r="T90" i="27"/>
  <c r="U12" i="28"/>
  <c r="T29" i="28"/>
  <c r="U52" i="28"/>
  <c r="Q71" i="28"/>
  <c r="T87" i="28"/>
  <c r="U44" i="29"/>
  <c r="T55" i="29"/>
  <c r="T63" i="29"/>
  <c r="U69" i="29"/>
  <c r="T90" i="29"/>
  <c r="U12" i="30"/>
  <c r="U20" i="30"/>
  <c r="T23" i="30"/>
  <c r="S33" i="30"/>
  <c r="P40" i="30"/>
  <c r="Q40" i="30"/>
  <c r="Q53" i="30"/>
  <c r="T88" i="30"/>
  <c r="Q33" i="31"/>
  <c r="T47" i="31"/>
  <c r="T18" i="32"/>
  <c r="R40" i="32"/>
  <c r="U44" i="32"/>
  <c r="T47" i="32"/>
  <c r="T63" i="33"/>
  <c r="Q72" i="33"/>
  <c r="S30" i="34"/>
  <c r="Q30" i="34"/>
  <c r="Q70" i="34"/>
  <c r="T86" i="34"/>
  <c r="T18" i="35"/>
  <c r="U18" i="35"/>
  <c r="P30" i="35"/>
  <c r="R30" i="35"/>
  <c r="U37" i="35"/>
  <c r="T37" i="35"/>
  <c r="T49" i="35"/>
  <c r="U69" i="35"/>
  <c r="U86" i="36"/>
  <c r="T86" i="36"/>
  <c r="Q15" i="37"/>
  <c r="U51" i="37"/>
  <c r="T51" i="37"/>
  <c r="U63" i="37"/>
  <c r="R40" i="38"/>
  <c r="T13" i="39"/>
  <c r="U18" i="39"/>
  <c r="U26" i="39"/>
  <c r="U42" i="39"/>
  <c r="T45" i="39"/>
  <c r="U61" i="40"/>
  <c r="T61" i="40"/>
  <c r="Q70" i="40"/>
  <c r="U65" i="42"/>
  <c r="T65" i="42"/>
  <c r="U88" i="42"/>
  <c r="T88" i="42"/>
  <c r="S15" i="43"/>
  <c r="U49" i="43"/>
  <c r="T49" i="43"/>
  <c r="R70" i="46"/>
  <c r="U88" i="46"/>
  <c r="T88" i="46"/>
  <c r="R66" i="47"/>
  <c r="T69" i="47"/>
  <c r="U69" i="47"/>
  <c r="T61" i="48"/>
  <c r="U61" i="48"/>
  <c r="P33" i="28"/>
  <c r="E59" i="29"/>
  <c r="E33" i="30"/>
  <c r="R33" i="31"/>
  <c r="E59" i="31"/>
  <c r="Q66" i="31"/>
  <c r="R71" i="31"/>
  <c r="E70" i="32"/>
  <c r="P71" i="32"/>
  <c r="R71" i="32"/>
  <c r="U64" i="33"/>
  <c r="T64" i="33"/>
  <c r="R15" i="34"/>
  <c r="U21" i="34"/>
  <c r="T21" i="34"/>
  <c r="T50" i="34"/>
  <c r="U50" i="34"/>
  <c r="U12" i="35"/>
  <c r="T12" i="35"/>
  <c r="P24" i="36"/>
  <c r="R24" i="36"/>
  <c r="Q53" i="38"/>
  <c r="U55" i="38"/>
  <c r="T55" i="38"/>
  <c r="T14" i="39"/>
  <c r="U14" i="39"/>
  <c r="P24" i="39"/>
  <c r="R24" i="39"/>
  <c r="R70" i="39"/>
  <c r="P15" i="41"/>
  <c r="T15" i="41" s="1"/>
  <c r="U19" i="41"/>
  <c r="T19" i="41"/>
  <c r="T44" i="41"/>
  <c r="U44" i="41"/>
  <c r="R66" i="41"/>
  <c r="U88" i="41"/>
  <c r="T88" i="41"/>
  <c r="T91" i="41"/>
  <c r="U91" i="41"/>
  <c r="T69" i="42"/>
  <c r="U69" i="42"/>
  <c r="T22" i="46"/>
  <c r="U22" i="46"/>
  <c r="T46" i="46"/>
  <c r="U46" i="46"/>
  <c r="U52" i="26"/>
  <c r="U64" i="26"/>
  <c r="T88" i="26"/>
  <c r="R15" i="27"/>
  <c r="S15" i="27"/>
  <c r="P30" i="27"/>
  <c r="R30" i="27"/>
  <c r="U32" i="27"/>
  <c r="T52" i="27"/>
  <c r="E67" i="27"/>
  <c r="U89" i="27"/>
  <c r="U93" i="27"/>
  <c r="T11" i="28"/>
  <c r="S15" i="28"/>
  <c r="U28" i="28"/>
  <c r="T37" i="28"/>
  <c r="U44" i="28"/>
  <c r="Q59" i="28"/>
  <c r="S66" i="28"/>
  <c r="R70" i="28"/>
  <c r="T86" i="28"/>
  <c r="U10" i="29"/>
  <c r="P24" i="29"/>
  <c r="R24" i="29"/>
  <c r="T43" i="29"/>
  <c r="T62" i="29"/>
  <c r="Q66" i="29"/>
  <c r="R70" i="29"/>
  <c r="U89" i="29"/>
  <c r="T11" i="30"/>
  <c r="Q71" i="30"/>
  <c r="T87" i="30"/>
  <c r="T27" i="31"/>
  <c r="U32" i="31"/>
  <c r="S33" i="31"/>
  <c r="T46" i="31"/>
  <c r="R70" i="31"/>
  <c r="T17" i="32"/>
  <c r="Q30" i="32"/>
  <c r="T63" i="32"/>
  <c r="Q71" i="32"/>
  <c r="U71" i="32" s="1"/>
  <c r="S71" i="32"/>
  <c r="T88" i="32"/>
  <c r="R33" i="33"/>
  <c r="T52" i="33"/>
  <c r="U52" i="33"/>
  <c r="T69" i="33"/>
  <c r="R71" i="33"/>
  <c r="T19" i="34"/>
  <c r="U38" i="35"/>
  <c r="U42" i="35"/>
  <c r="S70" i="35"/>
  <c r="P15" i="36"/>
  <c r="R15" i="36"/>
  <c r="T18" i="36"/>
  <c r="U18" i="36"/>
  <c r="T22" i="36"/>
  <c r="U22" i="36"/>
  <c r="U87" i="36"/>
  <c r="U9" i="37"/>
  <c r="T9" i="37"/>
  <c r="U38" i="37"/>
  <c r="U86" i="37"/>
  <c r="T86" i="37"/>
  <c r="T88" i="37"/>
  <c r="T26" i="38"/>
  <c r="U26" i="38"/>
  <c r="U92" i="38"/>
  <c r="T92" i="38"/>
  <c r="Q33" i="39"/>
  <c r="T38" i="39"/>
  <c r="U38" i="39"/>
  <c r="U37" i="40"/>
  <c r="T37" i="40"/>
  <c r="U46" i="40"/>
  <c r="T65" i="40"/>
  <c r="U13" i="41"/>
  <c r="T13" i="41"/>
  <c r="U39" i="42"/>
  <c r="T39" i="42"/>
  <c r="U61" i="42"/>
  <c r="T61" i="42"/>
  <c r="U9" i="44"/>
  <c r="T9" i="44"/>
  <c r="U37" i="44"/>
  <c r="T37" i="44"/>
  <c r="T87" i="44"/>
  <c r="U87" i="44"/>
  <c r="U39" i="45"/>
  <c r="T39" i="45"/>
  <c r="E53" i="26"/>
  <c r="Q71" i="26"/>
  <c r="E33" i="27"/>
  <c r="E71" i="28"/>
  <c r="Q30" i="30"/>
  <c r="T36" i="30"/>
  <c r="E53" i="30"/>
  <c r="E33" i="31"/>
  <c r="U33" i="31" s="1"/>
  <c r="E71" i="31"/>
  <c r="T32" i="32"/>
  <c r="T93" i="32"/>
  <c r="U93" i="32"/>
  <c r="E24" i="33"/>
  <c r="P53" i="33"/>
  <c r="U17" i="34"/>
  <c r="T17" i="34"/>
  <c r="Q33" i="34"/>
  <c r="T93" i="34"/>
  <c r="U93" i="34"/>
  <c r="E66" i="35"/>
  <c r="U13" i="36"/>
  <c r="T13" i="36"/>
  <c r="T62" i="36"/>
  <c r="U62" i="36"/>
  <c r="E15" i="37"/>
  <c r="R33" i="37"/>
  <c r="Q66" i="37"/>
  <c r="Q71" i="38"/>
  <c r="E72" i="38"/>
  <c r="P15" i="39"/>
  <c r="R15" i="39"/>
  <c r="T35" i="39"/>
  <c r="U19" i="40"/>
  <c r="T19" i="40"/>
  <c r="E33" i="40"/>
  <c r="E59" i="40"/>
  <c r="T10" i="41"/>
  <c r="U10" i="41"/>
  <c r="T18" i="42"/>
  <c r="U18" i="42"/>
  <c r="U65" i="43"/>
  <c r="T65" i="43"/>
  <c r="U90" i="43"/>
  <c r="T90" i="43"/>
  <c r="T26" i="44"/>
  <c r="U26" i="44"/>
  <c r="U29" i="44"/>
  <c r="T29" i="44"/>
  <c r="U23" i="45"/>
  <c r="T23" i="45"/>
  <c r="Q24" i="34"/>
  <c r="Q30" i="35"/>
  <c r="T35" i="35"/>
  <c r="Q66" i="35"/>
  <c r="E15" i="36"/>
  <c r="S67" i="36"/>
  <c r="P70" i="36"/>
  <c r="R70" i="36"/>
  <c r="Q40" i="37"/>
  <c r="E53" i="37"/>
  <c r="P66" i="37"/>
  <c r="P70" i="37"/>
  <c r="R72" i="38"/>
  <c r="Q15" i="39"/>
  <c r="E53" i="39"/>
  <c r="R15" i="40"/>
  <c r="S33" i="40"/>
  <c r="U63" i="40"/>
  <c r="T63" i="40"/>
  <c r="S70" i="40"/>
  <c r="E71" i="40"/>
  <c r="T71" i="40" s="1"/>
  <c r="S67" i="41"/>
  <c r="U69" i="41"/>
  <c r="Q70" i="41"/>
  <c r="T22" i="42"/>
  <c r="U22" i="42"/>
  <c r="Q24" i="43"/>
  <c r="S24" i="43"/>
  <c r="T26" i="43"/>
  <c r="U26" i="43"/>
  <c r="E70" i="43"/>
  <c r="R15" i="44"/>
  <c r="T17" i="44"/>
  <c r="T42" i="44"/>
  <c r="U42" i="44"/>
  <c r="T62" i="44"/>
  <c r="U62" i="44"/>
  <c r="U51" i="45"/>
  <c r="T51" i="45"/>
  <c r="R15" i="46"/>
  <c r="U27" i="46"/>
  <c r="T27" i="46"/>
  <c r="U12" i="47"/>
  <c r="T12" i="47"/>
  <c r="U37" i="48"/>
  <c r="T37" i="48"/>
  <c r="T45" i="48"/>
  <c r="U45" i="48"/>
  <c r="T18" i="50"/>
  <c r="U18" i="50"/>
  <c r="U88" i="52"/>
  <c r="T88" i="52"/>
  <c r="T10" i="34"/>
  <c r="E30" i="34"/>
  <c r="T30" i="34" s="1"/>
  <c r="R33" i="34"/>
  <c r="E70" i="34"/>
  <c r="E71" i="34"/>
  <c r="R67" i="35"/>
  <c r="E67" i="36"/>
  <c r="Q70" i="36"/>
  <c r="T10" i="37"/>
  <c r="P30" i="37"/>
  <c r="R30" i="37"/>
  <c r="U69" i="37"/>
  <c r="S70" i="37"/>
  <c r="T69" i="38"/>
  <c r="R71" i="38"/>
  <c r="U32" i="39"/>
  <c r="U36" i="39"/>
  <c r="S72" i="39"/>
  <c r="T58" i="40"/>
  <c r="U58" i="40"/>
  <c r="U63" i="41"/>
  <c r="T63" i="41"/>
  <c r="R70" i="41"/>
  <c r="E71" i="41"/>
  <c r="E70" i="42"/>
  <c r="T70" i="42" s="1"/>
  <c r="U21" i="43"/>
  <c r="T21" i="43"/>
  <c r="T42" i="43"/>
  <c r="U42" i="43"/>
  <c r="U45" i="43"/>
  <c r="T45" i="43"/>
  <c r="U38" i="44"/>
  <c r="U51" i="44"/>
  <c r="T91" i="44"/>
  <c r="U91" i="44"/>
  <c r="U47" i="45"/>
  <c r="T47" i="45"/>
  <c r="U21" i="46"/>
  <c r="Q24" i="46"/>
  <c r="U49" i="46"/>
  <c r="T49" i="46"/>
  <c r="S71" i="46"/>
  <c r="U21" i="47"/>
  <c r="T21" i="47"/>
  <c r="E67" i="48"/>
  <c r="E71" i="48"/>
  <c r="U23" i="49"/>
  <c r="T23" i="49"/>
  <c r="S33" i="45"/>
  <c r="U35" i="45"/>
  <c r="T18" i="46"/>
  <c r="U18" i="46"/>
  <c r="T12" i="49"/>
  <c r="U12" i="49"/>
  <c r="U14" i="34"/>
  <c r="E24" i="34"/>
  <c r="T27" i="34"/>
  <c r="U62" i="34"/>
  <c r="P70" i="34"/>
  <c r="R70" i="34"/>
  <c r="S71" i="34"/>
  <c r="U14" i="35"/>
  <c r="T23" i="35"/>
  <c r="U36" i="35"/>
  <c r="U46" i="35"/>
  <c r="T57" i="35"/>
  <c r="T61" i="35"/>
  <c r="U10" i="36"/>
  <c r="T11" i="36"/>
  <c r="T29" i="36"/>
  <c r="U38" i="36"/>
  <c r="U46" i="36"/>
  <c r="T49" i="36"/>
  <c r="R67" i="36"/>
  <c r="U88" i="36"/>
  <c r="T92" i="36"/>
  <c r="U14" i="37"/>
  <c r="S15" i="37"/>
  <c r="U23" i="37"/>
  <c r="T35" i="37"/>
  <c r="U42" i="37"/>
  <c r="T49" i="37"/>
  <c r="R71" i="37"/>
  <c r="U91" i="37"/>
  <c r="U10" i="38"/>
  <c r="U14" i="38"/>
  <c r="T23" i="38"/>
  <c r="T61" i="38"/>
  <c r="Q70" i="38"/>
  <c r="E71" i="38"/>
  <c r="U71" i="38" s="1"/>
  <c r="T10" i="39"/>
  <c r="T21" i="39"/>
  <c r="S33" i="39"/>
  <c r="Q40" i="39"/>
  <c r="T49" i="39"/>
  <c r="T65" i="39"/>
  <c r="S67" i="39"/>
  <c r="S70" i="39"/>
  <c r="E24" i="40"/>
  <c r="T49" i="40"/>
  <c r="P70" i="40"/>
  <c r="R70" i="40"/>
  <c r="Q15" i="41"/>
  <c r="U13" i="42"/>
  <c r="T13" i="42"/>
  <c r="S15" i="42"/>
  <c r="U26" i="42"/>
  <c r="Q33" i="42"/>
  <c r="T35" i="42"/>
  <c r="U11" i="43"/>
  <c r="S24" i="44"/>
  <c r="U63" i="44"/>
  <c r="T63" i="44"/>
  <c r="E66" i="44"/>
  <c r="U19" i="45"/>
  <c r="T19" i="45"/>
  <c r="T35" i="45"/>
  <c r="T38" i="45"/>
  <c r="U38" i="45"/>
  <c r="E59" i="45"/>
  <c r="U45" i="46"/>
  <c r="T45" i="46"/>
  <c r="U57" i="46"/>
  <c r="U63" i="46"/>
  <c r="T63" i="46"/>
  <c r="U13" i="47"/>
  <c r="T13" i="47"/>
  <c r="U63" i="47"/>
  <c r="T63" i="47"/>
  <c r="T14" i="48"/>
  <c r="U14" i="48"/>
  <c r="T18" i="48"/>
  <c r="U18" i="48"/>
  <c r="U9" i="49"/>
  <c r="T9" i="49"/>
  <c r="U17" i="44"/>
  <c r="E33" i="44"/>
  <c r="U33" i="44" s="1"/>
  <c r="S40" i="44"/>
  <c r="Q40" i="45"/>
  <c r="P66" i="45"/>
  <c r="R66" i="45"/>
  <c r="P70" i="45"/>
  <c r="S70" i="48"/>
  <c r="Q72" i="48"/>
  <c r="U35" i="49"/>
  <c r="T35" i="49"/>
  <c r="R15" i="50"/>
  <c r="T10" i="51"/>
  <c r="U10" i="51"/>
  <c r="T26" i="52"/>
  <c r="U26" i="52"/>
  <c r="T69" i="39"/>
  <c r="E15" i="40"/>
  <c r="T32" i="40"/>
  <c r="T36" i="40"/>
  <c r="E70" i="40"/>
  <c r="S72" i="40"/>
  <c r="R15" i="41"/>
  <c r="R33" i="41"/>
  <c r="T61" i="41"/>
  <c r="S70" i="41"/>
  <c r="U10" i="42"/>
  <c r="T11" i="42"/>
  <c r="R15" i="42"/>
  <c r="T19" i="42"/>
  <c r="T23" i="42"/>
  <c r="S33" i="42"/>
  <c r="U46" i="42"/>
  <c r="T49" i="42"/>
  <c r="T86" i="42"/>
  <c r="T9" i="43"/>
  <c r="U18" i="43"/>
  <c r="U46" i="43"/>
  <c r="U62" i="43"/>
  <c r="U87" i="43"/>
  <c r="E15" i="44"/>
  <c r="U22" i="44"/>
  <c r="E40" i="44"/>
  <c r="T55" i="44"/>
  <c r="U10" i="45"/>
  <c r="P30" i="45"/>
  <c r="R30" i="45"/>
  <c r="S67" i="45"/>
  <c r="U69" i="45"/>
  <c r="S70" i="45"/>
  <c r="E15" i="46"/>
  <c r="T23" i="46"/>
  <c r="S70" i="46"/>
  <c r="R72" i="46"/>
  <c r="E24" i="47"/>
  <c r="S33" i="47"/>
  <c r="E53" i="47"/>
  <c r="E67" i="47"/>
  <c r="R70" i="47"/>
  <c r="Q15" i="48"/>
  <c r="U36" i="48"/>
  <c r="P53" i="48"/>
  <c r="U61" i="49"/>
  <c r="T61" i="49"/>
  <c r="U29" i="50"/>
  <c r="T29" i="50"/>
  <c r="T26" i="51"/>
  <c r="U26" i="51"/>
  <c r="U20" i="53"/>
  <c r="T20" i="53"/>
  <c r="Q70" i="42"/>
  <c r="E71" i="42"/>
  <c r="T10" i="43"/>
  <c r="P66" i="43"/>
  <c r="R66" i="43"/>
  <c r="Q15" i="45"/>
  <c r="Q24" i="45"/>
  <c r="S40" i="45"/>
  <c r="E67" i="45"/>
  <c r="R70" i="45"/>
  <c r="E24" i="46"/>
  <c r="P30" i="47"/>
  <c r="R30" i="47"/>
  <c r="R33" i="47"/>
  <c r="Q70" i="47"/>
  <c r="U11" i="49"/>
  <c r="T11" i="49"/>
  <c r="U13" i="50"/>
  <c r="T13" i="50"/>
  <c r="U90" i="51"/>
  <c r="T90" i="51"/>
  <c r="U21" i="52"/>
  <c r="T21" i="52"/>
  <c r="U48" i="52"/>
  <c r="T48" i="52"/>
  <c r="U17" i="53"/>
  <c r="T17" i="53"/>
  <c r="E33" i="42"/>
  <c r="U33" i="42" s="1"/>
  <c r="S70" i="43"/>
  <c r="R33" i="44"/>
  <c r="P70" i="44"/>
  <c r="R70" i="44"/>
  <c r="U32" i="45"/>
  <c r="U36" i="45"/>
  <c r="R40" i="46"/>
  <c r="R67" i="46"/>
  <c r="Q30" i="47"/>
  <c r="S30" i="47"/>
  <c r="Q33" i="48"/>
  <c r="U21" i="51"/>
  <c r="T21" i="51"/>
  <c r="U13" i="53"/>
  <c r="T13" i="53"/>
  <c r="U90" i="54"/>
  <c r="T90" i="54"/>
  <c r="U92" i="55"/>
  <c r="T92" i="55"/>
  <c r="E71" i="39"/>
  <c r="R40" i="40"/>
  <c r="S71" i="40"/>
  <c r="E24" i="41"/>
  <c r="S71" i="41"/>
  <c r="E72" i="41"/>
  <c r="E15" i="42"/>
  <c r="S70" i="42"/>
  <c r="S72" i="42"/>
  <c r="U10" i="43"/>
  <c r="P30" i="43"/>
  <c r="E33" i="43"/>
  <c r="T10" i="44"/>
  <c r="R24" i="44"/>
  <c r="Q33" i="44"/>
  <c r="S53" i="44"/>
  <c r="E67" i="44"/>
  <c r="Q70" i="44"/>
  <c r="S70" i="44"/>
  <c r="S15" i="45"/>
  <c r="R33" i="45"/>
  <c r="E70" i="45"/>
  <c r="U70" i="45" s="1"/>
  <c r="E33" i="46"/>
  <c r="E59" i="46"/>
  <c r="T69" i="46"/>
  <c r="R72" i="47"/>
  <c r="U35" i="48"/>
  <c r="Q66" i="48"/>
  <c r="S67" i="48"/>
  <c r="R71" i="48"/>
  <c r="T89" i="48"/>
  <c r="U89" i="48"/>
  <c r="P15" i="49"/>
  <c r="T10" i="53"/>
  <c r="U10" i="53"/>
  <c r="T46" i="55"/>
  <c r="U46" i="55"/>
  <c r="U17" i="47"/>
  <c r="T20" i="47"/>
  <c r="U29" i="47"/>
  <c r="U91" i="47"/>
  <c r="T13" i="48"/>
  <c r="U21" i="48"/>
  <c r="S40" i="48"/>
  <c r="U56" i="48"/>
  <c r="P66" i="48"/>
  <c r="R70" i="48"/>
  <c r="T86" i="48"/>
  <c r="T26" i="49"/>
  <c r="T91" i="49"/>
  <c r="U91" i="49"/>
  <c r="S40" i="50"/>
  <c r="Q40" i="50"/>
  <c r="U40" i="50" s="1"/>
  <c r="U17" i="52"/>
  <c r="T17" i="52"/>
  <c r="U29" i="53"/>
  <c r="T29" i="53"/>
  <c r="E79" i="31"/>
  <c r="Q15" i="50"/>
  <c r="E71" i="52"/>
  <c r="P59" i="53"/>
  <c r="Q70" i="53"/>
  <c r="E33" i="54"/>
  <c r="E79" i="49"/>
  <c r="T109" i="55"/>
  <c r="T104" i="53"/>
  <c r="U99" i="47"/>
  <c r="T105" i="34"/>
  <c r="U101" i="31"/>
  <c r="U109" i="30"/>
  <c r="T107" i="28"/>
  <c r="T113" i="21"/>
  <c r="U107" i="18"/>
  <c r="U104" i="15"/>
  <c r="T104" i="11"/>
  <c r="U104" i="7"/>
  <c r="T106" i="3"/>
  <c r="S40" i="49"/>
  <c r="T57" i="49"/>
  <c r="T63" i="49"/>
  <c r="U69" i="49"/>
  <c r="S70" i="49"/>
  <c r="T39" i="50"/>
  <c r="U44" i="50"/>
  <c r="T51" i="50"/>
  <c r="P66" i="50"/>
  <c r="R66" i="50"/>
  <c r="P70" i="50"/>
  <c r="T86" i="50"/>
  <c r="Q15" i="51"/>
  <c r="T37" i="51"/>
  <c r="U62" i="51"/>
  <c r="P66" i="51"/>
  <c r="R66" i="51"/>
  <c r="U13" i="52"/>
  <c r="U38" i="52"/>
  <c r="U50" i="52"/>
  <c r="S70" i="52"/>
  <c r="S15" i="53"/>
  <c r="U22" i="53"/>
  <c r="T27" i="53"/>
  <c r="S40" i="53"/>
  <c r="T69" i="53"/>
  <c r="U14" i="54"/>
  <c r="S15" i="54"/>
  <c r="P30" i="54"/>
  <c r="U38" i="54"/>
  <c r="T49" i="54"/>
  <c r="T57" i="54"/>
  <c r="T61" i="54"/>
  <c r="T87" i="54"/>
  <c r="T9" i="55"/>
  <c r="T23" i="55"/>
  <c r="R33" i="55"/>
  <c r="Q40" i="55"/>
  <c r="T57" i="55"/>
  <c r="U62" i="55"/>
  <c r="E79" i="25"/>
  <c r="U99" i="54"/>
  <c r="T108" i="49"/>
  <c r="T100" i="45"/>
  <c r="T96" i="41"/>
  <c r="U98" i="41"/>
  <c r="T113" i="37"/>
  <c r="T107" i="30"/>
  <c r="T110" i="29"/>
  <c r="T105" i="28"/>
  <c r="U97" i="25"/>
  <c r="U99" i="25"/>
  <c r="U96" i="24"/>
  <c r="T101" i="24"/>
  <c r="T113" i="22"/>
  <c r="T108" i="21"/>
  <c r="T106" i="20"/>
  <c r="U97" i="16"/>
  <c r="U102" i="15"/>
  <c r="T97" i="11"/>
  <c r="S95" i="10"/>
  <c r="T13" i="49"/>
  <c r="Q15" i="49"/>
  <c r="E24" i="49"/>
  <c r="T46" i="49"/>
  <c r="E70" i="49"/>
  <c r="T92" i="49"/>
  <c r="U14" i="50"/>
  <c r="T19" i="50"/>
  <c r="P30" i="50"/>
  <c r="E40" i="50"/>
  <c r="T55" i="50"/>
  <c r="Q70" i="50"/>
  <c r="U70" i="50" s="1"/>
  <c r="T11" i="51"/>
  <c r="R15" i="51"/>
  <c r="U22" i="51"/>
  <c r="T27" i="51"/>
  <c r="R33" i="51"/>
  <c r="P40" i="51"/>
  <c r="T65" i="51"/>
  <c r="Q66" i="51"/>
  <c r="S66" i="51"/>
  <c r="U91" i="51"/>
  <c r="U22" i="52"/>
  <c r="U27" i="52"/>
  <c r="T37" i="52"/>
  <c r="U42" i="52"/>
  <c r="T49" i="52"/>
  <c r="P59" i="52"/>
  <c r="E70" i="52"/>
  <c r="E33" i="53"/>
  <c r="S70" i="53"/>
  <c r="E71" i="53"/>
  <c r="T92" i="53"/>
  <c r="E15" i="54"/>
  <c r="T19" i="54"/>
  <c r="U32" i="54"/>
  <c r="U42" i="54"/>
  <c r="R71" i="54"/>
  <c r="E24" i="55"/>
  <c r="Q66" i="55"/>
  <c r="S67" i="55"/>
  <c r="E79" i="55"/>
  <c r="E79" i="36"/>
  <c r="E79" i="20"/>
  <c r="E79" i="16"/>
  <c r="U101" i="1"/>
  <c r="T97" i="54"/>
  <c r="T99" i="40"/>
  <c r="U96" i="39"/>
  <c r="U103" i="39"/>
  <c r="T113" i="39"/>
  <c r="T108" i="37"/>
  <c r="T98" i="36"/>
  <c r="U108" i="35"/>
  <c r="T101" i="32"/>
  <c r="U104" i="31"/>
  <c r="L112" i="25"/>
  <c r="R112" i="25" s="1"/>
  <c r="T97" i="13"/>
  <c r="U104" i="13"/>
  <c r="T104" i="6"/>
  <c r="U104" i="5"/>
  <c r="T104" i="2"/>
  <c r="R15" i="49"/>
  <c r="S33" i="49"/>
  <c r="T36" i="49"/>
  <c r="R67" i="49"/>
  <c r="Q72" i="49"/>
  <c r="U72" i="49" s="1"/>
  <c r="U36" i="50"/>
  <c r="R70" i="50"/>
  <c r="S15" i="51"/>
  <c r="Q40" i="52"/>
  <c r="P71" i="52"/>
  <c r="R71" i="52"/>
  <c r="E70" i="53"/>
  <c r="T86" i="54"/>
  <c r="U22" i="55"/>
  <c r="T27" i="55"/>
  <c r="S40" i="55"/>
  <c r="E67" i="55"/>
  <c r="Q70" i="55"/>
  <c r="T86" i="55"/>
  <c r="E79" i="44"/>
  <c r="T101" i="43"/>
  <c r="T101" i="39"/>
  <c r="U107" i="27"/>
  <c r="U104" i="8"/>
  <c r="U97" i="6"/>
  <c r="R66" i="49"/>
  <c r="R30" i="51"/>
  <c r="R70" i="51"/>
  <c r="E79" i="50"/>
  <c r="E79" i="11"/>
  <c r="T101" i="46"/>
  <c r="U106" i="45"/>
  <c r="U109" i="44"/>
  <c r="T101" i="37"/>
  <c r="U113" i="23"/>
  <c r="T108" i="18"/>
  <c r="T108" i="14"/>
  <c r="T113" i="14"/>
  <c r="T21" i="49"/>
  <c r="P30" i="49"/>
  <c r="R30" i="49"/>
  <c r="U32" i="49"/>
  <c r="T37" i="49"/>
  <c r="T65" i="49"/>
  <c r="R71" i="49"/>
  <c r="T21" i="50"/>
  <c r="R33" i="50"/>
  <c r="T37" i="50"/>
  <c r="U42" i="50"/>
  <c r="T49" i="50"/>
  <c r="T61" i="50"/>
  <c r="T88" i="50"/>
  <c r="T13" i="51"/>
  <c r="T29" i="51"/>
  <c r="E33" i="51"/>
  <c r="U46" i="51"/>
  <c r="Q70" i="51"/>
  <c r="U10" i="52"/>
  <c r="R15" i="52"/>
  <c r="U44" i="52"/>
  <c r="T9" i="53"/>
  <c r="P33" i="53"/>
  <c r="U62" i="53"/>
  <c r="T90" i="53"/>
  <c r="T9" i="54"/>
  <c r="T17" i="54"/>
  <c r="T21" i="54"/>
  <c r="T35" i="54"/>
  <c r="Q40" i="54"/>
  <c r="U40" i="54" s="1"/>
  <c r="E67" i="54"/>
  <c r="R70" i="54"/>
  <c r="E71" i="54"/>
  <c r="T11" i="55"/>
  <c r="T21" i="55"/>
  <c r="U26" i="55"/>
  <c r="T45" i="55"/>
  <c r="T49" i="55"/>
  <c r="E53" i="55"/>
  <c r="U69" i="55"/>
  <c r="S70" i="55"/>
  <c r="E71" i="55"/>
  <c r="E79" i="38"/>
  <c r="E79" i="15"/>
  <c r="E79" i="7"/>
  <c r="U97" i="41"/>
  <c r="T99" i="41"/>
  <c r="T96" i="38"/>
  <c r="U96" i="16"/>
  <c r="T98" i="16"/>
  <c r="T103" i="16"/>
  <c r="T113" i="7"/>
  <c r="E33" i="49"/>
  <c r="R40" i="49"/>
  <c r="P70" i="49"/>
  <c r="T70" i="49" s="1"/>
  <c r="R70" i="49"/>
  <c r="S71" i="49"/>
  <c r="T90" i="49"/>
  <c r="T17" i="50"/>
  <c r="Q33" i="50"/>
  <c r="U35" i="50"/>
  <c r="P71" i="50"/>
  <c r="T9" i="51"/>
  <c r="Q24" i="51"/>
  <c r="U69" i="51"/>
  <c r="S71" i="51"/>
  <c r="Q15" i="52"/>
  <c r="U20" i="52"/>
  <c r="U47" i="52"/>
  <c r="U87" i="52"/>
  <c r="Q33" i="53"/>
  <c r="U33" i="53" s="1"/>
  <c r="T37" i="53"/>
  <c r="R40" i="53"/>
  <c r="Q66" i="53"/>
  <c r="S71" i="53"/>
  <c r="T47" i="54"/>
  <c r="T51" i="54"/>
  <c r="T55" i="54"/>
  <c r="T65" i="54"/>
  <c r="S70" i="54"/>
  <c r="T29" i="55"/>
  <c r="E70" i="55"/>
  <c r="E79" i="42"/>
  <c r="E79" i="18"/>
  <c r="U96" i="50"/>
  <c r="T109" i="50"/>
  <c r="S95" i="35"/>
  <c r="S95" i="34"/>
  <c r="S72" i="55"/>
  <c r="Q67" i="55"/>
  <c r="E72" i="55"/>
  <c r="Q59" i="55"/>
  <c r="S59" i="55"/>
  <c r="U58" i="55"/>
  <c r="P72" i="55"/>
  <c r="T72" i="55" s="1"/>
  <c r="U103" i="55"/>
  <c r="U101" i="55"/>
  <c r="R72" i="54"/>
  <c r="E72" i="54"/>
  <c r="E53" i="54"/>
  <c r="S67" i="54"/>
  <c r="Q72" i="54"/>
  <c r="U72" i="54" s="1"/>
  <c r="Q59" i="54"/>
  <c r="S59" i="54"/>
  <c r="Q67" i="54"/>
  <c r="S95" i="54"/>
  <c r="T108" i="54"/>
  <c r="E53" i="53"/>
  <c r="S67" i="53"/>
  <c r="E72" i="53"/>
  <c r="T47" i="53"/>
  <c r="T57" i="53"/>
  <c r="P72" i="53"/>
  <c r="R67" i="53"/>
  <c r="S72" i="53"/>
  <c r="Q67" i="53"/>
  <c r="R72" i="53"/>
  <c r="R59" i="53"/>
  <c r="Q59" i="53"/>
  <c r="S59" i="53"/>
  <c r="S72" i="52"/>
  <c r="R67" i="52"/>
  <c r="E72" i="52"/>
  <c r="T57" i="52"/>
  <c r="S67" i="52"/>
  <c r="R59" i="52"/>
  <c r="Q67" i="52"/>
  <c r="U67" i="52" s="1"/>
  <c r="E59" i="52"/>
  <c r="U98" i="52"/>
  <c r="L112" i="52"/>
  <c r="R112" i="52" s="1"/>
  <c r="E95" i="52"/>
  <c r="U95" i="52" s="1"/>
  <c r="U105" i="52"/>
  <c r="T110" i="52"/>
  <c r="E79" i="52"/>
  <c r="S67" i="51"/>
  <c r="S53" i="51"/>
  <c r="Q72" i="51"/>
  <c r="R72" i="51"/>
  <c r="Q59" i="51"/>
  <c r="S59" i="51"/>
  <c r="E67" i="51"/>
  <c r="S72" i="51"/>
  <c r="E72" i="51"/>
  <c r="T57" i="51"/>
  <c r="R67" i="51"/>
  <c r="T97" i="51"/>
  <c r="T102" i="51"/>
  <c r="E67" i="50"/>
  <c r="S72" i="50"/>
  <c r="Q59" i="50"/>
  <c r="S59" i="50"/>
  <c r="Q72" i="50"/>
  <c r="R72" i="50"/>
  <c r="P67" i="50"/>
  <c r="T57" i="50"/>
  <c r="R67" i="50"/>
  <c r="S67" i="50"/>
  <c r="U103" i="50"/>
  <c r="T47" i="49"/>
  <c r="P59" i="49"/>
  <c r="R59" i="49"/>
  <c r="S67" i="49"/>
  <c r="Q59" i="49"/>
  <c r="S59" i="49"/>
  <c r="S72" i="49"/>
  <c r="E59" i="49"/>
  <c r="T59" i="49" s="1"/>
  <c r="P72" i="49"/>
  <c r="U102" i="49"/>
  <c r="T107" i="49"/>
  <c r="T109" i="49"/>
  <c r="R53" i="48"/>
  <c r="U57" i="48"/>
  <c r="E72" i="48"/>
  <c r="Q59" i="48"/>
  <c r="P72" i="48"/>
  <c r="R72" i="48"/>
  <c r="R67" i="47"/>
  <c r="Q72" i="47"/>
  <c r="P59" i="47"/>
  <c r="R59" i="47"/>
  <c r="Q59" i="47"/>
  <c r="S59" i="47"/>
  <c r="Q67" i="47"/>
  <c r="U67" i="47" s="1"/>
  <c r="U58" i="47"/>
  <c r="E59" i="47"/>
  <c r="T101" i="47"/>
  <c r="S95" i="47"/>
  <c r="T109" i="47"/>
  <c r="U107" i="47"/>
  <c r="T47" i="46"/>
  <c r="E67" i="46"/>
  <c r="S67" i="46"/>
  <c r="Q59" i="46"/>
  <c r="S59" i="46"/>
  <c r="P59" i="46"/>
  <c r="R59" i="46"/>
  <c r="E72" i="46"/>
  <c r="T104" i="46"/>
  <c r="T98" i="46"/>
  <c r="T100" i="46"/>
  <c r="T109" i="46"/>
  <c r="E53" i="45"/>
  <c r="P59" i="45"/>
  <c r="R59" i="45"/>
  <c r="Q72" i="45"/>
  <c r="R72" i="45"/>
  <c r="R67" i="45"/>
  <c r="T97" i="45"/>
  <c r="S95" i="45"/>
  <c r="Q67" i="44"/>
  <c r="R72" i="44"/>
  <c r="R53" i="44"/>
  <c r="P59" i="44"/>
  <c r="R59" i="44"/>
  <c r="Q59" i="44"/>
  <c r="S59" i="44"/>
  <c r="P72" i="44"/>
  <c r="R67" i="44"/>
  <c r="S72" i="44"/>
  <c r="T57" i="44"/>
  <c r="E59" i="44"/>
  <c r="S67" i="44"/>
  <c r="E72" i="44"/>
  <c r="U102" i="44"/>
  <c r="T107" i="44"/>
  <c r="E67" i="43"/>
  <c r="P72" i="43"/>
  <c r="E53" i="43"/>
  <c r="S72" i="43"/>
  <c r="P59" i="43"/>
  <c r="R59" i="43"/>
  <c r="R72" i="43"/>
  <c r="Q72" i="43"/>
  <c r="T57" i="43"/>
  <c r="Q67" i="43"/>
  <c r="S67" i="43"/>
  <c r="U109" i="43"/>
  <c r="T98" i="43"/>
  <c r="U100" i="43"/>
  <c r="E53" i="42"/>
  <c r="T47" i="42"/>
  <c r="P59" i="42"/>
  <c r="R59" i="42"/>
  <c r="Q59" i="42"/>
  <c r="S59" i="42"/>
  <c r="R72" i="42"/>
  <c r="T57" i="42"/>
  <c r="E59" i="42"/>
  <c r="U98" i="42"/>
  <c r="T103" i="42"/>
  <c r="T105" i="42"/>
  <c r="U107" i="42"/>
  <c r="T104" i="42"/>
  <c r="U106" i="42"/>
  <c r="T108" i="42"/>
  <c r="P53" i="41"/>
  <c r="R53" i="41"/>
  <c r="E53" i="41"/>
  <c r="R67" i="41"/>
  <c r="Q59" i="41"/>
  <c r="S59" i="41"/>
  <c r="Q72" i="41"/>
  <c r="U72" i="41" s="1"/>
  <c r="R72" i="41"/>
  <c r="U58" i="41"/>
  <c r="T57" i="41"/>
  <c r="R95" i="41"/>
  <c r="U107" i="41"/>
  <c r="P72" i="40"/>
  <c r="Q67" i="40"/>
  <c r="R72" i="40"/>
  <c r="T57" i="40"/>
  <c r="S67" i="40"/>
  <c r="E72" i="40"/>
  <c r="P59" i="40"/>
  <c r="R59" i="40"/>
  <c r="Q59" i="40"/>
  <c r="S59" i="40"/>
  <c r="U105" i="40"/>
  <c r="P67" i="39"/>
  <c r="T67" i="39" s="1"/>
  <c r="Q67" i="39"/>
  <c r="R67" i="39"/>
  <c r="E67" i="39"/>
  <c r="P72" i="39"/>
  <c r="R72" i="39"/>
  <c r="U58" i="39"/>
  <c r="Q72" i="39"/>
  <c r="E59" i="39"/>
  <c r="T105" i="39"/>
  <c r="S53" i="38"/>
  <c r="E53" i="38"/>
  <c r="Q67" i="38"/>
  <c r="P59" i="38"/>
  <c r="R59" i="38"/>
  <c r="Q59" i="38"/>
  <c r="S59" i="38"/>
  <c r="R95" i="38"/>
  <c r="T104" i="38"/>
  <c r="T109" i="38"/>
  <c r="U103" i="38"/>
  <c r="S72" i="37"/>
  <c r="P67" i="37"/>
  <c r="P59" i="37"/>
  <c r="R59" i="37"/>
  <c r="Q72" i="37"/>
  <c r="R72" i="37"/>
  <c r="U58" i="37"/>
  <c r="E59" i="37"/>
  <c r="R67" i="37"/>
  <c r="T57" i="37"/>
  <c r="S67" i="37"/>
  <c r="E67" i="37"/>
  <c r="U104" i="37"/>
  <c r="T100" i="37"/>
  <c r="U102" i="37"/>
  <c r="T107" i="37"/>
  <c r="T109" i="37"/>
  <c r="U96" i="37"/>
  <c r="E53" i="36"/>
  <c r="T47" i="36"/>
  <c r="P72" i="36"/>
  <c r="T57" i="36"/>
  <c r="E59" i="36"/>
  <c r="R72" i="36"/>
  <c r="E72" i="36"/>
  <c r="Q59" i="36"/>
  <c r="S59" i="36"/>
  <c r="T106" i="36"/>
  <c r="T100" i="36"/>
  <c r="T102" i="36"/>
  <c r="T110" i="36"/>
  <c r="U108" i="36"/>
  <c r="E53" i="35"/>
  <c r="E72" i="35"/>
  <c r="E67" i="35"/>
  <c r="S72" i="35"/>
  <c r="S67" i="35"/>
  <c r="P59" i="35"/>
  <c r="R59" i="35"/>
  <c r="Q72" i="35"/>
  <c r="R72" i="35"/>
  <c r="U58" i="35"/>
  <c r="U107" i="35"/>
  <c r="T109" i="35"/>
  <c r="U100" i="35"/>
  <c r="Q67" i="34"/>
  <c r="R72" i="34"/>
  <c r="E72" i="34"/>
  <c r="E67" i="34"/>
  <c r="Q59" i="34"/>
  <c r="U101" i="34"/>
  <c r="R53" i="33"/>
  <c r="E72" i="33"/>
  <c r="Q59" i="33"/>
  <c r="S59" i="33"/>
  <c r="E67" i="33"/>
  <c r="P72" i="33"/>
  <c r="R72" i="33"/>
  <c r="S72" i="33"/>
  <c r="Q67" i="33"/>
  <c r="U67" i="33" s="1"/>
  <c r="T98" i="33"/>
  <c r="U100" i="33"/>
  <c r="Q53" i="32"/>
  <c r="S53" i="32"/>
  <c r="R67" i="32"/>
  <c r="E72" i="32"/>
  <c r="U105" i="32"/>
  <c r="U98" i="32"/>
  <c r="U108" i="32"/>
  <c r="T110" i="32"/>
  <c r="E72" i="31"/>
  <c r="S53" i="31"/>
  <c r="R53" i="31"/>
  <c r="P67" i="31"/>
  <c r="R67" i="31"/>
  <c r="T57" i="31"/>
  <c r="T100" i="31"/>
  <c r="T108" i="31"/>
  <c r="S53" i="30"/>
  <c r="T47" i="30"/>
  <c r="E59" i="30"/>
  <c r="R67" i="30"/>
  <c r="E72" i="30"/>
  <c r="T100" i="30"/>
  <c r="U103" i="30"/>
  <c r="T99" i="30"/>
  <c r="T47" i="29"/>
  <c r="S67" i="29"/>
  <c r="R67" i="29"/>
  <c r="T58" i="29"/>
  <c r="P67" i="29"/>
  <c r="T67" i="29" s="1"/>
  <c r="Q67" i="29"/>
  <c r="U67" i="29" s="1"/>
  <c r="T57" i="29"/>
  <c r="E72" i="29"/>
  <c r="T102" i="29"/>
  <c r="U109" i="29"/>
  <c r="T106" i="29"/>
  <c r="L112" i="29"/>
  <c r="R112" i="29" s="1"/>
  <c r="T47" i="28"/>
  <c r="E53" i="28"/>
  <c r="R67" i="28"/>
  <c r="R72" i="28"/>
  <c r="S59" i="28"/>
  <c r="E72" i="28"/>
  <c r="E59" i="28"/>
  <c r="T59" i="28" s="1"/>
  <c r="S72" i="28"/>
  <c r="U101" i="28"/>
  <c r="E79" i="28"/>
  <c r="E53" i="27"/>
  <c r="T47" i="27"/>
  <c r="E59" i="27"/>
  <c r="R72" i="27"/>
  <c r="S95" i="27"/>
  <c r="T97" i="27"/>
  <c r="U99" i="27"/>
  <c r="T104" i="27"/>
  <c r="T106" i="27"/>
  <c r="T108" i="27"/>
  <c r="T98" i="27"/>
  <c r="S67" i="26"/>
  <c r="E72" i="26"/>
  <c r="S72" i="26"/>
  <c r="R67" i="26"/>
  <c r="Q67" i="26"/>
  <c r="U67" i="26" s="1"/>
  <c r="U101" i="26"/>
  <c r="R95" i="26"/>
  <c r="U109" i="26"/>
  <c r="U100" i="26"/>
  <c r="E53" i="25"/>
  <c r="E72" i="25"/>
  <c r="E67" i="25"/>
  <c r="R72" i="25"/>
  <c r="T57" i="25"/>
  <c r="S59" i="25"/>
  <c r="U105" i="25"/>
  <c r="T103" i="25"/>
  <c r="E53" i="24"/>
  <c r="P59" i="24"/>
  <c r="R59" i="24"/>
  <c r="R67" i="24"/>
  <c r="Q59" i="24"/>
  <c r="S59" i="24"/>
  <c r="S67" i="24"/>
  <c r="E59" i="24"/>
  <c r="E67" i="24"/>
  <c r="Q72" i="24"/>
  <c r="U104" i="24"/>
  <c r="T98" i="24"/>
  <c r="R67" i="23"/>
  <c r="R59" i="23"/>
  <c r="E67" i="23"/>
  <c r="Q59" i="23"/>
  <c r="S59" i="23"/>
  <c r="U58" i="23"/>
  <c r="P72" i="23"/>
  <c r="T72" i="23" s="1"/>
  <c r="T57" i="23"/>
  <c r="Q72" i="23"/>
  <c r="U72" i="23" s="1"/>
  <c r="Q67" i="23"/>
  <c r="S72" i="23"/>
  <c r="U96" i="23"/>
  <c r="T105" i="23"/>
  <c r="R95" i="23"/>
  <c r="T108" i="23"/>
  <c r="U104" i="23"/>
  <c r="E79" i="23"/>
  <c r="E53" i="22"/>
  <c r="P72" i="22"/>
  <c r="R72" i="22"/>
  <c r="E59" i="22"/>
  <c r="S72" i="22"/>
  <c r="E72" i="22"/>
  <c r="Q59" i="22"/>
  <c r="S59" i="22"/>
  <c r="S67" i="22"/>
  <c r="T101" i="22"/>
  <c r="T99" i="22"/>
  <c r="T104" i="22"/>
  <c r="E53" i="21"/>
  <c r="Q59" i="21"/>
  <c r="S59" i="21"/>
  <c r="R67" i="21"/>
  <c r="S67" i="21"/>
  <c r="E67" i="21"/>
  <c r="P59" i="21"/>
  <c r="R59" i="21"/>
  <c r="S72" i="21"/>
  <c r="U104" i="21"/>
  <c r="T100" i="21"/>
  <c r="U102" i="21"/>
  <c r="E67" i="20"/>
  <c r="S72" i="20"/>
  <c r="U47" i="20"/>
  <c r="E72" i="20"/>
  <c r="P72" i="20"/>
  <c r="R72" i="20"/>
  <c r="S59" i="20"/>
  <c r="U58" i="20"/>
  <c r="Q72" i="20"/>
  <c r="Q67" i="20"/>
  <c r="S67" i="20"/>
  <c r="U102" i="20"/>
  <c r="T107" i="20"/>
  <c r="T98" i="20"/>
  <c r="U110" i="20"/>
  <c r="R67" i="19"/>
  <c r="Q67" i="19"/>
  <c r="E53" i="19"/>
  <c r="S72" i="19"/>
  <c r="E59" i="19"/>
  <c r="E67" i="19"/>
  <c r="Q59" i="19"/>
  <c r="S59" i="19"/>
  <c r="P72" i="19"/>
  <c r="S67" i="19"/>
  <c r="U101" i="19"/>
  <c r="T106" i="19"/>
  <c r="U108" i="19"/>
  <c r="U107" i="19"/>
  <c r="T109" i="19"/>
  <c r="E53" i="18"/>
  <c r="Q67" i="18"/>
  <c r="E72" i="18"/>
  <c r="E67" i="18"/>
  <c r="Q72" i="18"/>
  <c r="R67" i="18"/>
  <c r="S67" i="18"/>
  <c r="P59" i="18"/>
  <c r="R59" i="18"/>
  <c r="S72" i="18"/>
  <c r="Q72" i="17"/>
  <c r="R67" i="17"/>
  <c r="U57" i="17"/>
  <c r="E67" i="17"/>
  <c r="R72" i="17"/>
  <c r="T96" i="17"/>
  <c r="L112" i="17"/>
  <c r="R112" i="17" s="1"/>
  <c r="T104" i="17"/>
  <c r="P53" i="16"/>
  <c r="R53" i="16"/>
  <c r="Q72" i="16"/>
  <c r="E72" i="16"/>
  <c r="U105" i="16"/>
  <c r="U104" i="16"/>
  <c r="T106" i="16"/>
  <c r="E67" i="15"/>
  <c r="P53" i="15"/>
  <c r="R53" i="15"/>
  <c r="S67" i="15"/>
  <c r="R72" i="15"/>
  <c r="Q72" i="15"/>
  <c r="R67" i="15"/>
  <c r="T103" i="15"/>
  <c r="R72" i="14"/>
  <c r="E59" i="14"/>
  <c r="T104" i="14"/>
  <c r="R67" i="13"/>
  <c r="P53" i="13"/>
  <c r="Q53" i="13"/>
  <c r="P59" i="13"/>
  <c r="R59" i="13"/>
  <c r="E67" i="13"/>
  <c r="Q59" i="13"/>
  <c r="S59" i="13"/>
  <c r="S67" i="13"/>
  <c r="S72" i="13"/>
  <c r="E72" i="13"/>
  <c r="S67" i="12"/>
  <c r="T57" i="12"/>
  <c r="E59" i="12"/>
  <c r="E72" i="12"/>
  <c r="P72" i="12"/>
  <c r="R67" i="12"/>
  <c r="Q72" i="12"/>
  <c r="U58" i="12"/>
  <c r="T100" i="12"/>
  <c r="U110" i="12"/>
  <c r="T96" i="12"/>
  <c r="T106" i="12"/>
  <c r="R67" i="11"/>
  <c r="P53" i="11"/>
  <c r="Q72" i="11"/>
  <c r="Q59" i="11"/>
  <c r="S72" i="11"/>
  <c r="E59" i="11"/>
  <c r="U59" i="11" s="1"/>
  <c r="E67" i="11"/>
  <c r="T101" i="11"/>
  <c r="R95" i="11"/>
  <c r="E67" i="10"/>
  <c r="S53" i="10"/>
  <c r="S72" i="10"/>
  <c r="E72" i="10"/>
  <c r="U57" i="10"/>
  <c r="R72" i="10"/>
  <c r="U108" i="10"/>
  <c r="T104" i="10"/>
  <c r="E72" i="9"/>
  <c r="E67" i="9"/>
  <c r="P53" i="9"/>
  <c r="Q53" i="9"/>
  <c r="R53" i="9"/>
  <c r="S53" i="9"/>
  <c r="E53" i="9"/>
  <c r="P59" i="9"/>
  <c r="R59" i="9"/>
  <c r="Q67" i="9"/>
  <c r="R67" i="9"/>
  <c r="T105" i="9"/>
  <c r="R72" i="8"/>
  <c r="R67" i="8"/>
  <c r="U58" i="8"/>
  <c r="P72" i="8"/>
  <c r="E67" i="8"/>
  <c r="U107" i="8"/>
  <c r="T96" i="8"/>
  <c r="T98" i="8"/>
  <c r="U47" i="7"/>
  <c r="E67" i="7"/>
  <c r="P53" i="7"/>
  <c r="S53" i="7"/>
  <c r="S72" i="7"/>
  <c r="R72" i="7"/>
  <c r="P59" i="7"/>
  <c r="Q59" i="7"/>
  <c r="Q67" i="7"/>
  <c r="U103" i="7"/>
  <c r="T105" i="7"/>
  <c r="T101" i="7"/>
  <c r="R53" i="6"/>
  <c r="E72" i="6"/>
  <c r="P72" i="6"/>
  <c r="R67" i="6"/>
  <c r="E67" i="6"/>
  <c r="U102" i="6"/>
  <c r="T110" i="6"/>
  <c r="U47" i="5"/>
  <c r="R53" i="5"/>
  <c r="S53" i="5"/>
  <c r="E53" i="5"/>
  <c r="Q67" i="5"/>
  <c r="U67" i="5" s="1"/>
  <c r="P59" i="5"/>
  <c r="R67" i="5"/>
  <c r="M112" i="5"/>
  <c r="S112" i="5" s="1"/>
  <c r="U110" i="5"/>
  <c r="U103" i="5"/>
  <c r="E79" i="5"/>
  <c r="T47" i="4"/>
  <c r="P53" i="4"/>
  <c r="P72" i="4"/>
  <c r="T72" i="4" s="1"/>
  <c r="Q72" i="4"/>
  <c r="U72" i="4" s="1"/>
  <c r="R67" i="4"/>
  <c r="E67" i="4"/>
  <c r="U108" i="4"/>
  <c r="T110" i="4"/>
  <c r="T106" i="4"/>
  <c r="Q72" i="3"/>
  <c r="U72" i="3" s="1"/>
  <c r="P53" i="3"/>
  <c r="T53" i="3" s="1"/>
  <c r="R53" i="3"/>
  <c r="Q67" i="3"/>
  <c r="Q59" i="3"/>
  <c r="R72" i="3"/>
  <c r="R67" i="3"/>
  <c r="T58" i="3"/>
  <c r="S95" i="3"/>
  <c r="U100" i="3"/>
  <c r="U108" i="3"/>
  <c r="E67" i="2"/>
  <c r="S53" i="2"/>
  <c r="E53" i="2"/>
  <c r="E59" i="2"/>
  <c r="P67" i="2"/>
  <c r="R67" i="2"/>
  <c r="S67" i="2"/>
  <c r="S72" i="2"/>
  <c r="P72" i="2"/>
  <c r="T72" i="2" s="1"/>
  <c r="T58" i="2"/>
  <c r="U108" i="2"/>
  <c r="U101" i="2"/>
  <c r="R53" i="1"/>
  <c r="E53" i="1"/>
  <c r="E67" i="1"/>
  <c r="R72" i="1"/>
  <c r="P59" i="1"/>
  <c r="Q59" i="1"/>
  <c r="P67" i="1"/>
  <c r="E72" i="1"/>
  <c r="T106" i="1"/>
  <c r="T108" i="1"/>
  <c r="T110" i="1"/>
  <c r="R95" i="1"/>
  <c r="T102" i="1"/>
  <c r="T107" i="1"/>
  <c r="U109" i="1"/>
  <c r="U33" i="1"/>
  <c r="T33" i="1"/>
  <c r="T30" i="2"/>
  <c r="U59" i="1"/>
  <c r="T59" i="1"/>
  <c r="U30" i="1"/>
  <c r="U71" i="1"/>
  <c r="T71" i="1"/>
  <c r="U70" i="1"/>
  <c r="T70" i="1"/>
  <c r="U59" i="2"/>
  <c r="T59" i="2"/>
  <c r="P71" i="42"/>
  <c r="T10" i="1"/>
  <c r="T22" i="1"/>
  <c r="R24" i="1"/>
  <c r="T26" i="1"/>
  <c r="S33" i="1"/>
  <c r="T46" i="1"/>
  <c r="T58" i="1"/>
  <c r="T62" i="1"/>
  <c r="R67" i="1"/>
  <c r="T69" i="1"/>
  <c r="T91" i="1"/>
  <c r="T67" i="2"/>
  <c r="T15" i="2"/>
  <c r="U15" i="2"/>
  <c r="T14" i="2"/>
  <c r="T18" i="2"/>
  <c r="Q33" i="2"/>
  <c r="P53" i="2"/>
  <c r="U57" i="2"/>
  <c r="T57" i="2"/>
  <c r="Q59" i="2"/>
  <c r="Q70" i="2"/>
  <c r="U70" i="2" s="1"/>
  <c r="P30" i="3"/>
  <c r="U37" i="3"/>
  <c r="T37" i="3"/>
  <c r="U59" i="4"/>
  <c r="T59" i="4"/>
  <c r="P67" i="5"/>
  <c r="P24" i="6"/>
  <c r="T33" i="6"/>
  <c r="P67" i="6"/>
  <c r="T67" i="6" s="1"/>
  <c r="Q72" i="6"/>
  <c r="U72" i="6" s="1"/>
  <c r="U90" i="6"/>
  <c r="T90" i="6"/>
  <c r="U13" i="7"/>
  <c r="T13" i="7"/>
  <c r="Q33" i="7"/>
  <c r="E66" i="7"/>
  <c r="U24" i="8"/>
  <c r="T24" i="8"/>
  <c r="U30" i="8"/>
  <c r="P40" i="8"/>
  <c r="U17" i="5"/>
  <c r="T17" i="5"/>
  <c r="U49" i="7"/>
  <c r="T49" i="7"/>
  <c r="U86" i="9"/>
  <c r="T86" i="9"/>
  <c r="S24" i="1"/>
  <c r="R59" i="1"/>
  <c r="S67" i="1"/>
  <c r="R70" i="1"/>
  <c r="R15" i="2"/>
  <c r="Q30" i="2"/>
  <c r="U30" i="2" s="1"/>
  <c r="Q53" i="2"/>
  <c r="U53" i="2" s="1"/>
  <c r="U49" i="3"/>
  <c r="T49" i="3"/>
  <c r="U59" i="3"/>
  <c r="T59" i="3"/>
  <c r="Q71" i="3"/>
  <c r="U86" i="3"/>
  <c r="T86" i="3"/>
  <c r="U90" i="3"/>
  <c r="T90" i="3"/>
  <c r="T15" i="4"/>
  <c r="U15" i="4"/>
  <c r="U9" i="4"/>
  <c r="T9" i="4"/>
  <c r="U13" i="4"/>
  <c r="T13" i="4"/>
  <c r="U21" i="4"/>
  <c r="T21" i="4"/>
  <c r="E30" i="4"/>
  <c r="U37" i="4"/>
  <c r="T37" i="4"/>
  <c r="Q71" i="4"/>
  <c r="U71" i="4" s="1"/>
  <c r="U29" i="5"/>
  <c r="T29" i="5"/>
  <c r="U33" i="5"/>
  <c r="Q59" i="5"/>
  <c r="U65" i="5"/>
  <c r="T65" i="5"/>
  <c r="P40" i="6"/>
  <c r="Q53" i="6"/>
  <c r="U53" i="6" s="1"/>
  <c r="P66" i="6"/>
  <c r="P24" i="7"/>
  <c r="T71" i="7"/>
  <c r="Q53" i="8"/>
  <c r="P67" i="8"/>
  <c r="U90" i="8"/>
  <c r="T90" i="8"/>
  <c r="U13" i="9"/>
  <c r="T13" i="9"/>
  <c r="U49" i="9"/>
  <c r="T49" i="9"/>
  <c r="Q71" i="9"/>
  <c r="T21" i="10"/>
  <c r="U21" i="10"/>
  <c r="U19" i="11"/>
  <c r="T19" i="11"/>
  <c r="P24" i="11"/>
  <c r="U27" i="11"/>
  <c r="T27" i="11"/>
  <c r="U66" i="8"/>
  <c r="T66" i="8"/>
  <c r="U61" i="8"/>
  <c r="T61" i="8"/>
  <c r="U15" i="10"/>
  <c r="U9" i="10"/>
  <c r="T9" i="10"/>
  <c r="U87" i="31"/>
  <c r="T87" i="31"/>
  <c r="U10" i="32"/>
  <c r="T10" i="32"/>
  <c r="P40" i="1"/>
  <c r="T40" i="1" s="1"/>
  <c r="Q53" i="1"/>
  <c r="U53" i="1" s="1"/>
  <c r="S30" i="2"/>
  <c r="U66" i="2"/>
  <c r="T66" i="2"/>
  <c r="U61" i="2"/>
  <c r="T61" i="2"/>
  <c r="U65" i="2"/>
  <c r="T65" i="2"/>
  <c r="U71" i="2"/>
  <c r="E66" i="3"/>
  <c r="Q70" i="3"/>
  <c r="U45" i="4"/>
  <c r="T45" i="4"/>
  <c r="U49" i="4"/>
  <c r="T49" i="4"/>
  <c r="E66" i="4"/>
  <c r="Q70" i="4"/>
  <c r="U70" i="4" s="1"/>
  <c r="U86" i="5"/>
  <c r="T86" i="5"/>
  <c r="T72" i="6"/>
  <c r="T15" i="6"/>
  <c r="U9" i="6"/>
  <c r="T9" i="6"/>
  <c r="Q15" i="6"/>
  <c r="U15" i="6" s="1"/>
  <c r="U21" i="6"/>
  <c r="T21" i="6"/>
  <c r="U59" i="6"/>
  <c r="T59" i="6"/>
  <c r="Q71" i="6"/>
  <c r="U17" i="7"/>
  <c r="T17" i="7"/>
  <c r="P67" i="7"/>
  <c r="T67" i="7" s="1"/>
  <c r="P66" i="8"/>
  <c r="P24" i="9"/>
  <c r="Q33" i="9"/>
  <c r="U33" i="9" s="1"/>
  <c r="Q70" i="9"/>
  <c r="U55" i="12"/>
  <c r="T55" i="12"/>
  <c r="U59" i="12"/>
  <c r="T59" i="12"/>
  <c r="P15" i="1"/>
  <c r="T15" i="1" s="1"/>
  <c r="P72" i="1"/>
  <c r="U17" i="4"/>
  <c r="T17" i="4"/>
  <c r="U57" i="4"/>
  <c r="T57" i="4"/>
  <c r="U37" i="5"/>
  <c r="T37" i="5"/>
  <c r="T30" i="6"/>
  <c r="U30" i="6"/>
  <c r="U33" i="7"/>
  <c r="U65" i="7"/>
  <c r="T65" i="7"/>
  <c r="U59" i="8"/>
  <c r="T59" i="8"/>
  <c r="U17" i="9"/>
  <c r="T17" i="9"/>
  <c r="S71" i="10"/>
  <c r="Q71" i="10"/>
  <c r="U86" i="2"/>
  <c r="T86" i="2"/>
  <c r="U29" i="3"/>
  <c r="T29" i="3"/>
  <c r="U70" i="3"/>
  <c r="T70" i="3"/>
  <c r="U90" i="4"/>
  <c r="T90" i="4"/>
  <c r="Q24" i="2"/>
  <c r="P66" i="2"/>
  <c r="U13" i="3"/>
  <c r="T13" i="3"/>
  <c r="P30" i="1"/>
  <c r="T30" i="1" s="1"/>
  <c r="T50" i="1"/>
  <c r="Q72" i="1"/>
  <c r="T87" i="1"/>
  <c r="T10" i="2"/>
  <c r="T22" i="2"/>
  <c r="T26" i="2"/>
  <c r="U33" i="2"/>
  <c r="T33" i="2"/>
  <c r="U45" i="2"/>
  <c r="T45" i="2"/>
  <c r="U49" i="2"/>
  <c r="T49" i="2"/>
  <c r="Q33" i="3"/>
  <c r="U33" i="3" s="1"/>
  <c r="U57" i="3"/>
  <c r="T57" i="3"/>
  <c r="U71" i="3"/>
  <c r="T71" i="3"/>
  <c r="U24" i="4"/>
  <c r="T24" i="4"/>
  <c r="U29" i="4"/>
  <c r="T29" i="4"/>
  <c r="Q53" i="5"/>
  <c r="U53" i="5" s="1"/>
  <c r="Q71" i="5"/>
  <c r="U71" i="5" s="1"/>
  <c r="U29" i="7"/>
  <c r="T29" i="7"/>
  <c r="U37" i="7"/>
  <c r="T37" i="7"/>
  <c r="U86" i="7"/>
  <c r="T86" i="7"/>
  <c r="T67" i="8"/>
  <c r="U72" i="8"/>
  <c r="T72" i="8"/>
  <c r="T15" i="8"/>
  <c r="U9" i="8"/>
  <c r="T9" i="8"/>
  <c r="P30" i="8"/>
  <c r="T30" i="8" s="1"/>
  <c r="U45" i="8"/>
  <c r="T45" i="8"/>
  <c r="U71" i="9"/>
  <c r="T71" i="9"/>
  <c r="U51" i="10"/>
  <c r="T51" i="10"/>
  <c r="U59" i="10"/>
  <c r="T59" i="10"/>
  <c r="U92" i="11"/>
  <c r="T92" i="11"/>
  <c r="U19" i="12"/>
  <c r="T19" i="12"/>
  <c r="U23" i="17"/>
  <c r="T23" i="17"/>
  <c r="T33" i="17"/>
  <c r="U24" i="2"/>
  <c r="T24" i="2"/>
  <c r="U37" i="2"/>
  <c r="T37" i="2"/>
  <c r="T71" i="5"/>
  <c r="U24" i="1"/>
  <c r="T24" i="1"/>
  <c r="Q40" i="1"/>
  <c r="U40" i="1" s="1"/>
  <c r="U45" i="3"/>
  <c r="T45" i="3"/>
  <c r="U67" i="1"/>
  <c r="T67" i="1"/>
  <c r="U72" i="1"/>
  <c r="T72" i="1"/>
  <c r="U15" i="1"/>
  <c r="T14" i="1"/>
  <c r="T18" i="1"/>
  <c r="T38" i="1"/>
  <c r="T42" i="1"/>
  <c r="U66" i="1"/>
  <c r="T66" i="1"/>
  <c r="Q72" i="2"/>
  <c r="U72" i="2" s="1"/>
  <c r="U90" i="2"/>
  <c r="T90" i="2"/>
  <c r="U67" i="3"/>
  <c r="U15" i="3"/>
  <c r="U9" i="3"/>
  <c r="T9" i="3"/>
  <c r="U17" i="3"/>
  <c r="T17" i="3"/>
  <c r="T30" i="3"/>
  <c r="U65" i="3"/>
  <c r="T65" i="3"/>
  <c r="P67" i="3"/>
  <c r="T67" i="3" s="1"/>
  <c r="P30" i="4"/>
  <c r="Q53" i="4"/>
  <c r="U53" i="4" s="1"/>
  <c r="U66" i="4"/>
  <c r="T66" i="4"/>
  <c r="U61" i="4"/>
  <c r="T61" i="4"/>
  <c r="U65" i="4"/>
  <c r="T65" i="4"/>
  <c r="P67" i="4"/>
  <c r="T67" i="4" s="1"/>
  <c r="P24" i="5"/>
  <c r="Q70" i="5"/>
  <c r="U24" i="6"/>
  <c r="T24" i="6"/>
  <c r="Q33" i="6"/>
  <c r="U33" i="6" s="1"/>
  <c r="U45" i="6"/>
  <c r="T45" i="6"/>
  <c r="U57" i="6"/>
  <c r="T57" i="6"/>
  <c r="U71" i="6"/>
  <c r="Q53" i="7"/>
  <c r="Q15" i="8"/>
  <c r="U15" i="8" s="1"/>
  <c r="U21" i="8"/>
  <c r="T21" i="8"/>
  <c r="U57" i="8"/>
  <c r="T57" i="8"/>
  <c r="P40" i="9"/>
  <c r="Q59" i="9"/>
  <c r="P67" i="9"/>
  <c r="U63" i="11"/>
  <c r="T63" i="11"/>
  <c r="U49" i="5"/>
  <c r="T49" i="5"/>
  <c r="T53" i="1"/>
  <c r="P40" i="2"/>
  <c r="Q40" i="2"/>
  <c r="T42" i="2"/>
  <c r="T46" i="2"/>
  <c r="U21" i="3"/>
  <c r="T21" i="3"/>
  <c r="P40" i="3"/>
  <c r="Q53" i="3"/>
  <c r="U53" i="3" s="1"/>
  <c r="U66" i="3"/>
  <c r="T66" i="3"/>
  <c r="U61" i="3"/>
  <c r="T61" i="3"/>
  <c r="P66" i="3"/>
  <c r="U33" i="4"/>
  <c r="T33" i="4"/>
  <c r="P66" i="4"/>
  <c r="U13" i="5"/>
  <c r="T13" i="5"/>
  <c r="E30" i="5"/>
  <c r="E66" i="5"/>
  <c r="U66" i="6"/>
  <c r="T66" i="6"/>
  <c r="U61" i="6"/>
  <c r="T61" i="6"/>
  <c r="Q71" i="7"/>
  <c r="U71" i="7" s="1"/>
  <c r="U33" i="8"/>
  <c r="T33" i="8"/>
  <c r="U71" i="8"/>
  <c r="U29" i="9"/>
  <c r="T29" i="9"/>
  <c r="U37" i="9"/>
  <c r="T37" i="9"/>
  <c r="U65" i="9"/>
  <c r="T65" i="9"/>
  <c r="T33" i="10"/>
  <c r="S53" i="11"/>
  <c r="Q53" i="11"/>
  <c r="U53" i="11" s="1"/>
  <c r="U59" i="13"/>
  <c r="T59" i="13"/>
  <c r="U92" i="15"/>
  <c r="T92" i="15"/>
  <c r="R72" i="2"/>
  <c r="S24" i="3"/>
  <c r="R59" i="3"/>
  <c r="S67" i="3"/>
  <c r="R70" i="3"/>
  <c r="R15" i="4"/>
  <c r="S40" i="4"/>
  <c r="R72" i="4"/>
  <c r="T86" i="4"/>
  <c r="T9" i="5"/>
  <c r="T21" i="5"/>
  <c r="S24" i="5"/>
  <c r="T45" i="5"/>
  <c r="T57" i="5"/>
  <c r="R59" i="5"/>
  <c r="T61" i="5"/>
  <c r="S67" i="5"/>
  <c r="R70" i="5"/>
  <c r="T90" i="5"/>
  <c r="T13" i="6"/>
  <c r="R15" i="6"/>
  <c r="T17" i="6"/>
  <c r="T29" i="6"/>
  <c r="T37" i="6"/>
  <c r="T49" i="6"/>
  <c r="T65" i="6"/>
  <c r="R72" i="6"/>
  <c r="T86" i="6"/>
  <c r="T9" i="7"/>
  <c r="T21" i="7"/>
  <c r="S24" i="7"/>
  <c r="T45" i="7"/>
  <c r="T57" i="7"/>
  <c r="R59" i="7"/>
  <c r="T61" i="7"/>
  <c r="S67" i="7"/>
  <c r="R70" i="7"/>
  <c r="T90" i="7"/>
  <c r="T13" i="8"/>
  <c r="R15" i="8"/>
  <c r="T17" i="8"/>
  <c r="T29" i="8"/>
  <c r="T37" i="8"/>
  <c r="T49" i="8"/>
  <c r="T65" i="8"/>
  <c r="T86" i="8"/>
  <c r="T9" i="9"/>
  <c r="T21" i="9"/>
  <c r="T45" i="9"/>
  <c r="T57" i="9"/>
  <c r="T61" i="9"/>
  <c r="T90" i="9"/>
  <c r="U19" i="10"/>
  <c r="E24" i="10"/>
  <c r="U53" i="10"/>
  <c r="U43" i="10"/>
  <c r="T43" i="10"/>
  <c r="U63" i="10"/>
  <c r="T63" i="10"/>
  <c r="Q70" i="10"/>
  <c r="U92" i="10"/>
  <c r="T92" i="10"/>
  <c r="U11" i="11"/>
  <c r="T11" i="11"/>
  <c r="U30" i="11"/>
  <c r="U47" i="11"/>
  <c r="T47" i="11"/>
  <c r="P66" i="12"/>
  <c r="Q15" i="14"/>
  <c r="Q33" i="14"/>
  <c r="U53" i="14"/>
  <c r="T53" i="14"/>
  <c r="U43" i="14"/>
  <c r="T43" i="14"/>
  <c r="T33" i="15"/>
  <c r="U19" i="16"/>
  <c r="T19" i="16"/>
  <c r="P30" i="16"/>
  <c r="U53" i="16"/>
  <c r="T53" i="16"/>
  <c r="U43" i="16"/>
  <c r="T43" i="16"/>
  <c r="U51" i="16"/>
  <c r="T51" i="16"/>
  <c r="U32" i="18"/>
  <c r="T32" i="18"/>
  <c r="U30" i="19"/>
  <c r="T30" i="19"/>
  <c r="U59" i="21"/>
  <c r="T59" i="21"/>
  <c r="U70" i="24"/>
  <c r="T70" i="24"/>
  <c r="T53" i="2"/>
  <c r="U40" i="3"/>
  <c r="T40" i="3"/>
  <c r="T53" i="4"/>
  <c r="U40" i="5"/>
  <c r="T40" i="5"/>
  <c r="U40" i="7"/>
  <c r="T40" i="7"/>
  <c r="U53" i="8"/>
  <c r="T53" i="8"/>
  <c r="U40" i="9"/>
  <c r="T40" i="9"/>
  <c r="P15" i="10"/>
  <c r="T15" i="10" s="1"/>
  <c r="U55" i="10"/>
  <c r="T55" i="10"/>
  <c r="Q33" i="11"/>
  <c r="U30" i="12"/>
  <c r="Q15" i="13"/>
  <c r="U63" i="13"/>
  <c r="T63" i="13"/>
  <c r="Q70" i="13"/>
  <c r="P30" i="14"/>
  <c r="U39" i="14"/>
  <c r="T39" i="14"/>
  <c r="Q59" i="14"/>
  <c r="Q72" i="14"/>
  <c r="U27" i="15"/>
  <c r="T27" i="15"/>
  <c r="Q59" i="15"/>
  <c r="P24" i="16"/>
  <c r="U39" i="16"/>
  <c r="T39" i="16"/>
  <c r="Q59" i="16"/>
  <c r="U30" i="17"/>
  <c r="T30" i="17"/>
  <c r="Q53" i="17"/>
  <c r="Q59" i="17"/>
  <c r="U11" i="19"/>
  <c r="T11" i="19"/>
  <c r="T24" i="21"/>
  <c r="U24" i="21"/>
  <c r="P59" i="2"/>
  <c r="Q67" i="2"/>
  <c r="U67" i="2" s="1"/>
  <c r="P70" i="2"/>
  <c r="T70" i="2" s="1"/>
  <c r="P15" i="3"/>
  <c r="T15" i="3" s="1"/>
  <c r="T24" i="3"/>
  <c r="U24" i="3"/>
  <c r="Q40" i="3"/>
  <c r="P72" i="3"/>
  <c r="T72" i="3" s="1"/>
  <c r="Q24" i="4"/>
  <c r="P59" i="4"/>
  <c r="Q67" i="4"/>
  <c r="U67" i="4" s="1"/>
  <c r="P70" i="4"/>
  <c r="T70" i="4" s="1"/>
  <c r="P15" i="5"/>
  <c r="T15" i="5" s="1"/>
  <c r="T24" i="5"/>
  <c r="U24" i="5"/>
  <c r="Q40" i="5"/>
  <c r="P72" i="5"/>
  <c r="T72" i="5" s="1"/>
  <c r="Q24" i="6"/>
  <c r="P59" i="6"/>
  <c r="Q67" i="6"/>
  <c r="U67" i="6" s="1"/>
  <c r="P70" i="6"/>
  <c r="T70" i="6" s="1"/>
  <c r="P15" i="7"/>
  <c r="T24" i="7"/>
  <c r="U24" i="7"/>
  <c r="Q40" i="7"/>
  <c r="P72" i="7"/>
  <c r="T72" i="7" s="1"/>
  <c r="Q24" i="8"/>
  <c r="P59" i="8"/>
  <c r="Q67" i="8"/>
  <c r="U67" i="8" s="1"/>
  <c r="P70" i="8"/>
  <c r="T70" i="8" s="1"/>
  <c r="P15" i="9"/>
  <c r="T24" i="9"/>
  <c r="U24" i="9"/>
  <c r="Q40" i="9"/>
  <c r="P72" i="9"/>
  <c r="T72" i="9" s="1"/>
  <c r="Q33" i="10"/>
  <c r="U33" i="10" s="1"/>
  <c r="E40" i="10"/>
  <c r="U88" i="10"/>
  <c r="T88" i="10"/>
  <c r="U39" i="11"/>
  <c r="T39" i="11"/>
  <c r="T53" i="11"/>
  <c r="U43" i="11"/>
  <c r="T43" i="11"/>
  <c r="U35" i="13"/>
  <c r="T35" i="13"/>
  <c r="P40" i="13"/>
  <c r="T40" i="13" s="1"/>
  <c r="U47" i="13"/>
  <c r="T47" i="13"/>
  <c r="P24" i="14"/>
  <c r="T24" i="14" s="1"/>
  <c r="P67" i="14"/>
  <c r="T67" i="14" s="1"/>
  <c r="U23" i="15"/>
  <c r="T23" i="15"/>
  <c r="U47" i="15"/>
  <c r="T47" i="15"/>
  <c r="Q53" i="15"/>
  <c r="S30" i="24"/>
  <c r="Q30" i="24"/>
  <c r="U72" i="5"/>
  <c r="T67" i="5"/>
  <c r="Q15" i="5"/>
  <c r="U15" i="5" s="1"/>
  <c r="P30" i="5"/>
  <c r="U59" i="5"/>
  <c r="T59" i="5"/>
  <c r="U66" i="5"/>
  <c r="T66" i="5"/>
  <c r="P66" i="5"/>
  <c r="U70" i="5"/>
  <c r="T70" i="5"/>
  <c r="Q72" i="5"/>
  <c r="Q59" i="6"/>
  <c r="Q70" i="6"/>
  <c r="U70" i="6" s="1"/>
  <c r="U67" i="7"/>
  <c r="T15" i="7"/>
  <c r="Q15" i="7"/>
  <c r="U15" i="7" s="1"/>
  <c r="P30" i="7"/>
  <c r="T30" i="7" s="1"/>
  <c r="U59" i="7"/>
  <c r="T59" i="7"/>
  <c r="U66" i="7"/>
  <c r="T66" i="7"/>
  <c r="P66" i="7"/>
  <c r="U70" i="7"/>
  <c r="T70" i="7"/>
  <c r="Q72" i="7"/>
  <c r="U72" i="7" s="1"/>
  <c r="Q59" i="8"/>
  <c r="Q70" i="8"/>
  <c r="U70" i="8" s="1"/>
  <c r="U67" i="9"/>
  <c r="T67" i="9"/>
  <c r="U15" i="9"/>
  <c r="T15" i="9"/>
  <c r="Q15" i="9"/>
  <c r="P30" i="9"/>
  <c r="T30" i="9" s="1"/>
  <c r="U59" i="9"/>
  <c r="T59" i="9"/>
  <c r="U66" i="9"/>
  <c r="T66" i="9"/>
  <c r="P66" i="9"/>
  <c r="U70" i="9"/>
  <c r="T70" i="9"/>
  <c r="Q72" i="9"/>
  <c r="U72" i="9" s="1"/>
  <c r="U23" i="10"/>
  <c r="T23" i="10"/>
  <c r="P67" i="10"/>
  <c r="T67" i="10" s="1"/>
  <c r="U70" i="10"/>
  <c r="U71" i="10"/>
  <c r="T24" i="11"/>
  <c r="U24" i="11"/>
  <c r="U40" i="11"/>
  <c r="T40" i="11"/>
  <c r="U35" i="11"/>
  <c r="T35" i="11"/>
  <c r="P40" i="11"/>
  <c r="U92" i="13"/>
  <c r="T92" i="13"/>
  <c r="U11" i="15"/>
  <c r="T11" i="15"/>
  <c r="P40" i="15"/>
  <c r="U55" i="16"/>
  <c r="T55" i="16"/>
  <c r="U88" i="16"/>
  <c r="T88" i="16"/>
  <c r="U40" i="17"/>
  <c r="T40" i="17"/>
  <c r="U35" i="17"/>
  <c r="T35" i="17"/>
  <c r="U93" i="23"/>
  <c r="T93" i="23"/>
  <c r="P71" i="2"/>
  <c r="T71" i="2" s="1"/>
  <c r="Q30" i="3"/>
  <c r="U30" i="3" s="1"/>
  <c r="P33" i="3"/>
  <c r="T33" i="3" s="1"/>
  <c r="Q66" i="3"/>
  <c r="P71" i="4"/>
  <c r="T71" i="4" s="1"/>
  <c r="Q30" i="5"/>
  <c r="P33" i="5"/>
  <c r="T33" i="5" s="1"/>
  <c r="Q66" i="5"/>
  <c r="P53" i="6"/>
  <c r="T53" i="6" s="1"/>
  <c r="P71" i="6"/>
  <c r="T71" i="6" s="1"/>
  <c r="Q30" i="7"/>
  <c r="U30" i="7" s="1"/>
  <c r="P33" i="7"/>
  <c r="T33" i="7" s="1"/>
  <c r="Q66" i="7"/>
  <c r="P53" i="8"/>
  <c r="P71" i="8"/>
  <c r="T71" i="8" s="1"/>
  <c r="Q30" i="9"/>
  <c r="U30" i="9" s="1"/>
  <c r="P33" i="9"/>
  <c r="T33" i="9" s="1"/>
  <c r="Q66" i="9"/>
  <c r="U11" i="10"/>
  <c r="T11" i="10"/>
  <c r="P24" i="10"/>
  <c r="T40" i="10"/>
  <c r="U40" i="10"/>
  <c r="U35" i="10"/>
  <c r="T35" i="10"/>
  <c r="Q59" i="10"/>
  <c r="P30" i="11"/>
  <c r="T30" i="11" s="1"/>
  <c r="Q59" i="12"/>
  <c r="U88" i="12"/>
  <c r="T88" i="12"/>
  <c r="U11" i="13"/>
  <c r="T11" i="13"/>
  <c r="T24" i="13"/>
  <c r="U24" i="13"/>
  <c r="U70" i="13"/>
  <c r="U19" i="14"/>
  <c r="T19" i="14"/>
  <c r="U59" i="14"/>
  <c r="T59" i="14"/>
  <c r="T40" i="15"/>
  <c r="U35" i="15"/>
  <c r="T35" i="15"/>
  <c r="U59" i="15"/>
  <c r="T59" i="15"/>
  <c r="T30" i="16"/>
  <c r="U30" i="16"/>
  <c r="U59" i="16"/>
  <c r="T59" i="16"/>
  <c r="U11" i="17"/>
  <c r="T11" i="17"/>
  <c r="U59" i="17"/>
  <c r="T59" i="17"/>
  <c r="P66" i="17"/>
  <c r="U93" i="17"/>
  <c r="T93" i="17"/>
  <c r="U70" i="19"/>
  <c r="T70" i="19"/>
  <c r="P71" i="25"/>
  <c r="T71" i="25" s="1"/>
  <c r="U18" i="26"/>
  <c r="T18" i="26"/>
  <c r="T40" i="2"/>
  <c r="U40" i="2"/>
  <c r="T89" i="2"/>
  <c r="T12" i="3"/>
  <c r="T28" i="3"/>
  <c r="T32" i="3"/>
  <c r="T36" i="3"/>
  <c r="T48" i="3"/>
  <c r="T20" i="4"/>
  <c r="T40" i="4"/>
  <c r="U40" i="4"/>
  <c r="T44" i="4"/>
  <c r="T52" i="4"/>
  <c r="T89" i="4"/>
  <c r="T53" i="5"/>
  <c r="T64" i="5"/>
  <c r="T20" i="6"/>
  <c r="T40" i="6"/>
  <c r="U40" i="6"/>
  <c r="T44" i="6"/>
  <c r="T52" i="6"/>
  <c r="T56" i="6"/>
  <c r="T89" i="6"/>
  <c r="T12" i="7"/>
  <c r="T28" i="7"/>
  <c r="T32" i="7"/>
  <c r="T36" i="7"/>
  <c r="U53" i="7"/>
  <c r="T53" i="7"/>
  <c r="T48" i="7"/>
  <c r="T64" i="7"/>
  <c r="T93" i="7"/>
  <c r="T20" i="8"/>
  <c r="T40" i="8"/>
  <c r="U40" i="8"/>
  <c r="T44" i="8"/>
  <c r="T52" i="8"/>
  <c r="T56" i="8"/>
  <c r="T89" i="8"/>
  <c r="T12" i="9"/>
  <c r="T28" i="9"/>
  <c r="T32" i="9"/>
  <c r="T36" i="9"/>
  <c r="U53" i="9"/>
  <c r="T53" i="9"/>
  <c r="T48" i="9"/>
  <c r="T64" i="9"/>
  <c r="T93" i="9"/>
  <c r="P30" i="10"/>
  <c r="U39" i="10"/>
  <c r="T39" i="10"/>
  <c r="P66" i="10"/>
  <c r="Q72" i="10"/>
  <c r="U72" i="10" s="1"/>
  <c r="P66" i="11"/>
  <c r="P30" i="12"/>
  <c r="T30" i="12" s="1"/>
  <c r="P30" i="13"/>
  <c r="T30" i="14"/>
  <c r="U30" i="14"/>
  <c r="U51" i="14"/>
  <c r="T51" i="14"/>
  <c r="U88" i="14"/>
  <c r="T88" i="14"/>
  <c r="U63" i="15"/>
  <c r="T63" i="15"/>
  <c r="Q70" i="15"/>
  <c r="U70" i="15" s="1"/>
  <c r="P67" i="16"/>
  <c r="U70" i="16"/>
  <c r="T70" i="16"/>
  <c r="U71" i="16"/>
  <c r="T71" i="16"/>
  <c r="T24" i="17"/>
  <c r="U24" i="17"/>
  <c r="P30" i="17"/>
  <c r="U63" i="17"/>
  <c r="T63" i="17"/>
  <c r="U89" i="17"/>
  <c r="T89" i="17"/>
  <c r="T35" i="3"/>
  <c r="T43" i="4"/>
  <c r="T35" i="5"/>
  <c r="T43" i="6"/>
  <c r="T35" i="7"/>
  <c r="T43" i="8"/>
  <c r="T35" i="9"/>
  <c r="T10" i="10"/>
  <c r="T12" i="10"/>
  <c r="U27" i="10"/>
  <c r="T27" i="10"/>
  <c r="P40" i="10"/>
  <c r="U47" i="10"/>
  <c r="T47" i="10"/>
  <c r="U23" i="11"/>
  <c r="T23" i="11"/>
  <c r="T33" i="11"/>
  <c r="U33" i="11"/>
  <c r="U51" i="11"/>
  <c r="T51" i="11"/>
  <c r="T59" i="11"/>
  <c r="Q70" i="11"/>
  <c r="U70" i="11" s="1"/>
  <c r="P24" i="12"/>
  <c r="T24" i="12" s="1"/>
  <c r="U39" i="12"/>
  <c r="T39" i="12"/>
  <c r="U53" i="12"/>
  <c r="T53" i="12"/>
  <c r="U43" i="12"/>
  <c r="T43" i="12"/>
  <c r="U51" i="12"/>
  <c r="T51" i="12"/>
  <c r="P67" i="12"/>
  <c r="U70" i="12"/>
  <c r="T70" i="12"/>
  <c r="U71" i="12"/>
  <c r="T71" i="12"/>
  <c r="U23" i="13"/>
  <c r="T23" i="13"/>
  <c r="U27" i="13"/>
  <c r="T27" i="13"/>
  <c r="Q72" i="13"/>
  <c r="U55" i="14"/>
  <c r="T55" i="14"/>
  <c r="Q70" i="14"/>
  <c r="U70" i="14" s="1"/>
  <c r="T24" i="16"/>
  <c r="P66" i="16"/>
  <c r="U27" i="17"/>
  <c r="T27" i="17"/>
  <c r="P40" i="17"/>
  <c r="U47" i="17"/>
  <c r="T47" i="17"/>
  <c r="Q70" i="17"/>
  <c r="U70" i="17" s="1"/>
  <c r="P71" i="21"/>
  <c r="T71" i="21" s="1"/>
  <c r="U93" i="21"/>
  <c r="T93" i="21"/>
  <c r="U20" i="22"/>
  <c r="T20" i="22"/>
  <c r="S30" i="10"/>
  <c r="R33" i="10"/>
  <c r="P59" i="10"/>
  <c r="S66" i="10"/>
  <c r="Q67" i="10"/>
  <c r="U67" i="10" s="1"/>
  <c r="P70" i="10"/>
  <c r="T70" i="10" s="1"/>
  <c r="P15" i="11"/>
  <c r="Q40" i="11"/>
  <c r="R53" i="11"/>
  <c r="T55" i="11"/>
  <c r="R71" i="11"/>
  <c r="P72" i="11"/>
  <c r="T72" i="11" s="1"/>
  <c r="T88" i="11"/>
  <c r="T11" i="12"/>
  <c r="T23" i="12"/>
  <c r="Q24" i="12"/>
  <c r="U24" i="12" s="1"/>
  <c r="T27" i="12"/>
  <c r="T35" i="12"/>
  <c r="T47" i="12"/>
  <c r="P59" i="12"/>
  <c r="T63" i="12"/>
  <c r="Q67" i="12"/>
  <c r="P70" i="12"/>
  <c r="T92" i="12"/>
  <c r="P15" i="13"/>
  <c r="T19" i="13"/>
  <c r="T39" i="13"/>
  <c r="Q40" i="13"/>
  <c r="U40" i="13" s="1"/>
  <c r="T43" i="13"/>
  <c r="T51" i="13"/>
  <c r="T55" i="13"/>
  <c r="P72" i="13"/>
  <c r="T88" i="13"/>
  <c r="T11" i="14"/>
  <c r="T23" i="14"/>
  <c r="Q24" i="14"/>
  <c r="U24" i="14" s="1"/>
  <c r="T27" i="14"/>
  <c r="T35" i="14"/>
  <c r="T47" i="14"/>
  <c r="P59" i="14"/>
  <c r="T63" i="14"/>
  <c r="Q67" i="14"/>
  <c r="P70" i="14"/>
  <c r="T70" i="14" s="1"/>
  <c r="T92" i="14"/>
  <c r="P15" i="15"/>
  <c r="T19" i="15"/>
  <c r="T39" i="15"/>
  <c r="Q40" i="15"/>
  <c r="U40" i="15" s="1"/>
  <c r="T43" i="15"/>
  <c r="T51" i="15"/>
  <c r="T55" i="15"/>
  <c r="P72" i="15"/>
  <c r="T72" i="15" s="1"/>
  <c r="Q24" i="16"/>
  <c r="U24" i="16" s="1"/>
  <c r="P59" i="16"/>
  <c r="Q67" i="16"/>
  <c r="U67" i="16" s="1"/>
  <c r="P70" i="16"/>
  <c r="P15" i="17"/>
  <c r="T15" i="17" s="1"/>
  <c r="Q40" i="17"/>
  <c r="P72" i="17"/>
  <c r="T72" i="17" s="1"/>
  <c r="U24" i="18"/>
  <c r="T24" i="18"/>
  <c r="P71" i="18"/>
  <c r="T71" i="18" s="1"/>
  <c r="P40" i="19"/>
  <c r="U48" i="19"/>
  <c r="T48" i="19"/>
  <c r="P33" i="20"/>
  <c r="U56" i="20"/>
  <c r="T56" i="20"/>
  <c r="U28" i="21"/>
  <c r="T28" i="21"/>
  <c r="U36" i="21"/>
  <c r="T36" i="21"/>
  <c r="U64" i="21"/>
  <c r="T64" i="21"/>
  <c r="U89" i="22"/>
  <c r="T89" i="22"/>
  <c r="U12" i="23"/>
  <c r="T12" i="23"/>
  <c r="P53" i="23"/>
  <c r="U36" i="25"/>
  <c r="T36" i="25"/>
  <c r="U49" i="27"/>
  <c r="T49" i="27"/>
  <c r="U58" i="27"/>
  <c r="T58" i="27"/>
  <c r="T10" i="35"/>
  <c r="U10" i="35"/>
  <c r="T70" i="37"/>
  <c r="T46" i="10"/>
  <c r="T58" i="10"/>
  <c r="T62" i="10"/>
  <c r="T91" i="10"/>
  <c r="U72" i="11"/>
  <c r="U15" i="11"/>
  <c r="T15" i="11"/>
  <c r="T14" i="11"/>
  <c r="T18" i="11"/>
  <c r="T38" i="11"/>
  <c r="T42" i="11"/>
  <c r="T50" i="11"/>
  <c r="U66" i="11"/>
  <c r="T66" i="11"/>
  <c r="U72" i="13"/>
  <c r="T72" i="13"/>
  <c r="U15" i="13"/>
  <c r="T15" i="13"/>
  <c r="U66" i="13"/>
  <c r="T66" i="13"/>
  <c r="T22" i="14"/>
  <c r="T46" i="14"/>
  <c r="T58" i="14"/>
  <c r="T62" i="14"/>
  <c r="T69" i="14"/>
  <c r="U72" i="15"/>
  <c r="U15" i="15"/>
  <c r="T15" i="15"/>
  <c r="U66" i="15"/>
  <c r="T66" i="15"/>
  <c r="U72" i="17"/>
  <c r="U15" i="17"/>
  <c r="U66" i="17"/>
  <c r="T66" i="17"/>
  <c r="T30" i="18"/>
  <c r="U30" i="18"/>
  <c r="P33" i="18"/>
  <c r="T33" i="18" s="1"/>
  <c r="U52" i="18"/>
  <c r="T52" i="18"/>
  <c r="P70" i="18"/>
  <c r="T24" i="19"/>
  <c r="U24" i="19"/>
  <c r="Q40" i="19"/>
  <c r="U40" i="19" s="1"/>
  <c r="U59" i="19"/>
  <c r="T59" i="19"/>
  <c r="P71" i="19"/>
  <c r="U44" i="20"/>
  <c r="T44" i="20"/>
  <c r="U52" i="20"/>
  <c r="T52" i="20"/>
  <c r="U59" i="20"/>
  <c r="T59" i="20"/>
  <c r="U12" i="21"/>
  <c r="T12" i="21"/>
  <c r="U32" i="21"/>
  <c r="T32" i="21"/>
  <c r="P70" i="21"/>
  <c r="P59" i="22"/>
  <c r="Q67" i="22"/>
  <c r="U67" i="22" s="1"/>
  <c r="U30" i="23"/>
  <c r="T30" i="23"/>
  <c r="U20" i="24"/>
  <c r="T20" i="24"/>
  <c r="U56" i="24"/>
  <c r="T56" i="24"/>
  <c r="Q67" i="24"/>
  <c r="P15" i="25"/>
  <c r="T15" i="25" s="1"/>
  <c r="U32" i="25"/>
  <c r="T32" i="25"/>
  <c r="U48" i="25"/>
  <c r="T48" i="25"/>
  <c r="P59" i="25"/>
  <c r="P70" i="25"/>
  <c r="U93" i="25"/>
  <c r="T93" i="25"/>
  <c r="U59" i="28"/>
  <c r="P72" i="28"/>
  <c r="T72" i="28" s="1"/>
  <c r="U91" i="28"/>
  <c r="T91" i="28"/>
  <c r="S24" i="29"/>
  <c r="Q24" i="29"/>
  <c r="P59" i="31"/>
  <c r="U47" i="34"/>
  <c r="T47" i="34"/>
  <c r="T30" i="10"/>
  <c r="U30" i="10"/>
  <c r="P53" i="10"/>
  <c r="T53" i="10" s="1"/>
  <c r="P71" i="10"/>
  <c r="T71" i="10" s="1"/>
  <c r="Q66" i="11"/>
  <c r="P53" i="12"/>
  <c r="P71" i="12"/>
  <c r="Q30" i="13"/>
  <c r="P33" i="13"/>
  <c r="T33" i="13" s="1"/>
  <c r="Q66" i="13"/>
  <c r="P53" i="14"/>
  <c r="P71" i="14"/>
  <c r="T71" i="14" s="1"/>
  <c r="Q30" i="15"/>
  <c r="U88" i="17"/>
  <c r="T88" i="17"/>
  <c r="U92" i="17"/>
  <c r="T92" i="17"/>
  <c r="U20" i="18"/>
  <c r="T20" i="18"/>
  <c r="Q33" i="18"/>
  <c r="E40" i="18"/>
  <c r="U56" i="18"/>
  <c r="T56" i="18"/>
  <c r="U28" i="19"/>
  <c r="T28" i="19"/>
  <c r="U64" i="19"/>
  <c r="T64" i="19"/>
  <c r="P15" i="20"/>
  <c r="Q40" i="21"/>
  <c r="Q24" i="22"/>
  <c r="Q40" i="22"/>
  <c r="U40" i="22" s="1"/>
  <c r="P70" i="22"/>
  <c r="T70" i="22" s="1"/>
  <c r="T24" i="23"/>
  <c r="U24" i="23"/>
  <c r="Q40" i="23"/>
  <c r="U24" i="24"/>
  <c r="T24" i="24"/>
  <c r="P33" i="24"/>
  <c r="T33" i="24" s="1"/>
  <c r="U44" i="24"/>
  <c r="T44" i="24"/>
  <c r="U52" i="24"/>
  <c r="T52" i="24"/>
  <c r="U89" i="24"/>
  <c r="T89" i="24"/>
  <c r="U12" i="25"/>
  <c r="T12" i="25"/>
  <c r="Q24" i="25"/>
  <c r="U29" i="27"/>
  <c r="T29" i="27"/>
  <c r="U38" i="33"/>
  <c r="T38" i="33"/>
  <c r="T50" i="33"/>
  <c r="U50" i="33"/>
  <c r="P67" i="11"/>
  <c r="T67" i="11" s="1"/>
  <c r="U71" i="11"/>
  <c r="T71" i="11"/>
  <c r="U33" i="12"/>
  <c r="T33" i="12"/>
  <c r="T40" i="12"/>
  <c r="U40" i="12"/>
  <c r="P40" i="12"/>
  <c r="Q53" i="12"/>
  <c r="Q71" i="12"/>
  <c r="P24" i="13"/>
  <c r="Q33" i="13"/>
  <c r="U33" i="13" s="1"/>
  <c r="T53" i="13"/>
  <c r="U53" i="13"/>
  <c r="P67" i="13"/>
  <c r="T67" i="13" s="1"/>
  <c r="U71" i="13"/>
  <c r="T71" i="13"/>
  <c r="U33" i="14"/>
  <c r="T33" i="14"/>
  <c r="U40" i="14"/>
  <c r="P40" i="14"/>
  <c r="T40" i="14" s="1"/>
  <c r="Q53" i="14"/>
  <c r="Q71" i="14"/>
  <c r="U71" i="14" s="1"/>
  <c r="P24" i="15"/>
  <c r="T24" i="15" s="1"/>
  <c r="Q33" i="15"/>
  <c r="U33" i="15" s="1"/>
  <c r="U53" i="15"/>
  <c r="T53" i="15"/>
  <c r="P67" i="15"/>
  <c r="T67" i="15" s="1"/>
  <c r="U71" i="15"/>
  <c r="T71" i="15"/>
  <c r="U33" i="16"/>
  <c r="T33" i="16"/>
  <c r="T40" i="16"/>
  <c r="U40" i="16"/>
  <c r="P40" i="16"/>
  <c r="Q53" i="16"/>
  <c r="Q71" i="16"/>
  <c r="P24" i="17"/>
  <c r="Q33" i="17"/>
  <c r="U33" i="17" s="1"/>
  <c r="T53" i="17"/>
  <c r="U53" i="17"/>
  <c r="P67" i="17"/>
  <c r="T67" i="17" s="1"/>
  <c r="U71" i="17"/>
  <c r="T71" i="17"/>
  <c r="U44" i="18"/>
  <c r="T44" i="18"/>
  <c r="P53" i="18"/>
  <c r="U59" i="18"/>
  <c r="T59" i="18"/>
  <c r="P67" i="18"/>
  <c r="T67" i="18" s="1"/>
  <c r="U89" i="18"/>
  <c r="T89" i="18"/>
  <c r="U32" i="19"/>
  <c r="T32" i="19"/>
  <c r="U36" i="19"/>
  <c r="T36" i="19"/>
  <c r="U47" i="19"/>
  <c r="T47" i="19"/>
  <c r="U93" i="19"/>
  <c r="T93" i="19"/>
  <c r="U89" i="20"/>
  <c r="T89" i="20"/>
  <c r="U28" i="23"/>
  <c r="T28" i="23"/>
  <c r="U59" i="23"/>
  <c r="T59" i="23"/>
  <c r="U70" i="23"/>
  <c r="T70" i="23"/>
  <c r="P53" i="25"/>
  <c r="U24" i="26"/>
  <c r="T24" i="26"/>
  <c r="U22" i="27"/>
  <c r="T22" i="27"/>
  <c r="U62" i="28"/>
  <c r="T62" i="28"/>
  <c r="P72" i="10"/>
  <c r="T72" i="10" s="1"/>
  <c r="Q24" i="11"/>
  <c r="P59" i="11"/>
  <c r="Q67" i="11"/>
  <c r="U67" i="11" s="1"/>
  <c r="P70" i="11"/>
  <c r="T70" i="11" s="1"/>
  <c r="Q67" i="13"/>
  <c r="U67" i="13" s="1"/>
  <c r="P70" i="13"/>
  <c r="T70" i="13" s="1"/>
  <c r="P72" i="14"/>
  <c r="T72" i="14" s="1"/>
  <c r="Q24" i="15"/>
  <c r="U24" i="15" s="1"/>
  <c r="P59" i="15"/>
  <c r="Q67" i="15"/>
  <c r="U67" i="15" s="1"/>
  <c r="P70" i="15"/>
  <c r="T70" i="15" s="1"/>
  <c r="P15" i="16"/>
  <c r="Q40" i="16"/>
  <c r="P72" i="16"/>
  <c r="Q24" i="17"/>
  <c r="P59" i="17"/>
  <c r="Q67" i="17"/>
  <c r="U67" i="17" s="1"/>
  <c r="P70" i="17"/>
  <c r="T70" i="17" s="1"/>
  <c r="P24" i="18"/>
  <c r="U51" i="18"/>
  <c r="T51" i="18"/>
  <c r="U12" i="19"/>
  <c r="T12" i="19"/>
  <c r="U23" i="19"/>
  <c r="T23" i="19"/>
  <c r="P53" i="19"/>
  <c r="T33" i="20"/>
  <c r="U56" i="22"/>
  <c r="T56" i="22"/>
  <c r="U64" i="23"/>
  <c r="T64" i="23"/>
  <c r="U59" i="24"/>
  <c r="T59" i="24"/>
  <c r="U30" i="25"/>
  <c r="T30" i="25"/>
  <c r="P66" i="26"/>
  <c r="U13" i="27"/>
  <c r="T13" i="27"/>
  <c r="S67" i="27"/>
  <c r="Q67" i="27"/>
  <c r="P30" i="28"/>
  <c r="U22" i="30"/>
  <c r="T22" i="30"/>
  <c r="T30" i="30"/>
  <c r="U30" i="30"/>
  <c r="S24" i="33"/>
  <c r="Q24" i="33"/>
  <c r="U66" i="10"/>
  <c r="T66" i="10"/>
  <c r="T46" i="11"/>
  <c r="T58" i="11"/>
  <c r="T62" i="11"/>
  <c r="T69" i="11"/>
  <c r="T91" i="11"/>
  <c r="U67" i="12"/>
  <c r="T67" i="12"/>
  <c r="U72" i="12"/>
  <c r="T72" i="12"/>
  <c r="T15" i="12"/>
  <c r="U15" i="12"/>
  <c r="T14" i="12"/>
  <c r="T18" i="12"/>
  <c r="T38" i="12"/>
  <c r="T42" i="12"/>
  <c r="T50" i="12"/>
  <c r="U66" i="12"/>
  <c r="T66" i="12"/>
  <c r="T87" i="12"/>
  <c r="T10" i="13"/>
  <c r="T22" i="13"/>
  <c r="T26" i="13"/>
  <c r="T46" i="13"/>
  <c r="T58" i="13"/>
  <c r="T62" i="13"/>
  <c r="T69" i="13"/>
  <c r="T91" i="13"/>
  <c r="U72" i="14"/>
  <c r="U67" i="14"/>
  <c r="T15" i="14"/>
  <c r="U15" i="14"/>
  <c r="T14" i="14"/>
  <c r="T18" i="14"/>
  <c r="T38" i="14"/>
  <c r="T42" i="14"/>
  <c r="T50" i="14"/>
  <c r="U66" i="14"/>
  <c r="T66" i="14"/>
  <c r="T87" i="14"/>
  <c r="T10" i="15"/>
  <c r="T22" i="15"/>
  <c r="T26" i="15"/>
  <c r="T46" i="15"/>
  <c r="T58" i="15"/>
  <c r="T62" i="15"/>
  <c r="T69" i="15"/>
  <c r="T91" i="15"/>
  <c r="T67" i="16"/>
  <c r="U72" i="16"/>
  <c r="T72" i="16"/>
  <c r="T15" i="16"/>
  <c r="U15" i="16"/>
  <c r="T14" i="16"/>
  <c r="T18" i="16"/>
  <c r="T38" i="16"/>
  <c r="T42" i="16"/>
  <c r="T50" i="16"/>
  <c r="U66" i="16"/>
  <c r="T66" i="16"/>
  <c r="T87" i="16"/>
  <c r="T10" i="17"/>
  <c r="T22" i="17"/>
  <c r="T26" i="17"/>
  <c r="T46" i="17"/>
  <c r="T58" i="17"/>
  <c r="T62" i="17"/>
  <c r="T69" i="17"/>
  <c r="P15" i="18"/>
  <c r="U19" i="18"/>
  <c r="T19" i="18"/>
  <c r="Q24" i="18"/>
  <c r="U39" i="18"/>
  <c r="T39" i="18"/>
  <c r="U55" i="18"/>
  <c r="T55" i="18"/>
  <c r="T70" i="18"/>
  <c r="U27" i="19"/>
  <c r="T27" i="19"/>
  <c r="Q53" i="19"/>
  <c r="P59" i="19"/>
  <c r="Q40" i="20"/>
  <c r="P59" i="20"/>
  <c r="P70" i="20"/>
  <c r="T70" i="20" s="1"/>
  <c r="U30" i="21"/>
  <c r="T30" i="21"/>
  <c r="U48" i="21"/>
  <c r="T48" i="21"/>
  <c r="P53" i="21"/>
  <c r="U70" i="21"/>
  <c r="T70" i="21"/>
  <c r="P72" i="21"/>
  <c r="T72" i="21" s="1"/>
  <c r="U24" i="22"/>
  <c r="T24" i="22"/>
  <c r="P33" i="22"/>
  <c r="T33" i="22" s="1"/>
  <c r="U52" i="22"/>
  <c r="T52" i="22"/>
  <c r="U59" i="22"/>
  <c r="T59" i="22"/>
  <c r="U36" i="23"/>
  <c r="T36" i="23"/>
  <c r="P71" i="23"/>
  <c r="T71" i="23" s="1"/>
  <c r="P15" i="24"/>
  <c r="T24" i="25"/>
  <c r="U24" i="25"/>
  <c r="Q40" i="25"/>
  <c r="U40" i="25" s="1"/>
  <c r="U59" i="25"/>
  <c r="T59" i="25"/>
  <c r="U70" i="25"/>
  <c r="T70" i="25"/>
  <c r="P72" i="25"/>
  <c r="T72" i="25" s="1"/>
  <c r="P33" i="26"/>
  <c r="T71" i="32"/>
  <c r="T61" i="11"/>
  <c r="U30" i="13"/>
  <c r="T30" i="13"/>
  <c r="T61" i="13"/>
  <c r="T9" i="15"/>
  <c r="U30" i="15"/>
  <c r="T30" i="15"/>
  <c r="T61" i="15"/>
  <c r="T9" i="17"/>
  <c r="T61" i="17"/>
  <c r="Q15" i="18"/>
  <c r="U33" i="18"/>
  <c r="U53" i="18"/>
  <c r="T53" i="18"/>
  <c r="U43" i="18"/>
  <c r="T43" i="18"/>
  <c r="T48" i="18"/>
  <c r="P72" i="18"/>
  <c r="T72" i="18" s="1"/>
  <c r="U88" i="18"/>
  <c r="T88" i="18"/>
  <c r="T20" i="19"/>
  <c r="Q24" i="19"/>
  <c r="T40" i="19"/>
  <c r="U35" i="19"/>
  <c r="T35" i="19"/>
  <c r="T71" i="19"/>
  <c r="U20" i="20"/>
  <c r="T20" i="20"/>
  <c r="U24" i="20"/>
  <c r="T24" i="20"/>
  <c r="Q67" i="21"/>
  <c r="U67" i="21" s="1"/>
  <c r="U44" i="22"/>
  <c r="T44" i="22"/>
  <c r="U70" i="22"/>
  <c r="P15" i="23"/>
  <c r="U32" i="23"/>
  <c r="T32" i="23"/>
  <c r="U48" i="23"/>
  <c r="T48" i="23"/>
  <c r="Q40" i="24"/>
  <c r="U40" i="24" s="1"/>
  <c r="P72" i="24"/>
  <c r="T72" i="24" s="1"/>
  <c r="U28" i="25"/>
  <c r="T28" i="25"/>
  <c r="U64" i="25"/>
  <c r="T64" i="25"/>
  <c r="Q67" i="25"/>
  <c r="U67" i="25" s="1"/>
  <c r="U59" i="26"/>
  <c r="T59" i="26"/>
  <c r="U24" i="32"/>
  <c r="T24" i="32"/>
  <c r="Q71" i="19"/>
  <c r="U71" i="19" s="1"/>
  <c r="P24" i="20"/>
  <c r="Q33" i="20"/>
  <c r="U33" i="20" s="1"/>
  <c r="U53" i="20"/>
  <c r="T53" i="20"/>
  <c r="P67" i="20"/>
  <c r="T67" i="20" s="1"/>
  <c r="U40" i="21"/>
  <c r="P40" i="21"/>
  <c r="T40" i="21" s="1"/>
  <c r="Q53" i="21"/>
  <c r="Q71" i="21"/>
  <c r="U71" i="21" s="1"/>
  <c r="P24" i="22"/>
  <c r="Q33" i="22"/>
  <c r="U33" i="22" s="1"/>
  <c r="U53" i="22"/>
  <c r="T53" i="22"/>
  <c r="P67" i="22"/>
  <c r="U40" i="23"/>
  <c r="P40" i="23"/>
  <c r="T40" i="23" s="1"/>
  <c r="Q53" i="23"/>
  <c r="Q71" i="23"/>
  <c r="U71" i="23" s="1"/>
  <c r="T89" i="23"/>
  <c r="T12" i="24"/>
  <c r="P24" i="24"/>
  <c r="T28" i="24"/>
  <c r="T32" i="24"/>
  <c r="Q33" i="24"/>
  <c r="U33" i="24" s="1"/>
  <c r="T36" i="24"/>
  <c r="U53" i="24"/>
  <c r="T53" i="24"/>
  <c r="T48" i="24"/>
  <c r="P67" i="24"/>
  <c r="T67" i="24" s="1"/>
  <c r="T93" i="24"/>
  <c r="T20" i="25"/>
  <c r="P40" i="25"/>
  <c r="T40" i="25" s="1"/>
  <c r="T44" i="25"/>
  <c r="T52" i="25"/>
  <c r="Q53" i="25"/>
  <c r="T56" i="25"/>
  <c r="Q71" i="25"/>
  <c r="U71" i="25" s="1"/>
  <c r="T89" i="25"/>
  <c r="T12" i="26"/>
  <c r="T21" i="26"/>
  <c r="U45" i="26"/>
  <c r="T45" i="26"/>
  <c r="Q66" i="26"/>
  <c r="T87" i="26"/>
  <c r="T62" i="27"/>
  <c r="U10" i="28"/>
  <c r="T10" i="28"/>
  <c r="U24" i="28"/>
  <c r="T24" i="28"/>
  <c r="U10" i="30"/>
  <c r="T10" i="30"/>
  <c r="P15" i="30"/>
  <c r="T15" i="30" s="1"/>
  <c r="U26" i="30"/>
  <c r="T26" i="30"/>
  <c r="U69" i="30"/>
  <c r="T69" i="30"/>
  <c r="U59" i="32"/>
  <c r="T59" i="32"/>
  <c r="T11" i="18"/>
  <c r="T23" i="18"/>
  <c r="T27" i="18"/>
  <c r="T47" i="18"/>
  <c r="T63" i="18"/>
  <c r="T88" i="19"/>
  <c r="T63" i="20"/>
  <c r="T92" i="20"/>
  <c r="T19" i="21"/>
  <c r="T39" i="21"/>
  <c r="T43" i="21"/>
  <c r="T51" i="21"/>
  <c r="T55" i="21"/>
  <c r="T88" i="21"/>
  <c r="T11" i="22"/>
  <c r="T23" i="22"/>
  <c r="T27" i="22"/>
  <c r="P30" i="26"/>
  <c r="U58" i="26"/>
  <c r="T58" i="26"/>
  <c r="P72" i="26"/>
  <c r="U17" i="27"/>
  <c r="T17" i="27"/>
  <c r="P24" i="27"/>
  <c r="Q30" i="27"/>
  <c r="P59" i="27"/>
  <c r="U87" i="27"/>
  <c r="T87" i="27"/>
  <c r="P15" i="28"/>
  <c r="P53" i="28"/>
  <c r="U57" i="28"/>
  <c r="T57" i="28"/>
  <c r="U70" i="28"/>
  <c r="P71" i="28"/>
  <c r="T71" i="28" s="1"/>
  <c r="U30" i="29"/>
  <c r="T30" i="29"/>
  <c r="P33" i="29"/>
  <c r="P59" i="29"/>
  <c r="P70" i="29"/>
  <c r="P53" i="30"/>
  <c r="Q66" i="30"/>
  <c r="P53" i="31"/>
  <c r="T53" i="31" s="1"/>
  <c r="P15" i="32"/>
  <c r="U22" i="32"/>
  <c r="T22" i="32"/>
  <c r="U62" i="32"/>
  <c r="T62" i="32"/>
  <c r="S66" i="33"/>
  <c r="Q66" i="33"/>
  <c r="U30" i="41"/>
  <c r="T30" i="41"/>
  <c r="Q59" i="18"/>
  <c r="Q70" i="18"/>
  <c r="U70" i="18" s="1"/>
  <c r="U67" i="19"/>
  <c r="T15" i="19"/>
  <c r="T72" i="19"/>
  <c r="Q15" i="19"/>
  <c r="U15" i="19" s="1"/>
  <c r="P30" i="19"/>
  <c r="U66" i="19"/>
  <c r="T66" i="19"/>
  <c r="P66" i="19"/>
  <c r="Q72" i="19"/>
  <c r="U72" i="19" s="1"/>
  <c r="Q70" i="20"/>
  <c r="U15" i="21"/>
  <c r="T15" i="21"/>
  <c r="Q15" i="21"/>
  <c r="P30" i="21"/>
  <c r="U66" i="21"/>
  <c r="T66" i="21"/>
  <c r="P66" i="21"/>
  <c r="Q72" i="21"/>
  <c r="U72" i="21" s="1"/>
  <c r="U67" i="23"/>
  <c r="U15" i="23"/>
  <c r="T15" i="23"/>
  <c r="U66" i="23"/>
  <c r="T66" i="23"/>
  <c r="U15" i="25"/>
  <c r="U66" i="25"/>
  <c r="T66" i="25"/>
  <c r="Q72" i="25"/>
  <c r="U72" i="25" s="1"/>
  <c r="Q24" i="26"/>
  <c r="U35" i="26"/>
  <c r="U69" i="26"/>
  <c r="T69" i="26"/>
  <c r="P71" i="26"/>
  <c r="Q72" i="26"/>
  <c r="U72" i="26" s="1"/>
  <c r="U38" i="27"/>
  <c r="T38" i="27"/>
  <c r="Q40" i="27"/>
  <c r="P53" i="27"/>
  <c r="Q59" i="27"/>
  <c r="P72" i="27"/>
  <c r="Q15" i="28"/>
  <c r="U15" i="28" s="1"/>
  <c r="Q53" i="28"/>
  <c r="U66" i="28"/>
  <c r="T66" i="28"/>
  <c r="U61" i="28"/>
  <c r="T61" i="28"/>
  <c r="P66" i="28"/>
  <c r="P53" i="29"/>
  <c r="U87" i="29"/>
  <c r="T87" i="29"/>
  <c r="U33" i="30"/>
  <c r="U71" i="30"/>
  <c r="U18" i="31"/>
  <c r="T18" i="31"/>
  <c r="U38" i="31"/>
  <c r="T38" i="31"/>
  <c r="Q67" i="31"/>
  <c r="U67" i="31" s="1"/>
  <c r="P33" i="32"/>
  <c r="U58" i="32"/>
  <c r="T58" i="32"/>
  <c r="P72" i="32"/>
  <c r="T24" i="33"/>
  <c r="U24" i="33"/>
  <c r="U30" i="33"/>
  <c r="T30" i="33"/>
  <c r="P33" i="33"/>
  <c r="T33" i="33" s="1"/>
  <c r="U33" i="34"/>
  <c r="Q71" i="34"/>
  <c r="U71" i="34" s="1"/>
  <c r="S30" i="37"/>
  <c r="Q30" i="37"/>
  <c r="Q66" i="40"/>
  <c r="S66" i="40"/>
  <c r="Q30" i="19"/>
  <c r="P33" i="19"/>
  <c r="T33" i="19" s="1"/>
  <c r="Q66" i="19"/>
  <c r="T30" i="20"/>
  <c r="U30" i="20"/>
  <c r="P53" i="20"/>
  <c r="P71" i="20"/>
  <c r="T71" i="20" s="1"/>
  <c r="Q30" i="21"/>
  <c r="P33" i="21"/>
  <c r="T33" i="21" s="1"/>
  <c r="Q66" i="21"/>
  <c r="T30" i="22"/>
  <c r="U30" i="22"/>
  <c r="P53" i="22"/>
  <c r="P71" i="22"/>
  <c r="T71" i="22" s="1"/>
  <c r="Q30" i="23"/>
  <c r="P33" i="23"/>
  <c r="T33" i="23" s="1"/>
  <c r="Q66" i="23"/>
  <c r="T30" i="24"/>
  <c r="U30" i="24"/>
  <c r="P53" i="24"/>
  <c r="P71" i="24"/>
  <c r="T71" i="24" s="1"/>
  <c r="Q30" i="25"/>
  <c r="P33" i="25"/>
  <c r="T33" i="25" s="1"/>
  <c r="Q66" i="25"/>
  <c r="P59" i="26"/>
  <c r="U62" i="26"/>
  <c r="T62" i="26"/>
  <c r="U91" i="26"/>
  <c r="T91" i="26"/>
  <c r="P70" i="27"/>
  <c r="T70" i="27" s="1"/>
  <c r="T15" i="28"/>
  <c r="U9" i="28"/>
  <c r="T9" i="28"/>
  <c r="U22" i="28"/>
  <c r="T22" i="28"/>
  <c r="T30" i="28"/>
  <c r="U30" i="28"/>
  <c r="U46" i="28"/>
  <c r="T46" i="28"/>
  <c r="U69" i="28"/>
  <c r="T69" i="28"/>
  <c r="U46" i="30"/>
  <c r="T46" i="30"/>
  <c r="U14" i="31"/>
  <c r="T14" i="31"/>
  <c r="U59" i="31"/>
  <c r="T59" i="31"/>
  <c r="U26" i="32"/>
  <c r="T26" i="32"/>
  <c r="T30" i="32"/>
  <c r="U30" i="32"/>
  <c r="U91" i="32"/>
  <c r="T91" i="32"/>
  <c r="T56" i="33"/>
  <c r="U56" i="33"/>
  <c r="U44" i="39"/>
  <c r="T44" i="39"/>
  <c r="U52" i="39"/>
  <c r="T52" i="39"/>
  <c r="U56" i="39"/>
  <c r="T56" i="39"/>
  <c r="U40" i="18"/>
  <c r="P40" i="18"/>
  <c r="T40" i="18" s="1"/>
  <c r="Q53" i="18"/>
  <c r="Q71" i="18"/>
  <c r="U71" i="18" s="1"/>
  <c r="P24" i="19"/>
  <c r="Q33" i="19"/>
  <c r="U33" i="19" s="1"/>
  <c r="U53" i="19"/>
  <c r="T53" i="19"/>
  <c r="P67" i="19"/>
  <c r="T67" i="19" s="1"/>
  <c r="T40" i="20"/>
  <c r="U40" i="20"/>
  <c r="P40" i="20"/>
  <c r="Q53" i="20"/>
  <c r="Q71" i="20"/>
  <c r="U71" i="20" s="1"/>
  <c r="P24" i="21"/>
  <c r="Q33" i="21"/>
  <c r="U33" i="21" s="1"/>
  <c r="T53" i="21"/>
  <c r="U53" i="21"/>
  <c r="P67" i="21"/>
  <c r="T67" i="21" s="1"/>
  <c r="T40" i="22"/>
  <c r="P40" i="22"/>
  <c r="Q53" i="22"/>
  <c r="Q71" i="22"/>
  <c r="U71" i="22" s="1"/>
  <c r="P24" i="23"/>
  <c r="Q33" i="23"/>
  <c r="U33" i="23" s="1"/>
  <c r="U53" i="23"/>
  <c r="T53" i="23"/>
  <c r="P67" i="23"/>
  <c r="T67" i="23" s="1"/>
  <c r="T40" i="24"/>
  <c r="P40" i="24"/>
  <c r="Q53" i="24"/>
  <c r="Q71" i="24"/>
  <c r="U71" i="24" s="1"/>
  <c r="P24" i="25"/>
  <c r="Q33" i="25"/>
  <c r="U33" i="25" s="1"/>
  <c r="T53" i="25"/>
  <c r="U53" i="25"/>
  <c r="P67" i="25"/>
  <c r="T67" i="25" s="1"/>
  <c r="T33" i="26"/>
  <c r="P53" i="26"/>
  <c r="U57" i="26"/>
  <c r="T57" i="26"/>
  <c r="Q59" i="26"/>
  <c r="P70" i="26"/>
  <c r="T70" i="26" s="1"/>
  <c r="U14" i="27"/>
  <c r="T14" i="27"/>
  <c r="U30" i="27"/>
  <c r="T30" i="27"/>
  <c r="U42" i="27"/>
  <c r="T42" i="27"/>
  <c r="U50" i="27"/>
  <c r="T50" i="27"/>
  <c r="Q70" i="27"/>
  <c r="U70" i="27" s="1"/>
  <c r="U86" i="27"/>
  <c r="T86" i="27"/>
  <c r="U26" i="28"/>
  <c r="T26" i="28"/>
  <c r="T71" i="29"/>
  <c r="U24" i="30"/>
  <c r="T24" i="30"/>
  <c r="U59" i="30"/>
  <c r="T59" i="30"/>
  <c r="P72" i="30"/>
  <c r="T72" i="30" s="1"/>
  <c r="U91" i="30"/>
  <c r="T91" i="30"/>
  <c r="U42" i="31"/>
  <c r="T42" i="31"/>
  <c r="P71" i="31"/>
  <c r="T71" i="31" s="1"/>
  <c r="Q40" i="32"/>
  <c r="U18" i="33"/>
  <c r="T18" i="33"/>
  <c r="U23" i="34"/>
  <c r="T23" i="34"/>
  <c r="U32" i="35"/>
  <c r="T32" i="35"/>
  <c r="U20" i="39"/>
  <c r="T20" i="39"/>
  <c r="T24" i="39"/>
  <c r="U24" i="39"/>
  <c r="T63" i="19"/>
  <c r="T92" i="19"/>
  <c r="T19" i="20"/>
  <c r="T39" i="20"/>
  <c r="T43" i="20"/>
  <c r="T51" i="20"/>
  <c r="T55" i="20"/>
  <c r="T88" i="20"/>
  <c r="T11" i="21"/>
  <c r="T23" i="21"/>
  <c r="T27" i="21"/>
  <c r="T35" i="21"/>
  <c r="T47" i="21"/>
  <c r="T63" i="21"/>
  <c r="T92" i="21"/>
  <c r="T19" i="22"/>
  <c r="T39" i="22"/>
  <c r="T43" i="22"/>
  <c r="T51" i="22"/>
  <c r="T55" i="22"/>
  <c r="T88" i="22"/>
  <c r="T11" i="23"/>
  <c r="T23" i="23"/>
  <c r="T27" i="23"/>
  <c r="T35" i="23"/>
  <c r="T47" i="23"/>
  <c r="T63" i="23"/>
  <c r="T92" i="23"/>
  <c r="T19" i="24"/>
  <c r="T39" i="24"/>
  <c r="T43" i="24"/>
  <c r="T51" i="24"/>
  <c r="T55" i="24"/>
  <c r="T88" i="24"/>
  <c r="T11" i="25"/>
  <c r="T23" i="25"/>
  <c r="T27" i="25"/>
  <c r="T35" i="25"/>
  <c r="T47" i="25"/>
  <c r="T63" i="25"/>
  <c r="T92" i="25"/>
  <c r="T30" i="26"/>
  <c r="U30" i="26"/>
  <c r="U46" i="26"/>
  <c r="T46" i="26"/>
  <c r="Q53" i="26"/>
  <c r="Q70" i="26"/>
  <c r="U70" i="26" s="1"/>
  <c r="P33" i="27"/>
  <c r="T33" i="27" s="1"/>
  <c r="U37" i="27"/>
  <c r="T37" i="27"/>
  <c r="U59" i="27"/>
  <c r="T59" i="27"/>
  <c r="T91" i="27"/>
  <c r="Q33" i="28"/>
  <c r="U35" i="28"/>
  <c r="U71" i="28"/>
  <c r="U18" i="29"/>
  <c r="T18" i="29"/>
  <c r="T33" i="29"/>
  <c r="U33" i="29"/>
  <c r="U38" i="29"/>
  <c r="T38" i="29"/>
  <c r="U50" i="29"/>
  <c r="T50" i="29"/>
  <c r="U59" i="29"/>
  <c r="T59" i="29"/>
  <c r="T70" i="29"/>
  <c r="U62" i="30"/>
  <c r="T62" i="30"/>
  <c r="U50" i="31"/>
  <c r="T50" i="31"/>
  <c r="U46" i="32"/>
  <c r="T46" i="32"/>
  <c r="P53" i="32"/>
  <c r="U69" i="32"/>
  <c r="T69" i="32"/>
  <c r="U14" i="33"/>
  <c r="T14" i="33"/>
  <c r="U30" i="34"/>
  <c r="P33" i="34"/>
  <c r="T33" i="34" s="1"/>
  <c r="U28" i="36"/>
  <c r="T28" i="36"/>
  <c r="U72" i="18"/>
  <c r="U67" i="18"/>
  <c r="T15" i="18"/>
  <c r="U15" i="18"/>
  <c r="U66" i="18"/>
  <c r="T66" i="18"/>
  <c r="U67" i="20"/>
  <c r="U72" i="20"/>
  <c r="T72" i="20"/>
  <c r="T15" i="20"/>
  <c r="U15" i="20"/>
  <c r="U43" i="20"/>
  <c r="U66" i="20"/>
  <c r="T66" i="20"/>
  <c r="U70" i="20"/>
  <c r="U35" i="21"/>
  <c r="U72" i="22"/>
  <c r="T72" i="22"/>
  <c r="T67" i="22"/>
  <c r="T15" i="22"/>
  <c r="U15" i="22"/>
  <c r="U43" i="22"/>
  <c r="U66" i="22"/>
  <c r="T66" i="22"/>
  <c r="U35" i="23"/>
  <c r="U67" i="24"/>
  <c r="U72" i="24"/>
  <c r="T15" i="24"/>
  <c r="U15" i="24"/>
  <c r="U43" i="24"/>
  <c r="U66" i="24"/>
  <c r="T66" i="24"/>
  <c r="U35" i="25"/>
  <c r="T72" i="26"/>
  <c r="T15" i="26"/>
  <c r="S15" i="26"/>
  <c r="Q15" i="26"/>
  <c r="U15" i="26" s="1"/>
  <c r="U22" i="26"/>
  <c r="U28" i="26"/>
  <c r="U66" i="26"/>
  <c r="T66" i="26"/>
  <c r="U61" i="26"/>
  <c r="T61" i="26"/>
  <c r="U71" i="26"/>
  <c r="T71" i="26"/>
  <c r="U90" i="26"/>
  <c r="T90" i="26"/>
  <c r="P15" i="27"/>
  <c r="U18" i="27"/>
  <c r="T18" i="27"/>
  <c r="T24" i="27"/>
  <c r="U24" i="27"/>
  <c r="Q33" i="27"/>
  <c r="U33" i="27" s="1"/>
  <c r="U65" i="27"/>
  <c r="T65" i="27"/>
  <c r="P67" i="27"/>
  <c r="T69" i="27"/>
  <c r="U21" i="28"/>
  <c r="T21" i="28"/>
  <c r="U45" i="28"/>
  <c r="T45" i="28"/>
  <c r="U58" i="28"/>
  <c r="T58" i="28"/>
  <c r="U14" i="29"/>
  <c r="T14" i="29"/>
  <c r="Q30" i="29"/>
  <c r="U42" i="29"/>
  <c r="T42" i="29"/>
  <c r="P33" i="30"/>
  <c r="T33" i="30" s="1"/>
  <c r="U58" i="30"/>
  <c r="T58" i="30"/>
  <c r="P71" i="30"/>
  <c r="T71" i="30" s="1"/>
  <c r="U30" i="31"/>
  <c r="T30" i="31"/>
  <c r="P33" i="31"/>
  <c r="P70" i="31"/>
  <c r="T70" i="31" s="1"/>
  <c r="U33" i="32"/>
  <c r="T33" i="32"/>
  <c r="U33" i="33"/>
  <c r="U20" i="35"/>
  <c r="T20" i="35"/>
  <c r="P53" i="38"/>
  <c r="Q72" i="28"/>
  <c r="U72" i="28" s="1"/>
  <c r="Q59" i="29"/>
  <c r="Q70" i="29"/>
  <c r="U70" i="29" s="1"/>
  <c r="T91" i="29"/>
  <c r="T14" i="30"/>
  <c r="Q15" i="30"/>
  <c r="U15" i="30" s="1"/>
  <c r="T18" i="30"/>
  <c r="P30" i="30"/>
  <c r="U66" i="30"/>
  <c r="T66" i="30"/>
  <c r="P66" i="30"/>
  <c r="Q72" i="30"/>
  <c r="U72" i="30" s="1"/>
  <c r="T58" i="31"/>
  <c r="Q59" i="31"/>
  <c r="T62" i="31"/>
  <c r="Q70" i="31"/>
  <c r="U70" i="31" s="1"/>
  <c r="T72" i="32"/>
  <c r="T15" i="32"/>
  <c r="Q15" i="32"/>
  <c r="U15" i="32" s="1"/>
  <c r="P30" i="32"/>
  <c r="T38" i="32"/>
  <c r="T42" i="32"/>
  <c r="U66" i="32"/>
  <c r="T66" i="32"/>
  <c r="P66" i="32"/>
  <c r="Q72" i="32"/>
  <c r="U72" i="32" s="1"/>
  <c r="P53" i="34"/>
  <c r="P71" i="35"/>
  <c r="T71" i="35" s="1"/>
  <c r="P53" i="36"/>
  <c r="U70" i="36"/>
  <c r="T70" i="36"/>
  <c r="T24" i="41"/>
  <c r="U24" i="41"/>
  <c r="S66" i="41"/>
  <c r="Q66" i="41"/>
  <c r="U26" i="50"/>
  <c r="T26" i="50"/>
  <c r="Q66" i="32"/>
  <c r="Q53" i="34"/>
  <c r="P59" i="34"/>
  <c r="U30" i="35"/>
  <c r="T30" i="35"/>
  <c r="P33" i="35"/>
  <c r="P70" i="35"/>
  <c r="T70" i="35" s="1"/>
  <c r="Q24" i="36"/>
  <c r="U32" i="36"/>
  <c r="T32" i="36"/>
  <c r="U44" i="36"/>
  <c r="T44" i="36"/>
  <c r="U48" i="36"/>
  <c r="T48" i="36"/>
  <c r="U59" i="36"/>
  <c r="T59" i="36"/>
  <c r="Q67" i="36"/>
  <c r="U67" i="36" s="1"/>
  <c r="U12" i="38"/>
  <c r="T12" i="38"/>
  <c r="U59" i="39"/>
  <c r="T59" i="39"/>
  <c r="P15" i="40"/>
  <c r="T30" i="40"/>
  <c r="U30" i="40"/>
  <c r="P33" i="42"/>
  <c r="U36" i="42"/>
  <c r="T36" i="42"/>
  <c r="U70" i="46"/>
  <c r="T70" i="46"/>
  <c r="P24" i="26"/>
  <c r="Q33" i="26"/>
  <c r="U33" i="26" s="1"/>
  <c r="U53" i="26"/>
  <c r="T53" i="26"/>
  <c r="P67" i="26"/>
  <c r="T67" i="26" s="1"/>
  <c r="U40" i="27"/>
  <c r="T40" i="27"/>
  <c r="P40" i="27"/>
  <c r="Q53" i="27"/>
  <c r="Q71" i="27"/>
  <c r="P24" i="28"/>
  <c r="U53" i="28"/>
  <c r="T53" i="28"/>
  <c r="P67" i="28"/>
  <c r="T67" i="28" s="1"/>
  <c r="P40" i="29"/>
  <c r="T40" i="29" s="1"/>
  <c r="Q53" i="29"/>
  <c r="Q71" i="29"/>
  <c r="U71" i="29" s="1"/>
  <c r="P24" i="30"/>
  <c r="U53" i="30"/>
  <c r="T53" i="30"/>
  <c r="P67" i="30"/>
  <c r="T67" i="30" s="1"/>
  <c r="P40" i="31"/>
  <c r="T40" i="31" s="1"/>
  <c r="Q53" i="31"/>
  <c r="U53" i="31" s="1"/>
  <c r="Q71" i="31"/>
  <c r="U71" i="31" s="1"/>
  <c r="P24" i="32"/>
  <c r="Q33" i="32"/>
  <c r="U53" i="32"/>
  <c r="T53" i="32"/>
  <c r="P67" i="32"/>
  <c r="T67" i="32" s="1"/>
  <c r="U40" i="33"/>
  <c r="R40" i="33"/>
  <c r="P40" i="33"/>
  <c r="T40" i="33" s="1"/>
  <c r="Q40" i="33"/>
  <c r="U42" i="33"/>
  <c r="U46" i="33"/>
  <c r="T51" i="33"/>
  <c r="E59" i="33"/>
  <c r="U91" i="33"/>
  <c r="U40" i="34"/>
  <c r="U35" i="34"/>
  <c r="U48" i="34"/>
  <c r="Q66" i="34"/>
  <c r="U70" i="34"/>
  <c r="T70" i="34"/>
  <c r="U87" i="34"/>
  <c r="T92" i="34"/>
  <c r="P15" i="35"/>
  <c r="T15" i="35" s="1"/>
  <c r="U19" i="35"/>
  <c r="T19" i="35"/>
  <c r="P24" i="35"/>
  <c r="Q33" i="35"/>
  <c r="E40" i="35"/>
  <c r="U52" i="35"/>
  <c r="T52" i="35"/>
  <c r="Q70" i="35"/>
  <c r="U70" i="35" s="1"/>
  <c r="U12" i="36"/>
  <c r="T12" i="36"/>
  <c r="P33" i="36"/>
  <c r="T33" i="36" s="1"/>
  <c r="U36" i="36"/>
  <c r="T36" i="36"/>
  <c r="P71" i="36"/>
  <c r="T71" i="36" s="1"/>
  <c r="P33" i="37"/>
  <c r="T33" i="37" s="1"/>
  <c r="U52" i="37"/>
  <c r="T52" i="37"/>
  <c r="U56" i="37"/>
  <c r="T56" i="37"/>
  <c r="Q67" i="37"/>
  <c r="U67" i="37" s="1"/>
  <c r="U89" i="37"/>
  <c r="T89" i="37"/>
  <c r="T30" i="38"/>
  <c r="U30" i="38"/>
  <c r="Q40" i="38"/>
  <c r="U40" i="38" s="1"/>
  <c r="P72" i="38"/>
  <c r="T72" i="38" s="1"/>
  <c r="U33" i="39"/>
  <c r="U59" i="44"/>
  <c r="T59" i="44"/>
  <c r="U12" i="46"/>
  <c r="T12" i="46"/>
  <c r="Q24" i="28"/>
  <c r="P59" i="28"/>
  <c r="Q67" i="28"/>
  <c r="U67" i="28" s="1"/>
  <c r="P70" i="28"/>
  <c r="T70" i="28" s="1"/>
  <c r="P15" i="29"/>
  <c r="T15" i="29" s="1"/>
  <c r="T24" i="29"/>
  <c r="U24" i="29"/>
  <c r="Q40" i="29"/>
  <c r="U40" i="29" s="1"/>
  <c r="P72" i="29"/>
  <c r="T72" i="29" s="1"/>
  <c r="Q24" i="30"/>
  <c r="P59" i="30"/>
  <c r="Q67" i="30"/>
  <c r="U67" i="30" s="1"/>
  <c r="P70" i="30"/>
  <c r="T70" i="30" s="1"/>
  <c r="P15" i="31"/>
  <c r="T24" i="31"/>
  <c r="U24" i="31"/>
  <c r="Q40" i="31"/>
  <c r="U40" i="31" s="1"/>
  <c r="P72" i="31"/>
  <c r="T72" i="31" s="1"/>
  <c r="Q24" i="32"/>
  <c r="P59" i="32"/>
  <c r="Q67" i="32"/>
  <c r="U67" i="32" s="1"/>
  <c r="P70" i="32"/>
  <c r="T70" i="32" s="1"/>
  <c r="P15" i="33"/>
  <c r="T53" i="33"/>
  <c r="U53" i="33"/>
  <c r="U43" i="33"/>
  <c r="P70" i="33"/>
  <c r="T70" i="33" s="1"/>
  <c r="P71" i="33"/>
  <c r="T71" i="33" s="1"/>
  <c r="Q24" i="35"/>
  <c r="U44" i="35"/>
  <c r="T44" i="35"/>
  <c r="U56" i="35"/>
  <c r="T56" i="35"/>
  <c r="U89" i="35"/>
  <c r="T89" i="35"/>
  <c r="U64" i="36"/>
  <c r="T64" i="36"/>
  <c r="U93" i="36"/>
  <c r="T93" i="36"/>
  <c r="T24" i="37"/>
  <c r="U24" i="37"/>
  <c r="U59" i="37"/>
  <c r="T59" i="37"/>
  <c r="U24" i="38"/>
  <c r="T24" i="38"/>
  <c r="U89" i="39"/>
  <c r="T89" i="39"/>
  <c r="U12" i="40"/>
  <c r="T12" i="40"/>
  <c r="T87" i="40"/>
  <c r="U87" i="40"/>
  <c r="U48" i="41"/>
  <c r="T48" i="41"/>
  <c r="T52" i="41"/>
  <c r="U52" i="41"/>
  <c r="T30" i="44"/>
  <c r="U30" i="44"/>
  <c r="U67" i="27"/>
  <c r="T72" i="27"/>
  <c r="T15" i="27"/>
  <c r="T67" i="27"/>
  <c r="U15" i="27"/>
  <c r="U66" i="27"/>
  <c r="T66" i="27"/>
  <c r="P66" i="27"/>
  <c r="Q72" i="27"/>
  <c r="U72" i="27" s="1"/>
  <c r="U15" i="29"/>
  <c r="Q15" i="29"/>
  <c r="P30" i="29"/>
  <c r="U66" i="29"/>
  <c r="T66" i="29"/>
  <c r="P66" i="29"/>
  <c r="Q72" i="29"/>
  <c r="U72" i="29" s="1"/>
  <c r="Q59" i="30"/>
  <c r="Q70" i="30"/>
  <c r="U70" i="30" s="1"/>
  <c r="T15" i="31"/>
  <c r="T67" i="31"/>
  <c r="Q15" i="31"/>
  <c r="U15" i="31" s="1"/>
  <c r="P30" i="31"/>
  <c r="U66" i="31"/>
  <c r="T66" i="31"/>
  <c r="P66" i="31"/>
  <c r="Q72" i="31"/>
  <c r="U72" i="31" s="1"/>
  <c r="Q59" i="32"/>
  <c r="Q70" i="32"/>
  <c r="U70" i="32" s="1"/>
  <c r="U72" i="33"/>
  <c r="T72" i="33"/>
  <c r="T15" i="33"/>
  <c r="Q15" i="33"/>
  <c r="U15" i="33" s="1"/>
  <c r="P30" i="33"/>
  <c r="Q70" i="33"/>
  <c r="U70" i="33" s="1"/>
  <c r="T32" i="34"/>
  <c r="E53" i="34"/>
  <c r="P53" i="35"/>
  <c r="U59" i="35"/>
  <c r="T59" i="35"/>
  <c r="P67" i="35"/>
  <c r="U20" i="36"/>
  <c r="T20" i="36"/>
  <c r="U24" i="36"/>
  <c r="T24" i="36"/>
  <c r="T30" i="36"/>
  <c r="U30" i="36"/>
  <c r="U20" i="37"/>
  <c r="T20" i="37"/>
  <c r="U44" i="37"/>
  <c r="T44" i="37"/>
  <c r="U64" i="38"/>
  <c r="T64" i="38"/>
  <c r="P71" i="38"/>
  <c r="T71" i="38" s="1"/>
  <c r="Q24" i="39"/>
  <c r="P70" i="39"/>
  <c r="T70" i="39" s="1"/>
  <c r="S66" i="45"/>
  <c r="Q66" i="45"/>
  <c r="T90" i="28"/>
  <c r="T13" i="29"/>
  <c r="T17" i="29"/>
  <c r="T29" i="29"/>
  <c r="T37" i="29"/>
  <c r="T49" i="29"/>
  <c r="T65" i="29"/>
  <c r="T86" i="29"/>
  <c r="T9" i="30"/>
  <c r="T21" i="30"/>
  <c r="T45" i="30"/>
  <c r="T57" i="30"/>
  <c r="T61" i="30"/>
  <c r="T90" i="30"/>
  <c r="T13" i="31"/>
  <c r="T17" i="31"/>
  <c r="T29" i="31"/>
  <c r="T37" i="31"/>
  <c r="T49" i="31"/>
  <c r="T65" i="31"/>
  <c r="T86" i="31"/>
  <c r="T9" i="32"/>
  <c r="T21" i="32"/>
  <c r="T45" i="32"/>
  <c r="T57" i="32"/>
  <c r="T61" i="32"/>
  <c r="T90" i="32"/>
  <c r="T13" i="33"/>
  <c r="T17" i="33"/>
  <c r="T29" i="33"/>
  <c r="T37" i="33"/>
  <c r="U62" i="33"/>
  <c r="U18" i="34"/>
  <c r="U24" i="34"/>
  <c r="T24" i="34"/>
  <c r="U28" i="34"/>
  <c r="U36" i="34"/>
  <c r="P40" i="34"/>
  <c r="T40" i="34" s="1"/>
  <c r="U42" i="34"/>
  <c r="U59" i="34"/>
  <c r="T59" i="34"/>
  <c r="U64" i="34"/>
  <c r="P72" i="34"/>
  <c r="T72" i="34" s="1"/>
  <c r="T33" i="35"/>
  <c r="U33" i="35"/>
  <c r="U39" i="35"/>
  <c r="T39" i="35"/>
  <c r="U51" i="35"/>
  <c r="T51" i="35"/>
  <c r="P66" i="35"/>
  <c r="Q67" i="35"/>
  <c r="Q40" i="36"/>
  <c r="P59" i="36"/>
  <c r="U28" i="38"/>
  <c r="T28" i="38"/>
  <c r="U93" i="38"/>
  <c r="T93" i="38"/>
  <c r="P59" i="39"/>
  <c r="U24" i="40"/>
  <c r="T24" i="40"/>
  <c r="P71" i="41"/>
  <c r="T40" i="26"/>
  <c r="U40" i="26"/>
  <c r="U53" i="27"/>
  <c r="T53" i="27"/>
  <c r="U71" i="27"/>
  <c r="T71" i="27"/>
  <c r="U33" i="28"/>
  <c r="T33" i="28"/>
  <c r="T40" i="28"/>
  <c r="U40" i="28"/>
  <c r="T53" i="29"/>
  <c r="U53" i="29"/>
  <c r="U9" i="30"/>
  <c r="T40" i="30"/>
  <c r="U40" i="30"/>
  <c r="U61" i="30"/>
  <c r="U9" i="32"/>
  <c r="T40" i="32"/>
  <c r="U40" i="32"/>
  <c r="U61" i="32"/>
  <c r="U44" i="33"/>
  <c r="T55" i="33"/>
  <c r="P59" i="33"/>
  <c r="P66" i="33"/>
  <c r="P67" i="33"/>
  <c r="T67" i="33" s="1"/>
  <c r="U69" i="33"/>
  <c r="U89" i="33"/>
  <c r="T93" i="33"/>
  <c r="Q40" i="34"/>
  <c r="P71" i="34"/>
  <c r="T71" i="34" s="1"/>
  <c r="T24" i="35"/>
  <c r="U24" i="35"/>
  <c r="T53" i="35"/>
  <c r="U53" i="35"/>
  <c r="U43" i="35"/>
  <c r="T43" i="35"/>
  <c r="U55" i="35"/>
  <c r="T55" i="35"/>
  <c r="P72" i="35"/>
  <c r="T72" i="35" s="1"/>
  <c r="U88" i="35"/>
  <c r="T88" i="35"/>
  <c r="T93" i="35"/>
  <c r="P72" i="37"/>
  <c r="T72" i="37" s="1"/>
  <c r="U32" i="38"/>
  <c r="T32" i="38"/>
  <c r="U36" i="38"/>
  <c r="T36" i="38"/>
  <c r="U48" i="38"/>
  <c r="T48" i="38"/>
  <c r="P70" i="38"/>
  <c r="T70" i="38" s="1"/>
  <c r="P33" i="39"/>
  <c r="T33" i="39" s="1"/>
  <c r="U23" i="40"/>
  <c r="T23" i="40"/>
  <c r="P33" i="40"/>
  <c r="T33" i="40" s="1"/>
  <c r="U40" i="36"/>
  <c r="P40" i="36"/>
  <c r="T40" i="36" s="1"/>
  <c r="T52" i="36"/>
  <c r="Q53" i="36"/>
  <c r="T56" i="36"/>
  <c r="Q71" i="36"/>
  <c r="U71" i="36" s="1"/>
  <c r="T89" i="36"/>
  <c r="T12" i="37"/>
  <c r="P24" i="37"/>
  <c r="T28" i="37"/>
  <c r="T32" i="37"/>
  <c r="Q33" i="37"/>
  <c r="U33" i="37" s="1"/>
  <c r="T36" i="37"/>
  <c r="T53" i="37"/>
  <c r="U53" i="37"/>
  <c r="T48" i="37"/>
  <c r="T64" i="37"/>
  <c r="R66" i="37"/>
  <c r="T93" i="37"/>
  <c r="T20" i="38"/>
  <c r="T40" i="38"/>
  <c r="T44" i="38"/>
  <c r="T52" i="38"/>
  <c r="T56" i="38"/>
  <c r="T89" i="38"/>
  <c r="T12" i="39"/>
  <c r="S15" i="39"/>
  <c r="T28" i="39"/>
  <c r="R30" i="39"/>
  <c r="T32" i="39"/>
  <c r="T36" i="39"/>
  <c r="T53" i="39"/>
  <c r="U53" i="39"/>
  <c r="T48" i="39"/>
  <c r="T64" i="39"/>
  <c r="T93" i="39"/>
  <c r="T20" i="40"/>
  <c r="T27" i="40"/>
  <c r="U52" i="40"/>
  <c r="T52" i="40"/>
  <c r="U56" i="40"/>
  <c r="T56" i="40"/>
  <c r="P59" i="41"/>
  <c r="U64" i="42"/>
  <c r="T64" i="42"/>
  <c r="Q40" i="43"/>
  <c r="Q66" i="43"/>
  <c r="U89" i="43"/>
  <c r="T89" i="43"/>
  <c r="U12" i="44"/>
  <c r="T12" i="44"/>
  <c r="U44" i="45"/>
  <c r="T44" i="45"/>
  <c r="U64" i="46"/>
  <c r="T64" i="46"/>
  <c r="Q67" i="46"/>
  <c r="U67" i="46" s="1"/>
  <c r="U62" i="48"/>
  <c r="T62" i="48"/>
  <c r="U59" i="52"/>
  <c r="T59" i="52"/>
  <c r="S66" i="52"/>
  <c r="Q66" i="52"/>
  <c r="T63" i="35"/>
  <c r="T92" i="35"/>
  <c r="T39" i="36"/>
  <c r="T43" i="36"/>
  <c r="T51" i="36"/>
  <c r="T55" i="36"/>
  <c r="U44" i="40"/>
  <c r="T44" i="40"/>
  <c r="P53" i="40"/>
  <c r="P71" i="40"/>
  <c r="U12" i="41"/>
  <c r="T12" i="41"/>
  <c r="U28" i="41"/>
  <c r="T28" i="41"/>
  <c r="Q40" i="41"/>
  <c r="P70" i="41"/>
  <c r="U93" i="41"/>
  <c r="T93" i="41"/>
  <c r="U12" i="42"/>
  <c r="T12" i="42"/>
  <c r="T30" i="42"/>
  <c r="U30" i="42"/>
  <c r="P70" i="42"/>
  <c r="U93" i="42"/>
  <c r="T93" i="42"/>
  <c r="P70" i="43"/>
  <c r="T70" i="43" s="1"/>
  <c r="U64" i="44"/>
  <c r="T64" i="44"/>
  <c r="P71" i="44"/>
  <c r="P15" i="45"/>
  <c r="U52" i="45"/>
  <c r="T52" i="45"/>
  <c r="U56" i="45"/>
  <c r="T56" i="45"/>
  <c r="P72" i="45"/>
  <c r="T72" i="45" s="1"/>
  <c r="U48" i="46"/>
  <c r="T48" i="46"/>
  <c r="P71" i="46"/>
  <c r="T71" i="46" s="1"/>
  <c r="U10" i="47"/>
  <c r="U87" i="49"/>
  <c r="T87" i="49"/>
  <c r="U67" i="34"/>
  <c r="T15" i="34"/>
  <c r="Q15" i="34"/>
  <c r="U15" i="34" s="1"/>
  <c r="P30" i="34"/>
  <c r="U66" i="34"/>
  <c r="T66" i="34"/>
  <c r="P66" i="34"/>
  <c r="Q72" i="34"/>
  <c r="U72" i="34" s="1"/>
  <c r="Q59" i="35"/>
  <c r="T72" i="36"/>
  <c r="T15" i="36"/>
  <c r="Q15" i="36"/>
  <c r="U15" i="36" s="1"/>
  <c r="P30" i="36"/>
  <c r="U66" i="36"/>
  <c r="T66" i="36"/>
  <c r="P66" i="36"/>
  <c r="Q72" i="36"/>
  <c r="U72" i="36" s="1"/>
  <c r="Q59" i="37"/>
  <c r="Q70" i="37"/>
  <c r="U70" i="37" s="1"/>
  <c r="U67" i="38"/>
  <c r="T15" i="38"/>
  <c r="Q15" i="38"/>
  <c r="U15" i="38" s="1"/>
  <c r="P30" i="38"/>
  <c r="U59" i="38"/>
  <c r="T59" i="38"/>
  <c r="U66" i="38"/>
  <c r="T66" i="38"/>
  <c r="P66" i="38"/>
  <c r="U70" i="38"/>
  <c r="Q72" i="38"/>
  <c r="U72" i="38" s="1"/>
  <c r="Q59" i="39"/>
  <c r="Q70" i="39"/>
  <c r="U70" i="39" s="1"/>
  <c r="U67" i="40"/>
  <c r="T72" i="40"/>
  <c r="T15" i="40"/>
  <c r="Q15" i="40"/>
  <c r="U15" i="40" s="1"/>
  <c r="Q24" i="40"/>
  <c r="Q30" i="40"/>
  <c r="U32" i="40"/>
  <c r="U50" i="40"/>
  <c r="U59" i="40"/>
  <c r="T59" i="40"/>
  <c r="U64" i="40"/>
  <c r="U89" i="40"/>
  <c r="T89" i="40"/>
  <c r="Q30" i="41"/>
  <c r="E33" i="41"/>
  <c r="U89" i="41"/>
  <c r="T89" i="41"/>
  <c r="U20" i="42"/>
  <c r="T20" i="42"/>
  <c r="U24" i="42"/>
  <c r="T24" i="42"/>
  <c r="U44" i="42"/>
  <c r="T44" i="42"/>
  <c r="U48" i="42"/>
  <c r="T48" i="42"/>
  <c r="U52" i="42"/>
  <c r="T52" i="42"/>
  <c r="U28" i="44"/>
  <c r="T28" i="44"/>
  <c r="Q30" i="45"/>
  <c r="U24" i="46"/>
  <c r="T24" i="46"/>
  <c r="T30" i="46"/>
  <c r="U30" i="46"/>
  <c r="U48" i="51"/>
  <c r="T48" i="51"/>
  <c r="P53" i="51"/>
  <c r="Q66" i="36"/>
  <c r="U30" i="37"/>
  <c r="T30" i="37"/>
  <c r="P53" i="37"/>
  <c r="P71" i="37"/>
  <c r="T71" i="37" s="1"/>
  <c r="Q30" i="38"/>
  <c r="P33" i="38"/>
  <c r="T33" i="38" s="1"/>
  <c r="Q66" i="38"/>
  <c r="U30" i="39"/>
  <c r="T30" i="39"/>
  <c r="P53" i="39"/>
  <c r="P71" i="39"/>
  <c r="T71" i="39" s="1"/>
  <c r="P53" i="42"/>
  <c r="T71" i="42"/>
  <c r="U20" i="43"/>
  <c r="T20" i="43"/>
  <c r="T24" i="43"/>
  <c r="U24" i="43"/>
  <c r="P33" i="43"/>
  <c r="T33" i="43" s="1"/>
  <c r="U32" i="44"/>
  <c r="T32" i="44"/>
  <c r="U36" i="44"/>
  <c r="T36" i="44"/>
  <c r="U93" i="44"/>
  <c r="T93" i="44"/>
  <c r="U59" i="45"/>
  <c r="T59" i="45"/>
  <c r="P53" i="46"/>
  <c r="Q53" i="33"/>
  <c r="Q71" i="33"/>
  <c r="U71" i="33" s="1"/>
  <c r="P24" i="34"/>
  <c r="U53" i="34"/>
  <c r="T53" i="34"/>
  <c r="P67" i="34"/>
  <c r="T67" i="34" s="1"/>
  <c r="U40" i="35"/>
  <c r="P40" i="35"/>
  <c r="T40" i="35" s="1"/>
  <c r="Q53" i="35"/>
  <c r="Q71" i="35"/>
  <c r="U71" i="35" s="1"/>
  <c r="Q33" i="36"/>
  <c r="U33" i="36" s="1"/>
  <c r="U53" i="36"/>
  <c r="T53" i="36"/>
  <c r="P67" i="36"/>
  <c r="T67" i="36" s="1"/>
  <c r="U40" i="37"/>
  <c r="P40" i="37"/>
  <c r="T40" i="37" s="1"/>
  <c r="Q53" i="37"/>
  <c r="Q71" i="37"/>
  <c r="U71" i="37" s="1"/>
  <c r="P24" i="38"/>
  <c r="Q33" i="38"/>
  <c r="U33" i="38" s="1"/>
  <c r="U53" i="38"/>
  <c r="T53" i="38"/>
  <c r="P67" i="38"/>
  <c r="T67" i="38" s="1"/>
  <c r="U40" i="39"/>
  <c r="P40" i="39"/>
  <c r="T40" i="39" s="1"/>
  <c r="Q53" i="39"/>
  <c r="Q71" i="39"/>
  <c r="U71" i="39" s="1"/>
  <c r="E59" i="41"/>
  <c r="T71" i="41"/>
  <c r="U28" i="42"/>
  <c r="T28" i="42"/>
  <c r="Q30" i="42"/>
  <c r="Q40" i="42"/>
  <c r="U40" i="42" s="1"/>
  <c r="U56" i="42"/>
  <c r="T56" i="42"/>
  <c r="U48" i="44"/>
  <c r="T48" i="44"/>
  <c r="P53" i="44"/>
  <c r="T53" i="44" s="1"/>
  <c r="U28" i="46"/>
  <c r="T28" i="46"/>
  <c r="Q40" i="46"/>
  <c r="U30" i="47"/>
  <c r="T30" i="47"/>
  <c r="U24" i="48"/>
  <c r="T24" i="48"/>
  <c r="Q40" i="40"/>
  <c r="U40" i="40" s="1"/>
  <c r="Q24" i="41"/>
  <c r="U32" i="41"/>
  <c r="T32" i="41"/>
  <c r="U36" i="41"/>
  <c r="T36" i="41"/>
  <c r="U64" i="41"/>
  <c r="T64" i="41"/>
  <c r="U70" i="41"/>
  <c r="T70" i="41"/>
  <c r="P72" i="41"/>
  <c r="P72" i="42"/>
  <c r="U44" i="43"/>
  <c r="T44" i="43"/>
  <c r="U52" i="43"/>
  <c r="T52" i="43"/>
  <c r="U56" i="43"/>
  <c r="T56" i="43"/>
  <c r="P15" i="44"/>
  <c r="T15" i="44" s="1"/>
  <c r="Q24" i="44"/>
  <c r="U24" i="44" s="1"/>
  <c r="U71" i="44"/>
  <c r="T71" i="44"/>
  <c r="P15" i="46"/>
  <c r="T15" i="46" s="1"/>
  <c r="U93" i="46"/>
  <c r="T93" i="46"/>
  <c r="U59" i="47"/>
  <c r="T59" i="47"/>
  <c r="T20" i="48"/>
  <c r="U20" i="48"/>
  <c r="U91" i="48"/>
  <c r="T91" i="48"/>
  <c r="U18" i="49"/>
  <c r="T18" i="49"/>
  <c r="U30" i="49"/>
  <c r="T30" i="49"/>
  <c r="U66" i="33"/>
  <c r="T66" i="33"/>
  <c r="U72" i="35"/>
  <c r="U67" i="35"/>
  <c r="T67" i="35"/>
  <c r="U15" i="35"/>
  <c r="U66" i="35"/>
  <c r="T66" i="35"/>
  <c r="U35" i="36"/>
  <c r="U72" i="37"/>
  <c r="T67" i="37"/>
  <c r="T15" i="37"/>
  <c r="U15" i="37"/>
  <c r="U43" i="37"/>
  <c r="U66" i="37"/>
  <c r="T66" i="37"/>
  <c r="U35" i="38"/>
  <c r="U72" i="39"/>
  <c r="U67" i="39"/>
  <c r="T72" i="39"/>
  <c r="U15" i="39"/>
  <c r="T15" i="39"/>
  <c r="U43" i="39"/>
  <c r="U66" i="39"/>
  <c r="T66" i="39"/>
  <c r="U22" i="40"/>
  <c r="U28" i="40"/>
  <c r="U48" i="40"/>
  <c r="U70" i="40"/>
  <c r="T70" i="40"/>
  <c r="P33" i="41"/>
  <c r="U62" i="41"/>
  <c r="Q67" i="41"/>
  <c r="U67" i="41" s="1"/>
  <c r="P15" i="42"/>
  <c r="U32" i="42"/>
  <c r="T32" i="42"/>
  <c r="U59" i="42"/>
  <c r="T59" i="42"/>
  <c r="Q67" i="42"/>
  <c r="U67" i="42" s="1"/>
  <c r="P15" i="43"/>
  <c r="T15" i="43" s="1"/>
  <c r="U59" i="43"/>
  <c r="T59" i="43"/>
  <c r="U70" i="44"/>
  <c r="T70" i="44"/>
  <c r="U20" i="45"/>
  <c r="T20" i="45"/>
  <c r="T24" i="45"/>
  <c r="U24" i="45"/>
  <c r="P33" i="45"/>
  <c r="T33" i="45" s="1"/>
  <c r="Q67" i="45"/>
  <c r="U67" i="45" s="1"/>
  <c r="U89" i="45"/>
  <c r="T89" i="45"/>
  <c r="U32" i="46"/>
  <c r="T32" i="46"/>
  <c r="U36" i="46"/>
  <c r="T36" i="46"/>
  <c r="U59" i="46"/>
  <c r="T59" i="46"/>
  <c r="P40" i="40"/>
  <c r="T40" i="40" s="1"/>
  <c r="Q53" i="40"/>
  <c r="Q71" i="40"/>
  <c r="P24" i="41"/>
  <c r="Q33" i="41"/>
  <c r="T53" i="41"/>
  <c r="U53" i="41"/>
  <c r="P67" i="41"/>
  <c r="T67" i="41" s="1"/>
  <c r="T40" i="42"/>
  <c r="P40" i="42"/>
  <c r="Q53" i="42"/>
  <c r="Q71" i="42"/>
  <c r="U71" i="42" s="1"/>
  <c r="T89" i="42"/>
  <c r="T12" i="43"/>
  <c r="P24" i="43"/>
  <c r="T28" i="43"/>
  <c r="T32" i="43"/>
  <c r="Q33" i="43"/>
  <c r="U33" i="43" s="1"/>
  <c r="T36" i="43"/>
  <c r="T53" i="43"/>
  <c r="U53" i="43"/>
  <c r="T48" i="43"/>
  <c r="T64" i="43"/>
  <c r="P67" i="43"/>
  <c r="T67" i="43" s="1"/>
  <c r="T93" i="43"/>
  <c r="T20" i="44"/>
  <c r="U40" i="44"/>
  <c r="P40" i="44"/>
  <c r="T40" i="44" s="1"/>
  <c r="T44" i="44"/>
  <c r="T52" i="44"/>
  <c r="Q53" i="44"/>
  <c r="U53" i="44" s="1"/>
  <c r="T56" i="44"/>
  <c r="Q71" i="44"/>
  <c r="T89" i="44"/>
  <c r="T12" i="45"/>
  <c r="P24" i="45"/>
  <c r="T28" i="45"/>
  <c r="T32" i="45"/>
  <c r="Q33" i="45"/>
  <c r="U33" i="45" s="1"/>
  <c r="T36" i="45"/>
  <c r="T53" i="45"/>
  <c r="U53" i="45"/>
  <c r="T48" i="45"/>
  <c r="T64" i="45"/>
  <c r="P67" i="45"/>
  <c r="T67" i="45" s="1"/>
  <c r="T93" i="45"/>
  <c r="T20" i="46"/>
  <c r="U40" i="46"/>
  <c r="P40" i="46"/>
  <c r="T40" i="46" s="1"/>
  <c r="T44" i="46"/>
  <c r="T52" i="46"/>
  <c r="Q53" i="46"/>
  <c r="T56" i="46"/>
  <c r="Q71" i="46"/>
  <c r="U71" i="46" s="1"/>
  <c r="U39" i="47"/>
  <c r="T39" i="47"/>
  <c r="T53" i="47"/>
  <c r="U53" i="47"/>
  <c r="U43" i="47"/>
  <c r="T43" i="47"/>
  <c r="P70" i="47"/>
  <c r="T70" i="47" s="1"/>
  <c r="P71" i="47"/>
  <c r="T71" i="47" s="1"/>
  <c r="T30" i="48"/>
  <c r="U30" i="48"/>
  <c r="P33" i="48"/>
  <c r="U69" i="48"/>
  <c r="T69" i="48"/>
  <c r="Q30" i="49"/>
  <c r="U59" i="49"/>
  <c r="E59" i="50"/>
  <c r="Q66" i="50"/>
  <c r="Q30" i="51"/>
  <c r="T39" i="40"/>
  <c r="T43" i="40"/>
  <c r="T51" i="40"/>
  <c r="T55" i="40"/>
  <c r="T88" i="40"/>
  <c r="T11" i="41"/>
  <c r="T23" i="41"/>
  <c r="T27" i="41"/>
  <c r="T35" i="41"/>
  <c r="T47" i="41"/>
  <c r="P72" i="46"/>
  <c r="T72" i="46" s="1"/>
  <c r="T24" i="47"/>
  <c r="U24" i="47"/>
  <c r="U50" i="47"/>
  <c r="T50" i="47"/>
  <c r="P71" i="49"/>
  <c r="Q30" i="50"/>
  <c r="Q67" i="50"/>
  <c r="U67" i="50" s="1"/>
  <c r="U89" i="50"/>
  <c r="T89" i="50"/>
  <c r="P24" i="52"/>
  <c r="U55" i="52"/>
  <c r="T55" i="52"/>
  <c r="T71" i="52"/>
  <c r="U30" i="53"/>
  <c r="T30" i="53"/>
  <c r="P53" i="53"/>
  <c r="P30" i="40"/>
  <c r="U66" i="40"/>
  <c r="T66" i="40"/>
  <c r="P66" i="40"/>
  <c r="Q72" i="40"/>
  <c r="U72" i="40" s="1"/>
  <c r="T72" i="42"/>
  <c r="U15" i="42"/>
  <c r="T15" i="42"/>
  <c r="Q15" i="42"/>
  <c r="P30" i="42"/>
  <c r="U66" i="42"/>
  <c r="T66" i="42"/>
  <c r="P66" i="42"/>
  <c r="Q72" i="42"/>
  <c r="U72" i="42" s="1"/>
  <c r="Q59" i="43"/>
  <c r="Q70" i="43"/>
  <c r="U70" i="43" s="1"/>
  <c r="U67" i="44"/>
  <c r="T72" i="44"/>
  <c r="U15" i="44"/>
  <c r="Q15" i="44"/>
  <c r="P30" i="44"/>
  <c r="U66" i="44"/>
  <c r="T66" i="44"/>
  <c r="P66" i="44"/>
  <c r="Q72" i="44"/>
  <c r="U72" i="44" s="1"/>
  <c r="Q59" i="45"/>
  <c r="Q70" i="45"/>
  <c r="Q15" i="46"/>
  <c r="U15" i="46" s="1"/>
  <c r="P30" i="46"/>
  <c r="U66" i="46"/>
  <c r="T66" i="46"/>
  <c r="P66" i="46"/>
  <c r="Q72" i="46"/>
  <c r="U72" i="46" s="1"/>
  <c r="T87" i="46"/>
  <c r="T10" i="47"/>
  <c r="T28" i="47"/>
  <c r="U33" i="47"/>
  <c r="U48" i="47"/>
  <c r="P15" i="48"/>
  <c r="T15" i="48" s="1"/>
  <c r="U28" i="49"/>
  <c r="U36" i="49"/>
  <c r="U38" i="49"/>
  <c r="T38" i="49"/>
  <c r="U42" i="49"/>
  <c r="T42" i="49"/>
  <c r="U48" i="49"/>
  <c r="U50" i="49"/>
  <c r="T50" i="49"/>
  <c r="U24" i="50"/>
  <c r="T24" i="50"/>
  <c r="U32" i="51"/>
  <c r="T32" i="51"/>
  <c r="U36" i="51"/>
  <c r="T36" i="51"/>
  <c r="U64" i="51"/>
  <c r="T64" i="51"/>
  <c r="Q66" i="42"/>
  <c r="U30" i="43"/>
  <c r="T30" i="43"/>
  <c r="P53" i="43"/>
  <c r="P71" i="43"/>
  <c r="T71" i="43" s="1"/>
  <c r="Q30" i="44"/>
  <c r="P33" i="44"/>
  <c r="Q66" i="44"/>
  <c r="U30" i="45"/>
  <c r="T30" i="45"/>
  <c r="P53" i="45"/>
  <c r="P71" i="45"/>
  <c r="T71" i="45" s="1"/>
  <c r="Q30" i="46"/>
  <c r="P33" i="46"/>
  <c r="T33" i="46" s="1"/>
  <c r="U19" i="47"/>
  <c r="T19" i="47"/>
  <c r="U38" i="47"/>
  <c r="T38" i="47"/>
  <c r="Q40" i="47"/>
  <c r="U40" i="47" s="1"/>
  <c r="U42" i="47"/>
  <c r="T42" i="47"/>
  <c r="U10" i="48"/>
  <c r="T10" i="48"/>
  <c r="U22" i="48"/>
  <c r="T22" i="48"/>
  <c r="U26" i="48"/>
  <c r="T26" i="48"/>
  <c r="Q40" i="48"/>
  <c r="E59" i="48"/>
  <c r="E15" i="49"/>
  <c r="E72" i="49"/>
  <c r="U32" i="50"/>
  <c r="U46" i="50"/>
  <c r="T46" i="50"/>
  <c r="U58" i="50"/>
  <c r="T58" i="50"/>
  <c r="P15" i="51"/>
  <c r="T15" i="51" s="1"/>
  <c r="P33" i="51"/>
  <c r="T33" i="51" s="1"/>
  <c r="Q67" i="51"/>
  <c r="U67" i="51" s="1"/>
  <c r="P24" i="40"/>
  <c r="Q33" i="40"/>
  <c r="U33" i="40" s="1"/>
  <c r="U53" i="40"/>
  <c r="T53" i="40"/>
  <c r="P67" i="40"/>
  <c r="T67" i="40" s="1"/>
  <c r="U40" i="41"/>
  <c r="P40" i="41"/>
  <c r="T40" i="41" s="1"/>
  <c r="Q53" i="41"/>
  <c r="Q71" i="41"/>
  <c r="U71" i="41" s="1"/>
  <c r="P24" i="42"/>
  <c r="U53" i="42"/>
  <c r="T53" i="42"/>
  <c r="P67" i="42"/>
  <c r="T67" i="42" s="1"/>
  <c r="U40" i="43"/>
  <c r="T40" i="43"/>
  <c r="P40" i="43"/>
  <c r="Q53" i="43"/>
  <c r="Q71" i="43"/>
  <c r="U71" i="43" s="1"/>
  <c r="P24" i="44"/>
  <c r="T24" i="44" s="1"/>
  <c r="P67" i="44"/>
  <c r="T67" i="44" s="1"/>
  <c r="U40" i="45"/>
  <c r="P40" i="45"/>
  <c r="T40" i="45" s="1"/>
  <c r="Q53" i="45"/>
  <c r="Q71" i="45"/>
  <c r="U71" i="45" s="1"/>
  <c r="P24" i="46"/>
  <c r="Q33" i="46"/>
  <c r="U33" i="46" s="1"/>
  <c r="U53" i="46"/>
  <c r="T53" i="46"/>
  <c r="P67" i="46"/>
  <c r="T67" i="46" s="1"/>
  <c r="Q66" i="47"/>
  <c r="Q30" i="48"/>
  <c r="Q24" i="49"/>
  <c r="P33" i="49"/>
  <c r="T33" i="49" s="1"/>
  <c r="Q67" i="49"/>
  <c r="P59" i="50"/>
  <c r="T71" i="50"/>
  <c r="T24" i="51"/>
  <c r="U24" i="51"/>
  <c r="U30" i="51"/>
  <c r="T30" i="51"/>
  <c r="P72" i="51"/>
  <c r="T72" i="51" s="1"/>
  <c r="R15" i="47"/>
  <c r="P15" i="47"/>
  <c r="T15" i="47" s="1"/>
  <c r="P24" i="47"/>
  <c r="P33" i="47"/>
  <c r="T33" i="47" s="1"/>
  <c r="P53" i="47"/>
  <c r="U87" i="47"/>
  <c r="T87" i="47"/>
  <c r="U70" i="48"/>
  <c r="U70" i="49"/>
  <c r="U10" i="50"/>
  <c r="T10" i="50"/>
  <c r="P33" i="50"/>
  <c r="T33" i="50" s="1"/>
  <c r="P72" i="50"/>
  <c r="T72" i="50" s="1"/>
  <c r="P59" i="51"/>
  <c r="U93" i="51"/>
  <c r="T93" i="51"/>
  <c r="U24" i="52"/>
  <c r="T24" i="52"/>
  <c r="U35" i="40"/>
  <c r="T72" i="41"/>
  <c r="U15" i="41"/>
  <c r="U43" i="41"/>
  <c r="U66" i="41"/>
  <c r="T66" i="41"/>
  <c r="U35" i="42"/>
  <c r="U72" i="43"/>
  <c r="U67" i="43"/>
  <c r="T72" i="43"/>
  <c r="U15" i="43"/>
  <c r="U43" i="43"/>
  <c r="U66" i="43"/>
  <c r="T66" i="43"/>
  <c r="U35" i="44"/>
  <c r="U72" i="45"/>
  <c r="T15" i="45"/>
  <c r="U15" i="45"/>
  <c r="U43" i="45"/>
  <c r="U66" i="45"/>
  <c r="T66" i="45"/>
  <c r="U35" i="46"/>
  <c r="U72" i="47"/>
  <c r="Q15" i="47"/>
  <c r="U15" i="47" s="1"/>
  <c r="S15" i="47"/>
  <c r="U18" i="47"/>
  <c r="T18" i="47"/>
  <c r="U32" i="48"/>
  <c r="U46" i="48"/>
  <c r="T46" i="48"/>
  <c r="E53" i="48"/>
  <c r="U58" i="48"/>
  <c r="T58" i="48"/>
  <c r="P71" i="48"/>
  <c r="T71" i="48" s="1"/>
  <c r="U14" i="49"/>
  <c r="T14" i="49"/>
  <c r="P53" i="49"/>
  <c r="Q66" i="49"/>
  <c r="U20" i="50"/>
  <c r="U22" i="50"/>
  <c r="T22" i="50"/>
  <c r="Q24" i="50"/>
  <c r="P53" i="50"/>
  <c r="U62" i="50"/>
  <c r="T62" i="50"/>
  <c r="T70" i="50"/>
  <c r="U12" i="51"/>
  <c r="T12" i="51"/>
  <c r="U28" i="51"/>
  <c r="T28" i="51"/>
  <c r="Q40" i="51"/>
  <c r="P71" i="51"/>
  <c r="T71" i="51" s="1"/>
  <c r="P40" i="47"/>
  <c r="T40" i="47" s="1"/>
  <c r="T44" i="47"/>
  <c r="T52" i="47"/>
  <c r="Q53" i="47"/>
  <c r="S70" i="47"/>
  <c r="Q71" i="47"/>
  <c r="T89" i="47"/>
  <c r="T12" i="48"/>
  <c r="S15" i="48"/>
  <c r="P24" i="48"/>
  <c r="T28" i="48"/>
  <c r="R30" i="48"/>
  <c r="T32" i="48"/>
  <c r="T36" i="48"/>
  <c r="U53" i="48"/>
  <c r="T53" i="48"/>
  <c r="T64" i="48"/>
  <c r="R66" i="48"/>
  <c r="P67" i="48"/>
  <c r="T67" i="48" s="1"/>
  <c r="S72" i="48"/>
  <c r="T93" i="48"/>
  <c r="T20" i="49"/>
  <c r="U40" i="49"/>
  <c r="P40" i="49"/>
  <c r="T40" i="49" s="1"/>
  <c r="T44" i="49"/>
  <c r="T52" i="49"/>
  <c r="Q53" i="49"/>
  <c r="T56" i="49"/>
  <c r="Q71" i="49"/>
  <c r="U71" i="49" s="1"/>
  <c r="T89" i="49"/>
  <c r="T12" i="50"/>
  <c r="S15" i="50"/>
  <c r="P24" i="50"/>
  <c r="T28" i="50"/>
  <c r="R30" i="50"/>
  <c r="T32" i="50"/>
  <c r="T36" i="50"/>
  <c r="U53" i="50"/>
  <c r="T53" i="50"/>
  <c r="T48" i="50"/>
  <c r="T64" i="50"/>
  <c r="T93" i="50"/>
  <c r="T20" i="51"/>
  <c r="U40" i="51"/>
  <c r="T40" i="51"/>
  <c r="T44" i="51"/>
  <c r="T52" i="51"/>
  <c r="T56" i="51"/>
  <c r="T89" i="51"/>
  <c r="T12" i="52"/>
  <c r="Q24" i="52"/>
  <c r="P30" i="52"/>
  <c r="Q30" i="52"/>
  <c r="T35" i="52"/>
  <c r="U69" i="52"/>
  <c r="T69" i="52"/>
  <c r="T24" i="53"/>
  <c r="U24" i="53"/>
  <c r="U59" i="53"/>
  <c r="T59" i="53"/>
  <c r="U69" i="54"/>
  <c r="U30" i="55"/>
  <c r="T30" i="55"/>
  <c r="P53" i="55"/>
  <c r="E79" i="39"/>
  <c r="E79" i="12"/>
  <c r="T51" i="47"/>
  <c r="T55" i="47"/>
  <c r="P72" i="47"/>
  <c r="T72" i="47" s="1"/>
  <c r="T88" i="47"/>
  <c r="T11" i="48"/>
  <c r="T23" i="48"/>
  <c r="Q24" i="48"/>
  <c r="T27" i="48"/>
  <c r="T35" i="48"/>
  <c r="T47" i="48"/>
  <c r="P59" i="48"/>
  <c r="T63" i="48"/>
  <c r="Q67" i="48"/>
  <c r="U67" i="48" s="1"/>
  <c r="P70" i="48"/>
  <c r="T70" i="48" s="1"/>
  <c r="T92" i="48"/>
  <c r="T19" i="49"/>
  <c r="T39" i="49"/>
  <c r="T43" i="49"/>
  <c r="T51" i="49"/>
  <c r="T55" i="49"/>
  <c r="T88" i="49"/>
  <c r="T11" i="50"/>
  <c r="T23" i="50"/>
  <c r="T27" i="50"/>
  <c r="T35" i="50"/>
  <c r="T47" i="50"/>
  <c r="T63" i="50"/>
  <c r="T92" i="50"/>
  <c r="T19" i="51"/>
  <c r="T39" i="51"/>
  <c r="T43" i="51"/>
  <c r="T51" i="51"/>
  <c r="T55" i="51"/>
  <c r="T88" i="51"/>
  <c r="T11" i="52"/>
  <c r="T19" i="52"/>
  <c r="E33" i="52"/>
  <c r="T51" i="52"/>
  <c r="U58" i="52"/>
  <c r="T58" i="52"/>
  <c r="P70" i="52"/>
  <c r="T70" i="52" s="1"/>
  <c r="U89" i="52"/>
  <c r="U48" i="53"/>
  <c r="T48" i="53"/>
  <c r="Q30" i="54"/>
  <c r="Q66" i="54"/>
  <c r="P70" i="54"/>
  <c r="T70" i="54" s="1"/>
  <c r="U89" i="54"/>
  <c r="T89" i="54"/>
  <c r="P15" i="55"/>
  <c r="T15" i="55" s="1"/>
  <c r="T24" i="55"/>
  <c r="U24" i="55"/>
  <c r="U59" i="55"/>
  <c r="T59" i="55"/>
  <c r="U66" i="47"/>
  <c r="T66" i="47"/>
  <c r="U70" i="47"/>
  <c r="T72" i="49"/>
  <c r="U67" i="49"/>
  <c r="T15" i="49"/>
  <c r="U15" i="49"/>
  <c r="U66" i="49"/>
  <c r="T66" i="49"/>
  <c r="T69" i="50"/>
  <c r="T91" i="50"/>
  <c r="U72" i="51"/>
  <c r="U15" i="51"/>
  <c r="T14" i="51"/>
  <c r="T18" i="51"/>
  <c r="T38" i="51"/>
  <c r="T42" i="51"/>
  <c r="T50" i="51"/>
  <c r="U59" i="51"/>
  <c r="T59" i="51"/>
  <c r="U66" i="51"/>
  <c r="T66" i="51"/>
  <c r="U70" i="51"/>
  <c r="T70" i="51"/>
  <c r="T87" i="51"/>
  <c r="T10" i="52"/>
  <c r="U56" i="52"/>
  <c r="U62" i="52"/>
  <c r="T62" i="52"/>
  <c r="U12" i="53"/>
  <c r="T12" i="53"/>
  <c r="U28" i="53"/>
  <c r="T28" i="53"/>
  <c r="T33" i="53"/>
  <c r="U64" i="53"/>
  <c r="T64" i="53"/>
  <c r="U70" i="53"/>
  <c r="U52" i="54"/>
  <c r="T52" i="54"/>
  <c r="U56" i="54"/>
  <c r="T56" i="54"/>
  <c r="U59" i="54"/>
  <c r="T59" i="54"/>
  <c r="E33" i="55"/>
  <c r="U48" i="55"/>
  <c r="T48" i="55"/>
  <c r="U70" i="55"/>
  <c r="U93" i="55"/>
  <c r="T93" i="55"/>
  <c r="S95" i="30"/>
  <c r="M112" i="30"/>
  <c r="S112" i="30" s="1"/>
  <c r="T110" i="28"/>
  <c r="U110" i="28"/>
  <c r="U99" i="26"/>
  <c r="T99" i="26"/>
  <c r="T30" i="50"/>
  <c r="U30" i="50"/>
  <c r="P15" i="52"/>
  <c r="U32" i="52"/>
  <c r="Q30" i="53"/>
  <c r="U93" i="53"/>
  <c r="T93" i="53"/>
  <c r="U20" i="54"/>
  <c r="T20" i="54"/>
  <c r="P72" i="54"/>
  <c r="U28" i="55"/>
  <c r="T28" i="55"/>
  <c r="U64" i="55"/>
  <c r="T64" i="55"/>
  <c r="U106" i="55"/>
  <c r="T106" i="55"/>
  <c r="U100" i="54"/>
  <c r="T100" i="54"/>
  <c r="T100" i="48"/>
  <c r="U100" i="48"/>
  <c r="T110" i="47"/>
  <c r="U110" i="47"/>
  <c r="U97" i="46"/>
  <c r="T97" i="46"/>
  <c r="U106" i="43"/>
  <c r="T106" i="43"/>
  <c r="P67" i="47"/>
  <c r="T67" i="47" s="1"/>
  <c r="U71" i="47"/>
  <c r="U33" i="48"/>
  <c r="T33" i="48"/>
  <c r="T40" i="48"/>
  <c r="U40" i="48"/>
  <c r="P40" i="48"/>
  <c r="Q53" i="48"/>
  <c r="Q71" i="48"/>
  <c r="U71" i="48" s="1"/>
  <c r="P24" i="49"/>
  <c r="Q33" i="49"/>
  <c r="U33" i="49" s="1"/>
  <c r="T53" i="49"/>
  <c r="U53" i="49"/>
  <c r="P67" i="49"/>
  <c r="T67" i="49" s="1"/>
  <c r="T71" i="49"/>
  <c r="U33" i="50"/>
  <c r="P40" i="50"/>
  <c r="T40" i="50" s="1"/>
  <c r="Q53" i="50"/>
  <c r="Q71" i="50"/>
  <c r="U71" i="50" s="1"/>
  <c r="P24" i="51"/>
  <c r="Q33" i="51"/>
  <c r="U33" i="51" s="1"/>
  <c r="T53" i="51"/>
  <c r="U53" i="51"/>
  <c r="P67" i="51"/>
  <c r="T67" i="51" s="1"/>
  <c r="U71" i="51"/>
  <c r="U53" i="52"/>
  <c r="T53" i="52"/>
  <c r="U43" i="52"/>
  <c r="U32" i="53"/>
  <c r="T32" i="53"/>
  <c r="U36" i="53"/>
  <c r="T36" i="53"/>
  <c r="P71" i="53"/>
  <c r="T71" i="53" s="1"/>
  <c r="P33" i="54"/>
  <c r="T33" i="54" s="1"/>
  <c r="U44" i="54"/>
  <c r="T44" i="54"/>
  <c r="Q30" i="55"/>
  <c r="P71" i="55"/>
  <c r="T71" i="55" s="1"/>
  <c r="T30" i="52"/>
  <c r="U30" i="52"/>
  <c r="P33" i="52"/>
  <c r="P53" i="52"/>
  <c r="U70" i="52"/>
  <c r="P72" i="52"/>
  <c r="T72" i="52" s="1"/>
  <c r="U11" i="53"/>
  <c r="T11" i="53"/>
  <c r="Q24" i="53"/>
  <c r="U70" i="54"/>
  <c r="U12" i="55"/>
  <c r="T12" i="55"/>
  <c r="U32" i="55"/>
  <c r="T32" i="55"/>
  <c r="U36" i="55"/>
  <c r="T36" i="55"/>
  <c r="P59" i="55"/>
  <c r="E79" i="2"/>
  <c r="U35" i="47"/>
  <c r="U72" i="48"/>
  <c r="T72" i="48"/>
  <c r="U15" i="48"/>
  <c r="U43" i="48"/>
  <c r="U66" i="48"/>
  <c r="T66" i="48"/>
  <c r="U72" i="50"/>
  <c r="T67" i="50"/>
  <c r="U15" i="50"/>
  <c r="T15" i="50"/>
  <c r="U43" i="50"/>
  <c r="U66" i="50"/>
  <c r="T66" i="50"/>
  <c r="U35" i="51"/>
  <c r="U15" i="52"/>
  <c r="T15" i="52"/>
  <c r="Q33" i="52"/>
  <c r="U36" i="52"/>
  <c r="T39" i="52"/>
  <c r="U46" i="52"/>
  <c r="T46" i="52"/>
  <c r="P66" i="52"/>
  <c r="P67" i="52"/>
  <c r="T67" i="52" s="1"/>
  <c r="Q72" i="52"/>
  <c r="U72" i="52" s="1"/>
  <c r="P15" i="53"/>
  <c r="P70" i="53"/>
  <c r="T70" i="53" s="1"/>
  <c r="U10" i="54"/>
  <c r="P15" i="54"/>
  <c r="T15" i="54" s="1"/>
  <c r="Q24" i="54"/>
  <c r="P59" i="54"/>
  <c r="P71" i="54"/>
  <c r="T71" i="54" s="1"/>
  <c r="Q24" i="55"/>
  <c r="P33" i="55"/>
  <c r="P70" i="55"/>
  <c r="T70" i="55" s="1"/>
  <c r="U40" i="53"/>
  <c r="P40" i="53"/>
  <c r="T40" i="53" s="1"/>
  <c r="T44" i="53"/>
  <c r="T52" i="53"/>
  <c r="Q53" i="53"/>
  <c r="T56" i="53"/>
  <c r="Q71" i="53"/>
  <c r="U71" i="53" s="1"/>
  <c r="T89" i="53"/>
  <c r="T12" i="54"/>
  <c r="P24" i="54"/>
  <c r="T28" i="54"/>
  <c r="R30" i="54"/>
  <c r="T32" i="54"/>
  <c r="Q33" i="54"/>
  <c r="U33" i="54" s="1"/>
  <c r="T36" i="54"/>
  <c r="U53" i="54"/>
  <c r="T53" i="54"/>
  <c r="T48" i="54"/>
  <c r="T64" i="54"/>
  <c r="R66" i="54"/>
  <c r="P67" i="54"/>
  <c r="T67" i="54" s="1"/>
  <c r="S72" i="54"/>
  <c r="T93" i="54"/>
  <c r="T20" i="55"/>
  <c r="U40" i="55"/>
  <c r="T40" i="55"/>
  <c r="P40" i="55"/>
  <c r="T44" i="55"/>
  <c r="T52" i="55"/>
  <c r="Q53" i="55"/>
  <c r="T56" i="55"/>
  <c r="Q71" i="55"/>
  <c r="U71" i="55" s="1"/>
  <c r="T89" i="55"/>
  <c r="E79" i="51"/>
  <c r="E79" i="24"/>
  <c r="E79" i="14"/>
  <c r="T98" i="1"/>
  <c r="U105" i="51"/>
  <c r="T105" i="51"/>
  <c r="U98" i="40"/>
  <c r="T98" i="40"/>
  <c r="U100" i="38"/>
  <c r="T100" i="38"/>
  <c r="U108" i="34"/>
  <c r="T108" i="34"/>
  <c r="T109" i="18"/>
  <c r="U109" i="18"/>
  <c r="U109" i="15"/>
  <c r="T109" i="15"/>
  <c r="T63" i="52"/>
  <c r="T92" i="52"/>
  <c r="T19" i="53"/>
  <c r="T39" i="53"/>
  <c r="T43" i="53"/>
  <c r="T51" i="53"/>
  <c r="T55" i="53"/>
  <c r="T88" i="53"/>
  <c r="T11" i="54"/>
  <c r="T23" i="54"/>
  <c r="T27" i="54"/>
  <c r="T63" i="54"/>
  <c r="T92" i="54"/>
  <c r="T19" i="55"/>
  <c r="T39" i="55"/>
  <c r="T43" i="55"/>
  <c r="T51" i="55"/>
  <c r="T55" i="55"/>
  <c r="T88" i="55"/>
  <c r="E79" i="41"/>
  <c r="E79" i="37"/>
  <c r="E79" i="27"/>
  <c r="U98" i="48"/>
  <c r="T98" i="48"/>
  <c r="M112" i="46"/>
  <c r="S112" i="46" s="1"/>
  <c r="S95" i="46"/>
  <c r="S95" i="44"/>
  <c r="M112" i="44"/>
  <c r="S112" i="44" s="1"/>
  <c r="U104" i="43"/>
  <c r="T104" i="43"/>
  <c r="U97" i="26"/>
  <c r="T97" i="26"/>
  <c r="U107" i="26"/>
  <c r="T107" i="26"/>
  <c r="T101" i="20"/>
  <c r="U101" i="20"/>
  <c r="Q59" i="52"/>
  <c r="T91" i="52"/>
  <c r="T72" i="53"/>
  <c r="U67" i="53"/>
  <c r="T15" i="53"/>
  <c r="U15" i="53"/>
  <c r="T14" i="53"/>
  <c r="T18" i="53"/>
  <c r="P30" i="53"/>
  <c r="T38" i="53"/>
  <c r="T42" i="53"/>
  <c r="T50" i="53"/>
  <c r="U66" i="53"/>
  <c r="T66" i="53"/>
  <c r="P66" i="53"/>
  <c r="Q72" i="53"/>
  <c r="U72" i="53" s="1"/>
  <c r="T87" i="53"/>
  <c r="T10" i="54"/>
  <c r="T22" i="54"/>
  <c r="T26" i="54"/>
  <c r="T46" i="54"/>
  <c r="T58" i="54"/>
  <c r="T62" i="54"/>
  <c r="T69" i="54"/>
  <c r="T91" i="54"/>
  <c r="U67" i="55"/>
  <c r="T14" i="55"/>
  <c r="Q15" i="55"/>
  <c r="U15" i="55" s="1"/>
  <c r="T18" i="55"/>
  <c r="P30" i="55"/>
  <c r="T38" i="55"/>
  <c r="T42" i="55"/>
  <c r="T50" i="55"/>
  <c r="U66" i="55"/>
  <c r="T66" i="55"/>
  <c r="P66" i="55"/>
  <c r="Q72" i="55"/>
  <c r="U72" i="55" s="1"/>
  <c r="T87" i="55"/>
  <c r="E79" i="54"/>
  <c r="E79" i="40"/>
  <c r="E79" i="30"/>
  <c r="E79" i="17"/>
  <c r="E79" i="13"/>
  <c r="E79" i="4"/>
  <c r="E79" i="3"/>
  <c r="T106" i="41"/>
  <c r="U106" i="41"/>
  <c r="T96" i="40"/>
  <c r="E95" i="40"/>
  <c r="U96" i="40"/>
  <c r="U98" i="35"/>
  <c r="T98" i="35"/>
  <c r="U103" i="33"/>
  <c r="T103" i="33"/>
  <c r="T99" i="24"/>
  <c r="U99" i="24"/>
  <c r="T103" i="23"/>
  <c r="U103" i="23"/>
  <c r="U110" i="23"/>
  <c r="T110" i="23"/>
  <c r="L112" i="22"/>
  <c r="R112" i="22" s="1"/>
  <c r="R95" i="22"/>
  <c r="U107" i="22"/>
  <c r="T107" i="22"/>
  <c r="T30" i="54"/>
  <c r="U30" i="54"/>
  <c r="P53" i="54"/>
  <c r="E79" i="53"/>
  <c r="E79" i="43"/>
  <c r="S95" i="1"/>
  <c r="M112" i="1"/>
  <c r="S112" i="1" s="1"/>
  <c r="T100" i="55"/>
  <c r="U100" i="55"/>
  <c r="U99" i="49"/>
  <c r="T99" i="49"/>
  <c r="U104" i="40"/>
  <c r="T104" i="40"/>
  <c r="U103" i="29"/>
  <c r="T103" i="29"/>
  <c r="T100" i="28"/>
  <c r="U100" i="28"/>
  <c r="U105" i="26"/>
  <c r="T105" i="26"/>
  <c r="U40" i="52"/>
  <c r="P40" i="52"/>
  <c r="T40" i="52" s="1"/>
  <c r="Q53" i="52"/>
  <c r="Q71" i="52"/>
  <c r="U71" i="52" s="1"/>
  <c r="P24" i="53"/>
  <c r="T53" i="53"/>
  <c r="U53" i="53"/>
  <c r="P67" i="53"/>
  <c r="T67" i="53" s="1"/>
  <c r="T40" i="54"/>
  <c r="P40" i="54"/>
  <c r="Q53" i="54"/>
  <c r="Q71" i="54"/>
  <c r="U71" i="54" s="1"/>
  <c r="P24" i="55"/>
  <c r="Q33" i="55"/>
  <c r="T53" i="55"/>
  <c r="U53" i="55"/>
  <c r="P67" i="55"/>
  <c r="T67" i="55" s="1"/>
  <c r="E79" i="1"/>
  <c r="E79" i="33"/>
  <c r="E79" i="29"/>
  <c r="E79" i="19"/>
  <c r="E79" i="9"/>
  <c r="T99" i="1"/>
  <c r="U104" i="41"/>
  <c r="T104" i="41"/>
  <c r="L112" i="31"/>
  <c r="R112" i="31" s="1"/>
  <c r="R95" i="31"/>
  <c r="U24" i="54"/>
  <c r="T24" i="54"/>
  <c r="E79" i="46"/>
  <c r="E79" i="32"/>
  <c r="E79" i="22"/>
  <c r="U98" i="55"/>
  <c r="T98" i="55"/>
  <c r="U102" i="52"/>
  <c r="T102" i="52"/>
  <c r="U102" i="48"/>
  <c r="T102" i="48"/>
  <c r="T102" i="47"/>
  <c r="U102" i="47"/>
  <c r="T108" i="43"/>
  <c r="U108" i="43"/>
  <c r="U102" i="40"/>
  <c r="T102" i="40"/>
  <c r="U106" i="35"/>
  <c r="T106" i="35"/>
  <c r="T99" i="33"/>
  <c r="U99" i="33"/>
  <c r="U99" i="29"/>
  <c r="T99" i="29"/>
  <c r="U98" i="28"/>
  <c r="T98" i="28"/>
  <c r="U103" i="26"/>
  <c r="T103" i="26"/>
  <c r="T108" i="25"/>
  <c r="U108" i="25"/>
  <c r="T107" i="24"/>
  <c r="U107" i="24"/>
  <c r="U100" i="2"/>
  <c r="T100" i="2"/>
  <c r="U113" i="2"/>
  <c r="T113" i="2"/>
  <c r="U66" i="52"/>
  <c r="T66" i="52"/>
  <c r="U35" i="53"/>
  <c r="T72" i="54"/>
  <c r="U67" i="54"/>
  <c r="U15" i="54"/>
  <c r="U43" i="54"/>
  <c r="U66" i="54"/>
  <c r="T66" i="54"/>
  <c r="U35" i="55"/>
  <c r="E79" i="45"/>
  <c r="E79" i="35"/>
  <c r="E79" i="8"/>
  <c r="M112" i="50"/>
  <c r="S112" i="50" s="1"/>
  <c r="S95" i="50"/>
  <c r="U102" i="41"/>
  <c r="T102" i="41"/>
  <c r="U102" i="38"/>
  <c r="T102" i="38"/>
  <c r="T103" i="36"/>
  <c r="U103" i="36"/>
  <c r="U100" i="34"/>
  <c r="T100" i="34"/>
  <c r="T102" i="30"/>
  <c r="U102" i="30"/>
  <c r="E95" i="54"/>
  <c r="U95" i="54" s="1"/>
  <c r="T104" i="54"/>
  <c r="U98" i="53"/>
  <c r="U97" i="52"/>
  <c r="U96" i="51"/>
  <c r="T109" i="51"/>
  <c r="T101" i="50"/>
  <c r="T113" i="49"/>
  <c r="T106" i="48"/>
  <c r="U108" i="48"/>
  <c r="T110" i="48"/>
  <c r="L112" i="48"/>
  <c r="R112" i="48" s="1"/>
  <c r="T98" i="47"/>
  <c r="T106" i="47"/>
  <c r="T108" i="46"/>
  <c r="T99" i="45"/>
  <c r="T103" i="45"/>
  <c r="T105" i="45"/>
  <c r="T97" i="44"/>
  <c r="T99" i="44"/>
  <c r="U101" i="44"/>
  <c r="U113" i="44"/>
  <c r="T97" i="42"/>
  <c r="U99" i="42"/>
  <c r="L112" i="39"/>
  <c r="R112" i="39" s="1"/>
  <c r="T103" i="37"/>
  <c r="T99" i="36"/>
  <c r="T107" i="36"/>
  <c r="M112" i="36"/>
  <c r="S112" i="36" s="1"/>
  <c r="U104" i="32"/>
  <c r="T96" i="31"/>
  <c r="T98" i="31"/>
  <c r="R95" i="30"/>
  <c r="T108" i="30"/>
  <c r="U110" i="30"/>
  <c r="T107" i="29"/>
  <c r="T101" i="27"/>
  <c r="U109" i="27"/>
  <c r="S95" i="26"/>
  <c r="T102" i="25"/>
  <c r="T104" i="25"/>
  <c r="T106" i="25"/>
  <c r="T97" i="24"/>
  <c r="T103" i="24"/>
  <c r="T105" i="24"/>
  <c r="L112" i="21"/>
  <c r="R112" i="21" s="1"/>
  <c r="R95" i="21"/>
  <c r="U98" i="19"/>
  <c r="T98" i="19"/>
  <c r="U105" i="11"/>
  <c r="T105" i="11"/>
  <c r="U106" i="8"/>
  <c r="T106" i="8"/>
  <c r="U108" i="55"/>
  <c r="T96" i="53"/>
  <c r="T106" i="52"/>
  <c r="U98" i="51"/>
  <c r="T108" i="50"/>
  <c r="T103" i="49"/>
  <c r="U100" i="47"/>
  <c r="U108" i="47"/>
  <c r="T107" i="45"/>
  <c r="U108" i="44"/>
  <c r="T110" i="44"/>
  <c r="T110" i="41"/>
  <c r="T110" i="40"/>
  <c r="L112" i="40"/>
  <c r="R112" i="40" s="1"/>
  <c r="T102" i="39"/>
  <c r="U104" i="39"/>
  <c r="T108" i="38"/>
  <c r="T110" i="38"/>
  <c r="T113" i="38"/>
  <c r="U101" i="36"/>
  <c r="U109" i="36"/>
  <c r="T98" i="34"/>
  <c r="T104" i="34"/>
  <c r="T106" i="34"/>
  <c r="U105" i="33"/>
  <c r="T102" i="32"/>
  <c r="T109" i="31"/>
  <c r="U101" i="29"/>
  <c r="T106" i="28"/>
  <c r="U108" i="28"/>
  <c r="T113" i="27"/>
  <c r="T110" i="25"/>
  <c r="U102" i="14"/>
  <c r="T102" i="14"/>
  <c r="R95" i="53"/>
  <c r="M112" i="49"/>
  <c r="S112" i="49" s="1"/>
  <c r="T113" i="45"/>
  <c r="M112" i="38"/>
  <c r="S112" i="38" s="1"/>
  <c r="L112" i="33"/>
  <c r="R112" i="33" s="1"/>
  <c r="S95" i="31"/>
  <c r="T113" i="31"/>
  <c r="E95" i="25"/>
  <c r="T95" i="25" s="1"/>
  <c r="T100" i="9"/>
  <c r="U100" i="9"/>
  <c r="T102" i="5"/>
  <c r="U102" i="5"/>
  <c r="T96" i="54"/>
  <c r="U107" i="54"/>
  <c r="S95" i="53"/>
  <c r="T107" i="53"/>
  <c r="T101" i="51"/>
  <c r="T104" i="50"/>
  <c r="R95" i="49"/>
  <c r="E95" i="46"/>
  <c r="U99" i="46"/>
  <c r="T105" i="46"/>
  <c r="T96" i="45"/>
  <c r="L112" i="20"/>
  <c r="R112" i="20" s="1"/>
  <c r="R95" i="20"/>
  <c r="T99" i="19"/>
  <c r="U99" i="19"/>
  <c r="U101" i="13"/>
  <c r="T101" i="13"/>
  <c r="T108" i="9"/>
  <c r="U108" i="9"/>
  <c r="U102" i="8"/>
  <c r="T102" i="8"/>
  <c r="T105" i="54"/>
  <c r="T101" i="53"/>
  <c r="T110" i="51"/>
  <c r="T100" i="50"/>
  <c r="E95" i="49"/>
  <c r="T95" i="49" s="1"/>
  <c r="U110" i="49"/>
  <c r="T107" i="48"/>
  <c r="U109" i="48"/>
  <c r="T97" i="47"/>
  <c r="T105" i="47"/>
  <c r="U107" i="46"/>
  <c r="R95" i="45"/>
  <c r="U98" i="45"/>
  <c r="T104" i="45"/>
  <c r="T98" i="44"/>
  <c r="U100" i="44"/>
  <c r="U110" i="37"/>
  <c r="M112" i="37"/>
  <c r="S112" i="37" s="1"/>
  <c r="U102" i="35"/>
  <c r="U110" i="35"/>
  <c r="T113" i="30"/>
  <c r="U102" i="23"/>
  <c r="T102" i="23"/>
  <c r="T100" i="20"/>
  <c r="U100" i="20"/>
  <c r="U101" i="15"/>
  <c r="T101" i="15"/>
  <c r="U109" i="11"/>
  <c r="T109" i="11"/>
  <c r="U96" i="6"/>
  <c r="T96" i="6"/>
  <c r="T102" i="3"/>
  <c r="U102" i="3"/>
  <c r="E95" i="51"/>
  <c r="E112" i="51" s="1"/>
  <c r="L112" i="51"/>
  <c r="R112" i="51" s="1"/>
  <c r="U97" i="19"/>
  <c r="T97" i="19"/>
  <c r="T101" i="18"/>
  <c r="U101" i="18"/>
  <c r="U110" i="14"/>
  <c r="T110" i="14"/>
  <c r="U99" i="13"/>
  <c r="T99" i="13"/>
  <c r="T105" i="55"/>
  <c r="T103" i="52"/>
  <c r="U104" i="51"/>
  <c r="T100" i="49"/>
  <c r="T99" i="48"/>
  <c r="U101" i="48"/>
  <c r="T96" i="46"/>
  <c r="S95" i="43"/>
  <c r="T105" i="43"/>
  <c r="U107" i="43"/>
  <c r="S95" i="42"/>
  <c r="T103" i="41"/>
  <c r="U105" i="41"/>
  <c r="U97" i="40"/>
  <c r="T103" i="40"/>
  <c r="T101" i="38"/>
  <c r="T97" i="35"/>
  <c r="T105" i="35"/>
  <c r="E95" i="34"/>
  <c r="E112" i="34" s="1"/>
  <c r="U99" i="34"/>
  <c r="U107" i="34"/>
  <c r="T102" i="33"/>
  <c r="T106" i="31"/>
  <c r="T98" i="29"/>
  <c r="T97" i="28"/>
  <c r="T99" i="28"/>
  <c r="T96" i="26"/>
  <c r="U98" i="26"/>
  <c r="T104" i="26"/>
  <c r="U106" i="26"/>
  <c r="U109" i="24"/>
  <c r="T109" i="24"/>
  <c r="T100" i="19"/>
  <c r="U100" i="19"/>
  <c r="E95" i="9"/>
  <c r="E112" i="9" s="1"/>
  <c r="T112" i="9" s="1"/>
  <c r="S95" i="23"/>
  <c r="U98" i="23"/>
  <c r="U106" i="23"/>
  <c r="T96" i="22"/>
  <c r="U102" i="22"/>
  <c r="T103" i="21"/>
  <c r="T107" i="21"/>
  <c r="T109" i="21"/>
  <c r="T98" i="18"/>
  <c r="T104" i="18"/>
  <c r="T106" i="18"/>
  <c r="T97" i="17"/>
  <c r="T105" i="17"/>
  <c r="R95" i="16"/>
  <c r="U96" i="15"/>
  <c r="L112" i="15"/>
  <c r="R112" i="15" s="1"/>
  <c r="E95" i="14"/>
  <c r="U95" i="14" s="1"/>
  <c r="T110" i="13"/>
  <c r="T101" i="12"/>
  <c r="T105" i="12"/>
  <c r="T113" i="12"/>
  <c r="S95" i="11"/>
  <c r="T99" i="11"/>
  <c r="T98" i="10"/>
  <c r="T100" i="10"/>
  <c r="U99" i="8"/>
  <c r="T97" i="7"/>
  <c r="T108" i="6"/>
  <c r="L112" i="6"/>
  <c r="R112" i="6" s="1"/>
  <c r="T113" i="6"/>
  <c r="T98" i="3"/>
  <c r="U106" i="2"/>
  <c r="T109" i="22"/>
  <c r="T99" i="20"/>
  <c r="U109" i="20"/>
  <c r="S95" i="19"/>
  <c r="T100" i="18"/>
  <c r="T99" i="17"/>
  <c r="T107" i="17"/>
  <c r="T113" i="17"/>
  <c r="T100" i="14"/>
  <c r="T97" i="12"/>
  <c r="T107" i="11"/>
  <c r="U102" i="9"/>
  <c r="U106" i="9"/>
  <c r="T110" i="9"/>
  <c r="T110" i="8"/>
  <c r="L112" i="8"/>
  <c r="R112" i="8" s="1"/>
  <c r="S95" i="22"/>
  <c r="S95" i="18"/>
  <c r="M112" i="13"/>
  <c r="S112" i="13" s="1"/>
  <c r="M112" i="12"/>
  <c r="S112" i="12" s="1"/>
  <c r="R95" i="10"/>
  <c r="L112" i="9"/>
  <c r="R112" i="9" s="1"/>
  <c r="M112" i="14"/>
  <c r="S112" i="14" s="1"/>
  <c r="U113" i="19"/>
  <c r="T97" i="18"/>
  <c r="T105" i="18"/>
  <c r="T97" i="15"/>
  <c r="T105" i="15"/>
  <c r="R95" i="14"/>
  <c r="U96" i="14"/>
  <c r="T103" i="13"/>
  <c r="U96" i="7"/>
  <c r="U106" i="7"/>
  <c r="U96" i="5"/>
  <c r="T109" i="5"/>
  <c r="U101" i="4"/>
  <c r="T97" i="3"/>
  <c r="T99" i="3"/>
  <c r="T105" i="3"/>
  <c r="T107" i="3"/>
  <c r="S95" i="2"/>
  <c r="U107" i="2"/>
  <c r="U110" i="22"/>
  <c r="U110" i="21"/>
  <c r="M112" i="21"/>
  <c r="S112" i="21" s="1"/>
  <c r="U108" i="20"/>
  <c r="S95" i="17"/>
  <c r="U106" i="17"/>
  <c r="T102" i="16"/>
  <c r="T110" i="16"/>
  <c r="T113" i="16"/>
  <c r="T101" i="14"/>
  <c r="T109" i="14"/>
  <c r="T105" i="13"/>
  <c r="R95" i="12"/>
  <c r="T102" i="12"/>
  <c r="U101" i="10"/>
  <c r="T113" i="10"/>
  <c r="T97" i="9"/>
  <c r="T99" i="9"/>
  <c r="T103" i="9"/>
  <c r="T107" i="9"/>
  <c r="U98" i="7"/>
  <c r="U103" i="6"/>
  <c r="T101" i="5"/>
  <c r="T107" i="5"/>
  <c r="U103" i="4"/>
  <c r="T101" i="3"/>
  <c r="T109" i="3"/>
  <c r="T109" i="2"/>
  <c r="M112" i="20"/>
  <c r="S112" i="20" s="1"/>
  <c r="T113" i="15"/>
  <c r="U98" i="13"/>
  <c r="T100" i="13"/>
  <c r="T107" i="13"/>
  <c r="U102" i="11"/>
  <c r="U108" i="11"/>
  <c r="U105" i="8"/>
  <c r="T109" i="7"/>
  <c r="U105" i="6"/>
  <c r="R95" i="5"/>
  <c r="T99" i="5"/>
  <c r="U99" i="2"/>
  <c r="E112" i="46"/>
  <c r="U95" i="46"/>
  <c r="T95" i="46"/>
  <c r="E112" i="49"/>
  <c r="U95" i="49"/>
  <c r="U95" i="51"/>
  <c r="E112" i="54"/>
  <c r="U113" i="47"/>
  <c r="T103" i="1"/>
  <c r="E95" i="55"/>
  <c r="T102" i="55"/>
  <c r="T110" i="55"/>
  <c r="L112" i="55"/>
  <c r="R112" i="55" s="1"/>
  <c r="U96" i="54"/>
  <c r="T101" i="54"/>
  <c r="T109" i="54"/>
  <c r="T100" i="53"/>
  <c r="T108" i="53"/>
  <c r="T113" i="53"/>
  <c r="T99" i="52"/>
  <c r="T107" i="52"/>
  <c r="E112" i="52"/>
  <c r="M112" i="52"/>
  <c r="S112" i="52" s="1"/>
  <c r="T106" i="51"/>
  <c r="T97" i="50"/>
  <c r="T105" i="50"/>
  <c r="T96" i="49"/>
  <c r="T104" i="49"/>
  <c r="T103" i="48"/>
  <c r="E95" i="47"/>
  <c r="L112" i="47"/>
  <c r="R112" i="47" s="1"/>
  <c r="U96" i="46"/>
  <c r="U104" i="44"/>
  <c r="T104" i="44"/>
  <c r="R95" i="43"/>
  <c r="L112" i="43"/>
  <c r="R112" i="43" s="1"/>
  <c r="U113" i="43"/>
  <c r="U110" i="42"/>
  <c r="T110" i="42"/>
  <c r="U107" i="38"/>
  <c r="T107" i="38"/>
  <c r="U96" i="35"/>
  <c r="T96" i="35"/>
  <c r="E95" i="35"/>
  <c r="U104" i="35"/>
  <c r="T104" i="35"/>
  <c r="T100" i="1"/>
  <c r="T113" i="1"/>
  <c r="T99" i="55"/>
  <c r="T107" i="55"/>
  <c r="M112" i="55"/>
  <c r="S112" i="55" s="1"/>
  <c r="T98" i="54"/>
  <c r="T106" i="54"/>
  <c r="T97" i="53"/>
  <c r="T105" i="53"/>
  <c r="T96" i="52"/>
  <c r="T104" i="52"/>
  <c r="T103" i="51"/>
  <c r="E95" i="50"/>
  <c r="T102" i="50"/>
  <c r="T110" i="50"/>
  <c r="L112" i="50"/>
  <c r="R112" i="50" s="1"/>
  <c r="T101" i="49"/>
  <c r="T113" i="48"/>
  <c r="U96" i="44"/>
  <c r="T96" i="44"/>
  <c r="E95" i="44"/>
  <c r="E95" i="42"/>
  <c r="U102" i="42"/>
  <c r="T102" i="42"/>
  <c r="U99" i="38"/>
  <c r="T99" i="38"/>
  <c r="U110" i="33"/>
  <c r="E95" i="33"/>
  <c r="T110" i="33"/>
  <c r="T97" i="1"/>
  <c r="T105" i="1"/>
  <c r="T96" i="55"/>
  <c r="T104" i="55"/>
  <c r="T103" i="54"/>
  <c r="E95" i="53"/>
  <c r="T102" i="53"/>
  <c r="T110" i="53"/>
  <c r="T95" i="52"/>
  <c r="T101" i="52"/>
  <c r="T109" i="52"/>
  <c r="T100" i="51"/>
  <c r="T108" i="51"/>
  <c r="T113" i="51"/>
  <c r="T99" i="50"/>
  <c r="T107" i="50"/>
  <c r="T98" i="49"/>
  <c r="T106" i="49"/>
  <c r="T97" i="48"/>
  <c r="T105" i="48"/>
  <c r="T96" i="47"/>
  <c r="T104" i="47"/>
  <c r="T103" i="46"/>
  <c r="E95" i="45"/>
  <c r="T102" i="45"/>
  <c r="T110" i="45"/>
  <c r="T106" i="44"/>
  <c r="U103" i="43"/>
  <c r="T103" i="43"/>
  <c r="U108" i="39"/>
  <c r="T108" i="39"/>
  <c r="U106" i="30"/>
  <c r="T106" i="30"/>
  <c r="E95" i="1"/>
  <c r="T113" i="54"/>
  <c r="U100" i="51"/>
  <c r="U98" i="49"/>
  <c r="E95" i="48"/>
  <c r="T113" i="46"/>
  <c r="R95" i="35"/>
  <c r="L112" i="35"/>
  <c r="R112" i="35" s="1"/>
  <c r="T107" i="31"/>
  <c r="U107" i="31"/>
  <c r="M112" i="48"/>
  <c r="S112" i="48" s="1"/>
  <c r="U100" i="39"/>
  <c r="T100" i="39"/>
  <c r="U103" i="34"/>
  <c r="T103" i="34"/>
  <c r="T103" i="31"/>
  <c r="U103" i="31"/>
  <c r="U113" i="55"/>
  <c r="S95" i="40"/>
  <c r="M112" i="40"/>
  <c r="S112" i="40" s="1"/>
  <c r="U101" i="40"/>
  <c r="T101" i="40"/>
  <c r="R95" i="18"/>
  <c r="L112" i="18"/>
  <c r="R112" i="18" s="1"/>
  <c r="T96" i="1"/>
  <c r="T104" i="1"/>
  <c r="T102" i="54"/>
  <c r="T110" i="54"/>
  <c r="L112" i="54"/>
  <c r="R112" i="54" s="1"/>
  <c r="T109" i="53"/>
  <c r="T100" i="52"/>
  <c r="T108" i="52"/>
  <c r="T113" i="52"/>
  <c r="T99" i="51"/>
  <c r="T107" i="51"/>
  <c r="M112" i="51"/>
  <c r="S112" i="51" s="1"/>
  <c r="T98" i="50"/>
  <c r="T106" i="50"/>
  <c r="T97" i="49"/>
  <c r="T105" i="49"/>
  <c r="T96" i="48"/>
  <c r="T104" i="48"/>
  <c r="T103" i="47"/>
  <c r="T102" i="46"/>
  <c r="T110" i="46"/>
  <c r="L112" i="46"/>
  <c r="R112" i="46" s="1"/>
  <c r="T101" i="45"/>
  <c r="T109" i="45"/>
  <c r="R95" i="44"/>
  <c r="T97" i="43"/>
  <c r="U109" i="41"/>
  <c r="T109" i="41"/>
  <c r="T99" i="31"/>
  <c r="E95" i="31"/>
  <c r="U99" i="31"/>
  <c r="U95" i="40"/>
  <c r="T95" i="40"/>
  <c r="E112" i="40"/>
  <c r="T105" i="44"/>
  <c r="U96" i="43"/>
  <c r="E95" i="43"/>
  <c r="E95" i="41"/>
  <c r="S95" i="41"/>
  <c r="M112" i="41"/>
  <c r="S112" i="41" s="1"/>
  <c r="U101" i="41"/>
  <c r="T101" i="41"/>
  <c r="U109" i="40"/>
  <c r="T109" i="40"/>
  <c r="U98" i="37"/>
  <c r="T98" i="37"/>
  <c r="U106" i="37"/>
  <c r="T106" i="37"/>
  <c r="U97" i="36"/>
  <c r="T97" i="36"/>
  <c r="U105" i="36"/>
  <c r="T105" i="36"/>
  <c r="U113" i="35"/>
  <c r="T113" i="28"/>
  <c r="U113" i="28"/>
  <c r="T103" i="44"/>
  <c r="T102" i="43"/>
  <c r="T110" i="43"/>
  <c r="U96" i="42"/>
  <c r="T101" i="42"/>
  <c r="T109" i="42"/>
  <c r="T100" i="41"/>
  <c r="T108" i="41"/>
  <c r="T113" i="41"/>
  <c r="T107" i="40"/>
  <c r="T98" i="39"/>
  <c r="T106" i="39"/>
  <c r="T97" i="38"/>
  <c r="T105" i="38"/>
  <c r="U96" i="34"/>
  <c r="U101" i="33"/>
  <c r="R95" i="28"/>
  <c r="L112" i="28"/>
  <c r="R112" i="28" s="1"/>
  <c r="S95" i="25"/>
  <c r="M112" i="25"/>
  <c r="S112" i="25" s="1"/>
  <c r="E95" i="38"/>
  <c r="T113" i="36"/>
  <c r="U113" i="32"/>
  <c r="U101" i="25"/>
  <c r="T101" i="25"/>
  <c r="U97" i="10"/>
  <c r="T97" i="10"/>
  <c r="T99" i="10"/>
  <c r="U99" i="10"/>
  <c r="T96" i="32"/>
  <c r="E95" i="32"/>
  <c r="E95" i="30"/>
  <c r="U98" i="30"/>
  <c r="T98" i="30"/>
  <c r="U105" i="29"/>
  <c r="T105" i="29"/>
  <c r="U102" i="26"/>
  <c r="T102" i="26"/>
  <c r="U110" i="26"/>
  <c r="T110" i="26"/>
  <c r="U109" i="25"/>
  <c r="T109" i="25"/>
  <c r="U109" i="12"/>
  <c r="T109" i="12"/>
  <c r="T113" i="42"/>
  <c r="E95" i="36"/>
  <c r="L112" i="36"/>
  <c r="R112" i="36" s="1"/>
  <c r="U104" i="28"/>
  <c r="T104" i="28"/>
  <c r="U103" i="27"/>
  <c r="T103" i="27"/>
  <c r="U99" i="23"/>
  <c r="T99" i="23"/>
  <c r="E95" i="23"/>
  <c r="U107" i="23"/>
  <c r="T107" i="23"/>
  <c r="E95" i="39"/>
  <c r="S95" i="33"/>
  <c r="M112" i="33"/>
  <c r="S112" i="33" s="1"/>
  <c r="U97" i="29"/>
  <c r="E95" i="29"/>
  <c r="T97" i="29"/>
  <c r="U96" i="28"/>
  <c r="T96" i="28"/>
  <c r="E95" i="28"/>
  <c r="U100" i="24"/>
  <c r="T100" i="24"/>
  <c r="U108" i="24"/>
  <c r="T108" i="24"/>
  <c r="T103" i="22"/>
  <c r="U103" i="22"/>
  <c r="L112" i="42"/>
  <c r="R112" i="42" s="1"/>
  <c r="T100" i="40"/>
  <c r="T108" i="40"/>
  <c r="T113" i="40"/>
  <c r="T99" i="39"/>
  <c r="T107" i="39"/>
  <c r="M112" i="39"/>
  <c r="S112" i="39" s="1"/>
  <c r="T98" i="38"/>
  <c r="T106" i="38"/>
  <c r="T97" i="37"/>
  <c r="T105" i="37"/>
  <c r="T96" i="36"/>
  <c r="T104" i="36"/>
  <c r="T103" i="35"/>
  <c r="T102" i="34"/>
  <c r="T110" i="34"/>
  <c r="R95" i="32"/>
  <c r="L112" i="32"/>
  <c r="R112" i="32" s="1"/>
  <c r="U96" i="32"/>
  <c r="U100" i="32"/>
  <c r="E95" i="37"/>
  <c r="R95" i="34"/>
  <c r="U97" i="33"/>
  <c r="U109" i="33"/>
  <c r="E95" i="27"/>
  <c r="T113" i="34"/>
  <c r="T107" i="33"/>
  <c r="T106" i="32"/>
  <c r="T97" i="31"/>
  <c r="T105" i="31"/>
  <c r="T96" i="30"/>
  <c r="T104" i="30"/>
  <c r="U96" i="27"/>
  <c r="T113" i="26"/>
  <c r="U98" i="21"/>
  <c r="T98" i="21"/>
  <c r="U104" i="19"/>
  <c r="T104" i="19"/>
  <c r="U102" i="17"/>
  <c r="T102" i="17"/>
  <c r="E95" i="17"/>
  <c r="U110" i="17"/>
  <c r="T110" i="17"/>
  <c r="E95" i="11"/>
  <c r="U96" i="11"/>
  <c r="T96" i="11"/>
  <c r="S95" i="9"/>
  <c r="M112" i="9"/>
  <c r="S112" i="9" s="1"/>
  <c r="T113" i="9"/>
  <c r="U113" i="9"/>
  <c r="T96" i="33"/>
  <c r="T104" i="33"/>
  <c r="T103" i="32"/>
  <c r="T102" i="31"/>
  <c r="T110" i="31"/>
  <c r="T101" i="30"/>
  <c r="T100" i="29"/>
  <c r="T108" i="29"/>
  <c r="T113" i="29"/>
  <c r="M112" i="28"/>
  <c r="S112" i="28" s="1"/>
  <c r="U106" i="21"/>
  <c r="T106" i="21"/>
  <c r="U105" i="20"/>
  <c r="T105" i="20"/>
  <c r="U103" i="18"/>
  <c r="T103" i="18"/>
  <c r="U103" i="8"/>
  <c r="T103" i="8"/>
  <c r="U109" i="8"/>
  <c r="T109" i="8"/>
  <c r="U97" i="4"/>
  <c r="T97" i="4"/>
  <c r="E95" i="26"/>
  <c r="T113" i="24"/>
  <c r="U98" i="22"/>
  <c r="T98" i="22"/>
  <c r="E95" i="22"/>
  <c r="U97" i="20"/>
  <c r="T97" i="20"/>
  <c r="U96" i="19"/>
  <c r="T96" i="19"/>
  <c r="E95" i="19"/>
  <c r="U99" i="12"/>
  <c r="T99" i="12"/>
  <c r="E95" i="12"/>
  <c r="U101" i="8"/>
  <c r="T101" i="8"/>
  <c r="U106" i="22"/>
  <c r="T106" i="22"/>
  <c r="T97" i="8"/>
  <c r="E95" i="8"/>
  <c r="U97" i="8"/>
  <c r="M112" i="29"/>
  <c r="S112" i="29" s="1"/>
  <c r="E95" i="24"/>
  <c r="T102" i="24"/>
  <c r="T110" i="24"/>
  <c r="L112" i="24"/>
  <c r="R112" i="24" s="1"/>
  <c r="T101" i="23"/>
  <c r="T109" i="23"/>
  <c r="R95" i="19"/>
  <c r="L112" i="19"/>
  <c r="R112" i="19" s="1"/>
  <c r="E95" i="18"/>
  <c r="U96" i="18"/>
  <c r="U99" i="14"/>
  <c r="T99" i="14"/>
  <c r="U107" i="14"/>
  <c r="T107" i="14"/>
  <c r="T108" i="33"/>
  <c r="T113" i="33"/>
  <c r="T99" i="32"/>
  <c r="T107" i="32"/>
  <c r="M112" i="32"/>
  <c r="S112" i="32" s="1"/>
  <c r="T97" i="30"/>
  <c r="T105" i="30"/>
  <c r="T96" i="29"/>
  <c r="T104" i="29"/>
  <c r="T103" i="28"/>
  <c r="T102" i="27"/>
  <c r="T110" i="27"/>
  <c r="L112" i="27"/>
  <c r="R112" i="27" s="1"/>
  <c r="T113" i="25"/>
  <c r="M112" i="24"/>
  <c r="S112" i="24" s="1"/>
  <c r="T100" i="22"/>
  <c r="E95" i="15"/>
  <c r="U100" i="15"/>
  <c r="T100" i="15"/>
  <c r="U108" i="15"/>
  <c r="T108" i="15"/>
  <c r="E95" i="13"/>
  <c r="U109" i="13"/>
  <c r="T109" i="13"/>
  <c r="T108" i="22"/>
  <c r="T99" i="21"/>
  <c r="T105" i="19"/>
  <c r="U95" i="16"/>
  <c r="T95" i="16"/>
  <c r="E112" i="16"/>
  <c r="S95" i="16"/>
  <c r="M112" i="16"/>
  <c r="S112" i="16" s="1"/>
  <c r="U101" i="16"/>
  <c r="T101" i="16"/>
  <c r="U109" i="16"/>
  <c r="T109" i="16"/>
  <c r="U104" i="12"/>
  <c r="T104" i="12"/>
  <c r="U103" i="10"/>
  <c r="T103" i="10"/>
  <c r="U102" i="7"/>
  <c r="T102" i="7"/>
  <c r="U108" i="7"/>
  <c r="T108" i="7"/>
  <c r="T97" i="22"/>
  <c r="T105" i="22"/>
  <c r="T96" i="21"/>
  <c r="T103" i="20"/>
  <c r="T102" i="19"/>
  <c r="T110" i="19"/>
  <c r="T100" i="17"/>
  <c r="T108" i="17"/>
  <c r="T99" i="16"/>
  <c r="T107" i="16"/>
  <c r="T98" i="15"/>
  <c r="T106" i="15"/>
  <c r="T97" i="14"/>
  <c r="T105" i="14"/>
  <c r="T107" i="12"/>
  <c r="U98" i="11"/>
  <c r="T98" i="11"/>
  <c r="U113" i="11"/>
  <c r="U105" i="10"/>
  <c r="T105" i="10"/>
  <c r="U101" i="9"/>
  <c r="T101" i="9"/>
  <c r="U100" i="7"/>
  <c r="T100" i="7"/>
  <c r="T113" i="20"/>
  <c r="U106" i="11"/>
  <c r="T106" i="11"/>
  <c r="U109" i="9"/>
  <c r="T109" i="9"/>
  <c r="U109" i="6"/>
  <c r="T109" i="6"/>
  <c r="U100" i="5"/>
  <c r="T100" i="5"/>
  <c r="U106" i="5"/>
  <c r="T106" i="5"/>
  <c r="U101" i="6"/>
  <c r="T101" i="6"/>
  <c r="U107" i="6"/>
  <c r="T107" i="6"/>
  <c r="U98" i="5"/>
  <c r="T98" i="5"/>
  <c r="U103" i="2"/>
  <c r="T103" i="2"/>
  <c r="E95" i="20"/>
  <c r="T113" i="18"/>
  <c r="T113" i="13"/>
  <c r="E95" i="10"/>
  <c r="U107" i="10"/>
  <c r="U96" i="9"/>
  <c r="T96" i="9"/>
  <c r="E95" i="6"/>
  <c r="S95" i="6"/>
  <c r="M112" i="6"/>
  <c r="S112" i="6" s="1"/>
  <c r="U99" i="6"/>
  <c r="T99" i="6"/>
  <c r="U96" i="3"/>
  <c r="T96" i="3"/>
  <c r="E95" i="3"/>
  <c r="U104" i="3"/>
  <c r="T104" i="3"/>
  <c r="U102" i="10"/>
  <c r="T102" i="10"/>
  <c r="U104" i="9"/>
  <c r="T104" i="9"/>
  <c r="U100" i="8"/>
  <c r="T100" i="8"/>
  <c r="U108" i="8"/>
  <c r="T108" i="8"/>
  <c r="T97" i="21"/>
  <c r="T105" i="21"/>
  <c r="T96" i="20"/>
  <c r="T104" i="20"/>
  <c r="T103" i="19"/>
  <c r="T102" i="18"/>
  <c r="T110" i="18"/>
  <c r="T101" i="17"/>
  <c r="T109" i="17"/>
  <c r="T100" i="16"/>
  <c r="T108" i="16"/>
  <c r="T99" i="15"/>
  <c r="T107" i="15"/>
  <c r="M112" i="15"/>
  <c r="S112" i="15" s="1"/>
  <c r="T98" i="14"/>
  <c r="T106" i="14"/>
  <c r="R95" i="13"/>
  <c r="U96" i="13"/>
  <c r="T108" i="13"/>
  <c r="T108" i="12"/>
  <c r="U103" i="11"/>
  <c r="T103" i="11"/>
  <c r="U110" i="10"/>
  <c r="T110" i="10"/>
  <c r="S95" i="8"/>
  <c r="U113" i="3"/>
  <c r="E95" i="21"/>
  <c r="T98" i="12"/>
  <c r="U103" i="12"/>
  <c r="U98" i="9"/>
  <c r="U110" i="7"/>
  <c r="T110" i="7"/>
  <c r="U105" i="4"/>
  <c r="T105" i="4"/>
  <c r="R95" i="3"/>
  <c r="L112" i="3"/>
  <c r="R112" i="3" s="1"/>
  <c r="E95" i="2"/>
  <c r="U96" i="10"/>
  <c r="T110" i="3"/>
  <c r="U96" i="2"/>
  <c r="T113" i="4"/>
  <c r="E95" i="4"/>
  <c r="L112" i="4"/>
  <c r="R112" i="4" s="1"/>
  <c r="E95" i="7"/>
  <c r="L112" i="7"/>
  <c r="R112" i="7" s="1"/>
  <c r="T108" i="5"/>
  <c r="T99" i="4"/>
  <c r="T107" i="4"/>
  <c r="M112" i="4"/>
  <c r="S112" i="4" s="1"/>
  <c r="T97" i="2"/>
  <c r="T105" i="2"/>
  <c r="T113" i="8"/>
  <c r="T99" i="7"/>
  <c r="T107" i="7"/>
  <c r="M112" i="7"/>
  <c r="S112" i="7" s="1"/>
  <c r="T98" i="6"/>
  <c r="T106" i="6"/>
  <c r="T97" i="5"/>
  <c r="T105" i="5"/>
  <c r="T96" i="4"/>
  <c r="T104" i="4"/>
  <c r="T103" i="3"/>
  <c r="T102" i="2"/>
  <c r="T110" i="2"/>
  <c r="L112" i="2"/>
  <c r="R112" i="2" s="1"/>
  <c r="E95" i="5"/>
  <c r="U70" i="42" l="1"/>
  <c r="T95" i="9"/>
  <c r="T95" i="34"/>
  <c r="U95" i="9"/>
  <c r="U95" i="34"/>
  <c r="U24" i="49"/>
  <c r="T33" i="42"/>
  <c r="U112" i="9"/>
  <c r="T33" i="44"/>
  <c r="T24" i="49"/>
  <c r="U71" i="40"/>
  <c r="T95" i="54"/>
  <c r="T70" i="45"/>
  <c r="T33" i="31"/>
  <c r="E112" i="25"/>
  <c r="U95" i="25"/>
  <c r="T33" i="41"/>
  <c r="U33" i="41"/>
  <c r="T95" i="14"/>
  <c r="U33" i="52"/>
  <c r="T33" i="52"/>
  <c r="E112" i="14"/>
  <c r="U112" i="14" s="1"/>
  <c r="U59" i="33"/>
  <c r="T59" i="33"/>
  <c r="T95" i="51"/>
  <c r="U59" i="48"/>
  <c r="T59" i="48"/>
  <c r="U30" i="5"/>
  <c r="T30" i="5"/>
  <c r="T30" i="4"/>
  <c r="U30" i="4"/>
  <c r="T33" i="55"/>
  <c r="U33" i="55"/>
  <c r="U59" i="50"/>
  <c r="T59" i="50"/>
  <c r="U59" i="41"/>
  <c r="T59" i="41"/>
  <c r="U24" i="10"/>
  <c r="T24" i="10"/>
  <c r="T112" i="34"/>
  <c r="U112" i="34"/>
  <c r="T95" i="44"/>
  <c r="U95" i="44"/>
  <c r="E112" i="44"/>
  <c r="U95" i="50"/>
  <c r="T95" i="50"/>
  <c r="E112" i="50"/>
  <c r="T95" i="20"/>
  <c r="U95" i="20"/>
  <c r="E112" i="20"/>
  <c r="U95" i="12"/>
  <c r="T95" i="12"/>
  <c r="E112" i="12"/>
  <c r="U95" i="22"/>
  <c r="E112" i="22"/>
  <c r="T95" i="22"/>
  <c r="U95" i="28"/>
  <c r="T95" i="28"/>
  <c r="E112" i="28"/>
  <c r="E112" i="39"/>
  <c r="U95" i="39"/>
  <c r="T95" i="39"/>
  <c r="T95" i="33"/>
  <c r="E112" i="33"/>
  <c r="U95" i="33"/>
  <c r="U95" i="55"/>
  <c r="T95" i="55"/>
  <c r="E112" i="55"/>
  <c r="U112" i="51"/>
  <c r="T112" i="51"/>
  <c r="U95" i="17"/>
  <c r="T95" i="17"/>
  <c r="E112" i="17"/>
  <c r="E112" i="27"/>
  <c r="U95" i="27"/>
  <c r="T95" i="27"/>
  <c r="U95" i="30"/>
  <c r="T95" i="30"/>
  <c r="E112" i="30"/>
  <c r="U112" i="25"/>
  <c r="T112" i="25"/>
  <c r="U112" i="40"/>
  <c r="T112" i="40"/>
  <c r="T95" i="48"/>
  <c r="U95" i="48"/>
  <c r="E112" i="48"/>
  <c r="U95" i="53"/>
  <c r="T95" i="53"/>
  <c r="E112" i="53"/>
  <c r="U95" i="3"/>
  <c r="T95" i="3"/>
  <c r="E112" i="3"/>
  <c r="U112" i="16"/>
  <c r="T112" i="16"/>
  <c r="T95" i="13"/>
  <c r="E112" i="13"/>
  <c r="U95" i="13"/>
  <c r="E112" i="8"/>
  <c r="T95" i="8"/>
  <c r="U95" i="8"/>
  <c r="E112" i="32"/>
  <c r="U95" i="32"/>
  <c r="T95" i="32"/>
  <c r="U95" i="45"/>
  <c r="T95" i="45"/>
  <c r="E112" i="45"/>
  <c r="U95" i="6"/>
  <c r="T95" i="6"/>
  <c r="E112" i="6"/>
  <c r="T95" i="19"/>
  <c r="E112" i="19"/>
  <c r="U95" i="19"/>
  <c r="E112" i="23"/>
  <c r="U95" i="23"/>
  <c r="T95" i="23"/>
  <c r="T95" i="36"/>
  <c r="E112" i="36"/>
  <c r="U95" i="36"/>
  <c r="T112" i="49"/>
  <c r="U112" i="49"/>
  <c r="E112" i="15"/>
  <c r="U95" i="15"/>
  <c r="T95" i="15"/>
  <c r="E112" i="2"/>
  <c r="U95" i="2"/>
  <c r="T95" i="2"/>
  <c r="E112" i="7"/>
  <c r="U95" i="7"/>
  <c r="T95" i="7"/>
  <c r="U95" i="26"/>
  <c r="T95" i="26"/>
  <c r="E112" i="26"/>
  <c r="T95" i="29"/>
  <c r="E112" i="29"/>
  <c r="U95" i="29"/>
  <c r="U95" i="38"/>
  <c r="T95" i="38"/>
  <c r="E112" i="38"/>
  <c r="U95" i="47"/>
  <c r="T95" i="47"/>
  <c r="E112" i="47"/>
  <c r="T112" i="52"/>
  <c r="U112" i="52"/>
  <c r="E112" i="24"/>
  <c r="U95" i="24"/>
  <c r="T95" i="24"/>
  <c r="E112" i="10"/>
  <c r="T95" i="10"/>
  <c r="U95" i="10"/>
  <c r="U95" i="37"/>
  <c r="T95" i="37"/>
  <c r="E112" i="37"/>
  <c r="U95" i="41"/>
  <c r="T95" i="41"/>
  <c r="E112" i="41"/>
  <c r="U95" i="31"/>
  <c r="T95" i="31"/>
  <c r="E112" i="31"/>
  <c r="T95" i="1"/>
  <c r="U95" i="1"/>
  <c r="E112" i="1"/>
  <c r="U112" i="54"/>
  <c r="T112" i="54"/>
  <c r="E112" i="18"/>
  <c r="U95" i="18"/>
  <c r="T95" i="18"/>
  <c r="T95" i="21"/>
  <c r="E112" i="21"/>
  <c r="U95" i="21"/>
  <c r="U95" i="5"/>
  <c r="E112" i="5"/>
  <c r="T95" i="5"/>
  <c r="T95" i="4"/>
  <c r="E112" i="4"/>
  <c r="U95" i="4"/>
  <c r="U95" i="11"/>
  <c r="T95" i="11"/>
  <c r="E112" i="11"/>
  <c r="T95" i="43"/>
  <c r="E112" i="43"/>
  <c r="U95" i="43"/>
  <c r="E112" i="42"/>
  <c r="U95" i="42"/>
  <c r="T95" i="42"/>
  <c r="U95" i="35"/>
  <c r="T95" i="35"/>
  <c r="E112" i="35"/>
  <c r="U112" i="46"/>
  <c r="T112" i="46"/>
  <c r="T112" i="14" l="1"/>
  <c r="U112" i="36"/>
  <c r="T112" i="36"/>
  <c r="U112" i="50"/>
  <c r="T112" i="50"/>
  <c r="U112" i="43"/>
  <c r="T112" i="43"/>
  <c r="U112" i="18"/>
  <c r="T112" i="18"/>
  <c r="U112" i="26"/>
  <c r="T112" i="26"/>
  <c r="U112" i="2"/>
  <c r="T112" i="2"/>
  <c r="U112" i="48"/>
  <c r="T112" i="48"/>
  <c r="T112" i="5"/>
  <c r="U112" i="5"/>
  <c r="U112" i="41"/>
  <c r="T112" i="41"/>
  <c r="U112" i="10"/>
  <c r="T112" i="10"/>
  <c r="U112" i="6"/>
  <c r="T112" i="6"/>
  <c r="U112" i="32"/>
  <c r="T112" i="32"/>
  <c r="T112" i="12"/>
  <c r="U112" i="12"/>
  <c r="U112" i="19"/>
  <c r="T112" i="19"/>
  <c r="T112" i="22"/>
  <c r="U112" i="22"/>
  <c r="T112" i="11"/>
  <c r="U112" i="11"/>
  <c r="U112" i="38"/>
  <c r="T112" i="38"/>
  <c r="U112" i="3"/>
  <c r="T112" i="3"/>
  <c r="U112" i="55"/>
  <c r="T112" i="55"/>
  <c r="U112" i="39"/>
  <c r="T112" i="39"/>
  <c r="T112" i="44"/>
  <c r="U112" i="44"/>
  <c r="U112" i="1"/>
  <c r="T112" i="1"/>
  <c r="U112" i="15"/>
  <c r="T112" i="15"/>
  <c r="U112" i="23"/>
  <c r="T112" i="23"/>
  <c r="U112" i="28"/>
  <c r="T112" i="28"/>
  <c r="T112" i="21"/>
  <c r="U112" i="21"/>
  <c r="T112" i="45"/>
  <c r="U112" i="45"/>
  <c r="U112" i="8"/>
  <c r="T112" i="8"/>
  <c r="U112" i="27"/>
  <c r="T112" i="27"/>
  <c r="T112" i="20"/>
  <c r="U112" i="20"/>
  <c r="T112" i="30"/>
  <c r="U112" i="30"/>
  <c r="U112" i="7"/>
  <c r="T112" i="7"/>
  <c r="U112" i="53"/>
  <c r="T112" i="53"/>
  <c r="U112" i="17"/>
  <c r="T112" i="17"/>
  <c r="U112" i="47"/>
  <c r="T112" i="47"/>
  <c r="U112" i="35"/>
  <c r="T112" i="35"/>
  <c r="T112" i="37"/>
  <c r="U112" i="37"/>
  <c r="U112" i="24"/>
  <c r="T112" i="24"/>
  <c r="U112" i="42"/>
  <c r="T112" i="42"/>
  <c r="U112" i="4"/>
  <c r="T112" i="4"/>
  <c r="U112" i="31"/>
  <c r="T112" i="31"/>
  <c r="U112" i="29"/>
  <c r="T112" i="29"/>
  <c r="T112" i="13"/>
  <c r="U112" i="13"/>
  <c r="U112" i="33"/>
  <c r="T112" i="33"/>
</calcChain>
</file>

<file path=xl/sharedStrings.xml><?xml version="1.0" encoding="utf-8"?>
<sst xmlns="http://schemas.openxmlformats.org/spreadsheetml/2006/main" count="12760" uniqueCount="179">
  <si>
    <t>Figures Finalised as at 2024/01/26</t>
  </si>
  <si>
    <t/>
  </si>
  <si>
    <t>2nd Quarter Ended 31 December 2023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</si>
  <si>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</si>
  <si>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</si>
  <si>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</si>
  <si>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</si>
  <si>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</si>
  <si>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</si>
  <si>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</si>
  <si>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</si>
  <si>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2nd Q</t>
  </si>
  <si>
    <t>% Changes for the 2nd Q</t>
  </si>
  <si>
    <t>Approved Roll Over</t>
  </si>
  <si>
    <t>R thousands</t>
  </si>
  <si>
    <t>Division of revenue Act No. 5 of 2022</t>
  </si>
  <si>
    <t>Adjustment (Mid year)</t>
  </si>
  <si>
    <t>Other Adjustments</t>
  </si>
  <si>
    <t>Total Available 2023/24</t>
  </si>
  <si>
    <t>Approved payment schedule</t>
  </si>
  <si>
    <t>Transferred to municipalities for direct grants</t>
  </si>
  <si>
    <t>Actual expenditure National Department by 30 September 2023</t>
  </si>
  <si>
    <t>Actual expenditure by municipalities by 30 September 2023</t>
  </si>
  <si>
    <t>Actual expenditure National Department by 31 December 2023</t>
  </si>
  <si>
    <t>Actual expenditure by municipalities by 31 December 2023</t>
  </si>
  <si>
    <t>Actual expenditure National Department by 31 March 2024</t>
  </si>
  <si>
    <t>Actual expenditure by municipalities by 31 March 2024</t>
  </si>
  <si>
    <t>Actual expenditure National Department by 30 June 2024</t>
  </si>
  <si>
    <t>Actual expenditure by municipalities by 30 June 2024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</si>
  <si>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</si>
  <si>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</si>
  <si>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</si>
  <si>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</si>
  <si>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</si>
  <si>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8)</t>
  </si>
  <si>
    <t>Programme and Project Preperation Support Grant</t>
  </si>
  <si>
    <t/>
  </si>
  <si>
    <t>Local Government Financial Management Grant</t>
  </si>
  <si>
    <t>Infrastructure Skills Development Grant</t>
  </si>
  <si>
    <t>Integrated City Development Grant</t>
  </si>
  <si>
    <t>Neighbourhood Development Partnership (Schedule 5B)</t>
  </si>
  <si>
    <t>Neighbourhood Development Partnership (Schedule 6B)</t>
  </si>
  <si>
    <t>Sub-Total Vote</t>
  </si>
  <si>
    <t>Cooperative Governance (Vote 3)</t>
  </si>
  <si>
    <t>Integrated Urban Development Grant</t>
  </si>
  <si>
    <t>Municipal Systems Improvement Grant (Schedule 5B)</t>
  </si>
  <si>
    <t>Municipal Systems Improvement Grant (Schedule 6B)</t>
  </si>
  <si>
    <t>Municipal Disaster Grant</t>
  </si>
  <si>
    <t>Municipal Disaster Recovery Grant</t>
  </si>
  <si>
    <t>Municipal Demarcation Transition Grant (Schedule 5B)</t>
  </si>
  <si>
    <t>Municipal Demarcation Transition Grant (Schedule 6B)</t>
  </si>
  <si>
    <t>Transport (Vote 40)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</si>
  <si>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</si>
  <si>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</si>
  <si>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</si>
  <si>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</si>
  <si>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and Infrastructure (Vote 13)</t>
  </si>
  <si>
    <t>Expanded Public Works Programme Integrated Grant (Municipality)</t>
  </si>
  <si>
    <t>Mineral Resources and Energy (Vote 34)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</si>
  <si>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</si>
  <si>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</si>
  <si>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</si>
  <si>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</si>
  <si>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</si>
  <si>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and Sanitation (Vote 41)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</si>
  <si>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</si>
  <si>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</si>
  <si>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</si>
  <si>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</si>
  <si>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</si>
  <si>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</si>
  <si>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</si>
  <si>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</si>
  <si>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</si>
  <si>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</si>
  <si>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</si>
  <si>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</si>
  <si>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</si>
  <si>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</si>
  <si>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</si>
  <si>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</si>
  <si>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33)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</si>
  <si>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</si>
  <si>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</si>
  <si>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</si>
  <si>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</si>
  <si>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Metro Informal Settlements Partnership Grant</t>
  </si>
  <si>
    <t>Sub-Total</t>
  </si>
  <si>
    <t>Municipal Infrastructure Grant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</si>
  <si>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</si>
  <si>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</si>
  <si>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</si>
  <si>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</si>
  <si>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</si>
  <si>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</si>
  <si>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2023</t>
  </si>
  <si>
    <t>Actual expenditure Provincial Department by 31 December 2023</t>
  </si>
  <si>
    <t>Actual expenditure Provincial Department by 31 March 2024</t>
  </si>
  <si>
    <t>Actual expenditure Provincial Department by 30 June 2024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</si>
  <si>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</si>
  <si>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</si>
  <si>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</si>
  <si>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</si>
  <si>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</si>
  <si>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</si>
  <si>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</si>
  <si>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</si>
  <si>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</si>
  <si>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</si>
  <si>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</si>
  <si>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</si>
  <si>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</si>
  <si>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</si>
  <si>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</si>
  <si>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</si>
  <si>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</si>
  <si>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</si>
  <si>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</si>
  <si>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</si>
  <si>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</si>
  <si>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KWAZULU-NATAL: HARRY GWALA (DC43)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</si>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</sst>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0.0\%;\(0.0\%\);_(* &quot;-&quot;_)"/>
    <numFmt numFmtId="168" formatCode="_(* #,##0_);_(* \(#,##0\);_(* &quot;&quot;\-\ &quot;&quot;?_);_(@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b/>
      <sz val="10"/>
      <color indexed="8"/>
      <name val="Arial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164" fontId="2" fillId="0" borderId="1" xfId="0" applyNumberFormat="1" applyFont="1" applyBorder="1" applyAlignment="1">
      <alignment horizontal="left" vertical="top" wrapText="1"/>
    </xf>
    <xf numFmtId="165" fontId="2" fillId="0" borderId="1" xfId="0" applyNumberFormat="1" applyFont="1" applyBorder="1" applyAlignment="1">
      <alignment horizontal="center" vertical="top" wrapText="1"/>
    </xf>
    <xf numFmtId="165" fontId="2" fillId="0" borderId="2" xfId="0" applyNumberFormat="1" applyFont="1" applyBorder="1" applyAlignment="1">
      <alignment horizontal="center" vertical="top" wrapText="1"/>
    </xf>
    <xf numFmtId="166" fontId="3" fillId="0" borderId="3" xfId="0" applyNumberFormat="1" applyFont="1" applyBorder="1"/>
    <xf numFmtId="165" fontId="2" fillId="0" borderId="3" xfId="0" applyNumberFormat="1" applyFont="1" applyBorder="1" applyAlignment="1">
      <alignment horizontal="center" vertical="top" wrapText="1"/>
    </xf>
    <xf numFmtId="165" fontId="2" fillId="0" borderId="4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left"/>
    </xf>
    <xf numFmtId="165" fontId="2" fillId="0" borderId="5" xfId="0" applyNumberFormat="1" applyFont="1" applyBorder="1" applyAlignment="1">
      <alignment horizontal="right"/>
    </xf>
    <xf numFmtId="165" fontId="2" fillId="0" borderId="6" xfId="0" applyNumberFormat="1" applyFont="1" applyBorder="1" applyAlignment="1">
      <alignment horizontal="right"/>
    </xf>
    <xf numFmtId="0" fontId="2" fillId="0" borderId="7" xfId="0" applyFont="1" applyBorder="1" applyAlignment="1">
      <alignment horizontal="left"/>
    </xf>
    <xf numFmtId="165" fontId="2" fillId="0" borderId="7" xfId="0" applyNumberFormat="1" applyFont="1" applyBorder="1" applyAlignment="1">
      <alignment horizontal="right"/>
    </xf>
    <xf numFmtId="165" fontId="2" fillId="0" borderId="8" xfId="0" applyNumberFormat="1" applyFont="1" applyBorder="1" applyAlignment="1">
      <alignment horizontal="right"/>
    </xf>
    <xf numFmtId="0" fontId="3" fillId="0" borderId="3" xfId="0" applyFont="1" applyBorder="1" applyAlignment="1">
      <alignment horizontal="left" indent="1"/>
    </xf>
    <xf numFmtId="165" fontId="2" fillId="0" borderId="3" xfId="0" applyNumberFormat="1" applyFont="1" applyBorder="1" applyAlignment="1">
      <alignment horizontal="right"/>
    </xf>
    <xf numFmtId="165" fontId="2" fillId="0" borderId="4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167" fontId="2" fillId="0" borderId="2" xfId="1" applyNumberFormat="1" applyFont="1" applyFill="1" applyBorder="1" applyAlignment="1" applyProtection="1">
      <alignment horizontal="right"/>
    </xf>
    <xf numFmtId="167" fontId="2" fillId="0" borderId="1" xfId="1" applyNumberFormat="1" applyFont="1" applyFill="1" applyBorder="1" applyAlignment="1" applyProtection="1">
      <alignment horizontal="right"/>
    </xf>
    <xf numFmtId="0" fontId="2" fillId="0" borderId="9" xfId="0" applyFont="1" applyBorder="1" applyAlignment="1">
      <alignment horizontal="centerContinuous" vertical="justify"/>
    </xf>
    <xf numFmtId="10" fontId="2" fillId="0" borderId="10" xfId="1" applyNumberFormat="1" applyFont="1" applyFill="1" applyBorder="1" applyAlignment="1" applyProtection="1">
      <alignment horizontal="right"/>
    </xf>
    <xf numFmtId="10" fontId="2" fillId="0" borderId="9" xfId="1" applyNumberFormat="1" applyFont="1" applyFill="1" applyBorder="1" applyAlignment="1" applyProtection="1">
      <alignment horizontal="right"/>
    </xf>
    <xf numFmtId="0" fontId="2" fillId="2" borderId="3" xfId="0" applyFont="1" applyFill="1" applyBorder="1" applyAlignment="1" applyProtection="1">
      <alignment horizontal="left" indent="1"/>
      <protection locked="0"/>
    </xf>
    <xf numFmtId="10" fontId="2" fillId="0" borderId="4" xfId="1" applyNumberFormat="1" applyFont="1" applyFill="1" applyBorder="1" applyAlignment="1" applyProtection="1">
      <alignment horizontal="right"/>
    </xf>
    <xf numFmtId="10" fontId="2" fillId="0" borderId="3" xfId="1" applyNumberFormat="1" applyFont="1" applyFill="1" applyBorder="1" applyAlignment="1" applyProtection="1">
      <alignment horizontal="right"/>
    </xf>
    <xf numFmtId="0" fontId="2" fillId="0" borderId="1" xfId="0" applyFont="1" applyBorder="1"/>
    <xf numFmtId="0" fontId="2" fillId="0" borderId="9" xfId="0" applyFont="1" applyBorder="1"/>
    <xf numFmtId="0" fontId="2" fillId="0" borderId="0" xfId="0" applyFont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/>
    <xf numFmtId="0" fontId="6" fillId="0" borderId="11" xfId="0" applyFont="1" applyBorder="1" applyAlignment="1">
      <alignment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4" xfId="0" applyFont="1" applyBorder="1" applyAlignment="1">
      <alignment wrapText="1"/>
    </xf>
    <xf numFmtId="168" fontId="10" fillId="0" borderId="3" xfId="0" applyNumberFormat="1" applyFont="1" applyBorder="1" applyAlignment="1">
      <alignment wrapText="1"/>
    </xf>
    <xf numFmtId="168" fontId="10" fillId="0" borderId="17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7" fontId="10" fillId="0" borderId="17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shrinkToFit="1"/>
    </xf>
    <xf numFmtId="0" fontId="11" fillId="0" borderId="4" xfId="0" applyFont="1" applyBorder="1" applyAlignment="1">
      <alignment wrapText="1"/>
    </xf>
    <xf numFmtId="167" fontId="11" fillId="0" borderId="17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shrinkToFit="1"/>
    </xf>
    <xf numFmtId="0" fontId="10" fillId="0" borderId="8" xfId="0" applyFont="1" applyBorder="1"/>
    <xf numFmtId="167" fontId="10" fillId="0" borderId="19" xfId="0" applyNumberFormat="1" applyFont="1" applyBorder="1"/>
    <xf numFmtId="167" fontId="10" fillId="0" borderId="20" xfId="0" applyNumberFormat="1" applyFont="1" applyBorder="1"/>
    <xf numFmtId="167" fontId="10" fillId="0" borderId="20" xfId="0" applyNumberFormat="1" applyFont="1" applyBorder="1" applyAlignment="1">
      <alignment shrinkToFit="1"/>
    </xf>
    <xf numFmtId="0" fontId="0" fillId="0" borderId="4" xfId="0" applyBorder="1"/>
    <xf numFmtId="0" fontId="10" fillId="0" borderId="21" xfId="0" applyFont="1" applyBorder="1"/>
    <xf numFmtId="167" fontId="10" fillId="0" borderId="15" xfId="0" applyNumberFormat="1" applyFont="1" applyBorder="1"/>
    <xf numFmtId="167" fontId="10" fillId="0" borderId="16" xfId="0" applyNumberFormat="1" applyFont="1" applyBorder="1"/>
    <xf numFmtId="167" fontId="10" fillId="0" borderId="16" xfId="0" applyNumberFormat="1" applyFont="1" applyBorder="1" applyAlignment="1">
      <alignment shrinkToFit="1"/>
    </xf>
    <xf numFmtId="0" fontId="10" fillId="0" borderId="10" xfId="0" applyFont="1" applyBorder="1"/>
    <xf numFmtId="167" fontId="10" fillId="0" borderId="23" xfId="0" applyNumberFormat="1" applyFont="1" applyBorder="1"/>
    <xf numFmtId="167" fontId="10" fillId="0" borderId="24" xfId="0" applyNumberFormat="1" applyFont="1" applyBorder="1"/>
    <xf numFmtId="168" fontId="0" fillId="0" borderId="4" xfId="0" applyNumberFormat="1" applyBorder="1"/>
    <xf numFmtId="168" fontId="0" fillId="0" borderId="0" xfId="0" applyNumberFormat="1"/>
    <xf numFmtId="167" fontId="10" fillId="0" borderId="24" xfId="0" applyNumberFormat="1" applyFont="1" applyBorder="1" applyAlignment="1">
      <alignment shrinkToFit="1"/>
    </xf>
    <xf numFmtId="0" fontId="2" fillId="3" borderId="25" xfId="0" applyFont="1" applyFill="1" applyBorder="1" applyAlignment="1">
      <alignment horizontal="left" indent="1"/>
    </xf>
    <xf numFmtId="165" fontId="2" fillId="3" borderId="26" xfId="0" applyNumberFormat="1" applyFont="1" applyFill="1" applyBorder="1" applyAlignment="1">
      <alignment horizontal="right"/>
    </xf>
    <xf numFmtId="165" fontId="2" fillId="3" borderId="27" xfId="0" applyNumberFormat="1" applyFont="1" applyFill="1" applyBorder="1" applyAlignment="1">
      <alignment horizontal="right"/>
    </xf>
    <xf numFmtId="165" fontId="2" fillId="3" borderId="28" xfId="0" applyNumberFormat="1" applyFont="1" applyFill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3" fillId="0" borderId="11" xfId="0" applyNumberFormat="1" applyFont="1" applyBorder="1" applyAlignment="1">
      <alignment horizontal="right"/>
    </xf>
    <xf numFmtId="165" fontId="3" fillId="0" borderId="29" xfId="0" applyNumberFormat="1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165" fontId="2" fillId="0" borderId="30" xfId="0" applyNumberFormat="1" applyFont="1" applyBorder="1" applyAlignment="1">
      <alignment horizontal="center" vertical="center"/>
    </xf>
    <xf numFmtId="165" fontId="2" fillId="0" borderId="31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4" fontId="2" fillId="0" borderId="32" xfId="0" applyNumberFormat="1" applyFont="1" applyBorder="1" applyAlignment="1">
      <alignment horizontal="left" vertical="top" wrapText="1"/>
    </xf>
    <xf numFmtId="165" fontId="2" fillId="0" borderId="32" xfId="0" applyNumberFormat="1" applyFont="1" applyBorder="1" applyAlignment="1">
      <alignment horizontal="center" vertical="top" wrapText="1"/>
    </xf>
    <xf numFmtId="164" fontId="2" fillId="0" borderId="32" xfId="0" applyNumberFormat="1" applyFont="1" applyBorder="1" applyAlignment="1">
      <alignment horizontal="center" vertical="top" wrapText="1"/>
    </xf>
    <xf numFmtId="49" fontId="2" fillId="0" borderId="32" xfId="0" applyNumberFormat="1" applyFont="1" applyBorder="1" applyAlignment="1">
      <alignment horizontal="center" vertical="top" wrapText="1"/>
    </xf>
    <xf numFmtId="49" fontId="2" fillId="0" borderId="33" xfId="0" applyNumberFormat="1" applyFont="1" applyBorder="1" applyAlignment="1">
      <alignment horizontal="center" vertical="top" wrapText="1"/>
    </xf>
    <xf numFmtId="164" fontId="2" fillId="0" borderId="3" xfId="0" applyNumberFormat="1" applyFont="1" applyBorder="1" applyAlignment="1">
      <alignment horizontal="center" vertical="top" wrapText="1"/>
    </xf>
    <xf numFmtId="164" fontId="2" fillId="0" borderId="4" xfId="0" applyNumberFormat="1" applyFont="1" applyBorder="1" applyAlignment="1">
      <alignment horizontal="center" vertical="top" wrapText="1"/>
    </xf>
    <xf numFmtId="0" fontId="2" fillId="0" borderId="34" xfId="0" applyFont="1" applyBorder="1" applyAlignment="1">
      <alignment horizontal="left"/>
    </xf>
    <xf numFmtId="165" fontId="2" fillId="0" borderId="22" xfId="0" applyNumberFormat="1" applyFont="1" applyBorder="1" applyAlignment="1">
      <alignment horizontal="right"/>
    </xf>
    <xf numFmtId="167" fontId="2" fillId="0" borderId="21" xfId="1" applyNumberFormat="1" applyFont="1" applyFill="1" applyBorder="1" applyAlignment="1" applyProtection="1">
      <alignment horizontal="right"/>
    </xf>
    <xf numFmtId="167" fontId="2" fillId="0" borderId="22" xfId="1" applyNumberFormat="1" applyFont="1" applyFill="1" applyBorder="1" applyAlignment="1" applyProtection="1">
      <alignment horizontal="right"/>
    </xf>
    <xf numFmtId="0" fontId="2" fillId="0" borderId="32" xfId="0" applyFont="1" applyBorder="1" applyAlignment="1">
      <alignment horizontal="left" indent="1"/>
    </xf>
    <xf numFmtId="167" fontId="2" fillId="0" borderId="4" xfId="1" applyNumberFormat="1" applyFont="1" applyFill="1" applyBorder="1" applyAlignment="1" applyProtection="1">
      <alignment horizontal="right"/>
    </xf>
    <xf numFmtId="167" fontId="2" fillId="0" borderId="3" xfId="1" applyNumberFormat="1" applyFont="1" applyFill="1" applyBorder="1" applyAlignment="1" applyProtection="1">
      <alignment horizontal="right"/>
    </xf>
    <xf numFmtId="0" fontId="2" fillId="0" borderId="3" xfId="0" applyFont="1" applyBorder="1" applyAlignment="1">
      <alignment horizontal="left" indent="1"/>
    </xf>
    <xf numFmtId="169" fontId="11" fillId="0" borderId="3" xfId="0" applyNumberFormat="1" applyFont="1" applyBorder="1" applyAlignment="1">
      <alignment wrapText="1"/>
    </xf>
    <xf numFmtId="169" fontId="11" fillId="0" borderId="17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0" fillId="0" borderId="7" xfId="0" applyNumberFormat="1" applyFont="1" applyBorder="1"/>
    <xf numFmtId="169" fontId="10" fillId="0" borderId="19" xfId="0" applyNumberFormat="1" applyFont="1" applyBorder="1"/>
    <xf numFmtId="169" fontId="10" fillId="0" borderId="20" xfId="0" applyNumberFormat="1" applyFont="1" applyBorder="1"/>
    <xf numFmtId="169" fontId="10" fillId="0" borderId="3" xfId="0" applyNumberFormat="1" applyFont="1" applyBorder="1" applyAlignment="1">
      <alignment wrapText="1"/>
    </xf>
    <xf numFmtId="169" fontId="10" fillId="0" borderId="17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22" xfId="0" applyNumberFormat="1" applyFont="1" applyBorder="1"/>
    <xf numFmtId="169" fontId="10" fillId="0" borderId="15" xfId="0" applyNumberFormat="1" applyFont="1" applyBorder="1"/>
    <xf numFmtId="169" fontId="10" fillId="0" borderId="16" xfId="0" applyNumberFormat="1" applyFont="1" applyBorder="1"/>
    <xf numFmtId="169" fontId="10" fillId="0" borderId="9" xfId="0" applyNumberFormat="1" applyFont="1" applyBorder="1"/>
    <xf numFmtId="169" fontId="10" fillId="0" borderId="23" xfId="0" applyNumberFormat="1" applyFont="1" applyBorder="1"/>
    <xf numFmtId="169" fontId="10" fillId="0" borderId="24" xfId="0" applyNumberFormat="1" applyFont="1" applyBorder="1"/>
    <xf numFmtId="169" fontId="2" fillId="0" borderId="3" xfId="0" applyNumberFormat="1" applyFont="1" applyBorder="1" applyAlignment="1">
      <alignment horizontal="center" vertical="top" wrapText="1"/>
    </xf>
    <xf numFmtId="169" fontId="2" fillId="0" borderId="4" xfId="0" applyNumberFormat="1" applyFont="1" applyBorder="1" applyAlignment="1">
      <alignment horizontal="center" vertical="top" wrapText="1"/>
    </xf>
    <xf numFmtId="169" fontId="2" fillId="0" borderId="5" xfId="0" applyNumberFormat="1" applyFont="1" applyBorder="1" applyAlignment="1">
      <alignment horizontal="right"/>
    </xf>
    <xf numFmtId="169" fontId="2" fillId="0" borderId="6" xfId="0" applyNumberFormat="1" applyFont="1" applyBorder="1" applyAlignment="1">
      <alignment horizontal="right"/>
    </xf>
    <xf numFmtId="169" fontId="2" fillId="0" borderId="7" xfId="0" applyNumberFormat="1" applyFont="1" applyBorder="1" applyAlignment="1">
      <alignment horizontal="right"/>
    </xf>
    <xf numFmtId="169" fontId="2" fillId="0" borderId="8" xfId="0" applyNumberFormat="1" applyFont="1" applyBorder="1" applyAlignment="1">
      <alignment horizontal="right"/>
    </xf>
    <xf numFmtId="169" fontId="2" fillId="0" borderId="3" xfId="0" applyNumberFormat="1" applyFont="1" applyBorder="1" applyAlignment="1">
      <alignment horizontal="right"/>
    </xf>
    <xf numFmtId="169" fontId="3" fillId="0" borderId="3" xfId="0" applyNumberFormat="1" applyFont="1" applyBorder="1" applyAlignment="1" applyProtection="1">
      <alignment horizontal="right"/>
      <protection locked="0"/>
    </xf>
    <xf numFmtId="169" fontId="2" fillId="0" borderId="4" xfId="0" applyNumberFormat="1" applyFont="1" applyBorder="1" applyAlignment="1">
      <alignment horizontal="right"/>
    </xf>
    <xf numFmtId="169" fontId="2" fillId="0" borderId="34" xfId="0" applyNumberFormat="1" applyFont="1" applyBorder="1" applyAlignment="1">
      <alignment horizontal="right"/>
    </xf>
    <xf numFmtId="169" fontId="2" fillId="0" borderId="22" xfId="0" applyNumberFormat="1" applyFont="1" applyBorder="1" applyAlignment="1">
      <alignment horizontal="right"/>
    </xf>
    <xf numFmtId="169" fontId="2" fillId="0" borderId="32" xfId="0" applyNumberFormat="1" applyFont="1" applyBorder="1" applyAlignment="1">
      <alignment horizontal="right"/>
    </xf>
    <xf numFmtId="169" fontId="2" fillId="0" borderId="1" xfId="0" applyNumberFormat="1" applyFont="1" applyBorder="1" applyAlignment="1">
      <alignment horizontal="right"/>
    </xf>
    <xf numFmtId="169" fontId="2" fillId="0" borderId="2" xfId="0" applyNumberFormat="1" applyFont="1" applyBorder="1" applyAlignment="1">
      <alignment horizontal="right"/>
    </xf>
    <xf numFmtId="169" fontId="2" fillId="0" borderId="9" xfId="0" applyNumberFormat="1" applyFont="1" applyBorder="1" applyAlignment="1">
      <alignment horizontal="right"/>
    </xf>
    <xf numFmtId="169" fontId="2" fillId="0" borderId="10" xfId="0" applyNumberFormat="1" applyFont="1" applyBorder="1" applyAlignment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3" fillId="0" borderId="3" xfId="0" applyNumberFormat="1" applyFont="1" applyBorder="1" applyAlignment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Border="1"/>
    <xf numFmtId="169" fontId="2" fillId="0" borderId="1" xfId="0" applyNumberFormat="1" applyFont="1" applyBorder="1"/>
    <xf numFmtId="169" fontId="2" fillId="0" borderId="10" xfId="0" applyNumberFormat="1" applyFont="1" applyBorder="1"/>
    <xf numFmtId="169" fontId="2" fillId="0" borderId="0" xfId="0" applyNumberFormat="1" applyFont="1"/>
    <xf numFmtId="165" fontId="2" fillId="0" borderId="10" xfId="0" applyNumberFormat="1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5"/>
  <sheetViews>
    <sheetView showGridLines="0" tabSelected="1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/>
      <c r="D9" s="92"/>
      <c r="E9" s="92">
        <f>$B9       +$C9       +$D9</f>
        <v>49949000</v>
      </c>
      <c r="F9" s="93">
        <v>49949000</v>
      </c>
      <c r="G9" s="94">
        <v>9086000</v>
      </c>
      <c r="H9" s="93"/>
      <c r="I9" s="94">
        <v>3352031</v>
      </c>
      <c r="J9" s="93">
        <v>4771000</v>
      </c>
      <c r="K9" s="94">
        <v>3680183</v>
      </c>
      <c r="L9" s="93"/>
      <c r="M9" s="94"/>
      <c r="N9" s="93"/>
      <c r="O9" s="94"/>
      <c r="P9" s="93">
        <f>$H9       +$J9       +$L9       +$N9</f>
        <v>4771000</v>
      </c>
      <c r="Q9" s="94">
        <f>$I9       +$K9       +$M9       +$O9</f>
        <v>7032214</v>
      </c>
      <c r="R9" s="48">
        <f>IF(($H9       =0),0,((($J9       -$H9       )/$H9       )*100))</f>
        <v>0</v>
      </c>
      <c r="S9" s="49">
        <f>IF(($I9       =0),0,((($K9       -$I9       )/$I9       )*100))</f>
        <v>9.7896469334561651</v>
      </c>
      <c r="T9" s="48">
        <f>IF(($E9       =0),0,(($P9       /$E9       )*100))</f>
        <v>9.5517427776331854</v>
      </c>
      <c r="U9" s="50">
        <f>IF(($E9       =0),0,(($Q9       /$E9       )*100))</f>
        <v>14.078788364131414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112830000</v>
      </c>
      <c r="C10" s="92"/>
      <c r="D10" s="92"/>
      <c r="E10" s="92">
        <f t="shared" ref="E10:E15" si="0">$B10      +$C10      +$D10</f>
        <v>112830000</v>
      </c>
      <c r="F10" s="93">
        <v>112830000</v>
      </c>
      <c r="G10" s="94">
        <v>112830000</v>
      </c>
      <c r="H10" s="93">
        <v>24545000</v>
      </c>
      <c r="I10" s="94">
        <v>23757669</v>
      </c>
      <c r="J10" s="93">
        <v>24799000</v>
      </c>
      <c r="K10" s="94">
        <v>18257243</v>
      </c>
      <c r="L10" s="93"/>
      <c r="M10" s="94"/>
      <c r="N10" s="93"/>
      <c r="O10" s="94"/>
      <c r="P10" s="93">
        <f t="shared" ref="P10:P15" si="1">$H10      +$J10      +$L10      +$N10</f>
        <v>49344000</v>
      </c>
      <c r="Q10" s="94">
        <f t="shared" ref="Q10:Q15" si="2">$I10      +$K10      +$M10      +$O10</f>
        <v>42014912</v>
      </c>
      <c r="R10" s="48">
        <f t="shared" ref="R10:R15" si="3">IF(($H10      =0),0,((($J10      -$H10      )/$H10      )*100))</f>
        <v>1.0348339784070075</v>
      </c>
      <c r="S10" s="49">
        <f t="shared" ref="S10:S15" si="4">IF(($I10      =0),0,((($K10      -$I10      )/$I10      )*100))</f>
        <v>-23.152212449798842</v>
      </c>
      <c r="T10" s="48">
        <f t="shared" ref="T10:T14" si="5">IF(($E10      =0),0,(($P10      /$E10      )*100))</f>
        <v>43.733049720818926</v>
      </c>
      <c r="U10" s="50">
        <f t="shared" ref="U10:U14" si="6">IF(($E10      =0),0,(($Q10      /$E10      )*100))</f>
        <v>37.237358858459629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>
        <v>36500000</v>
      </c>
      <c r="C11" s="92"/>
      <c r="D11" s="92"/>
      <c r="E11" s="92">
        <f t="shared" si="0"/>
        <v>36500000</v>
      </c>
      <c r="F11" s="93">
        <v>36500000</v>
      </c>
      <c r="G11" s="94">
        <v>20250000</v>
      </c>
      <c r="H11" s="93">
        <v>9613000</v>
      </c>
      <c r="I11" s="94">
        <v>13209735</v>
      </c>
      <c r="J11" s="93">
        <v>8924000</v>
      </c>
      <c r="K11" s="94">
        <v>3873066</v>
      </c>
      <c r="L11" s="93"/>
      <c r="M11" s="94"/>
      <c r="N11" s="93"/>
      <c r="O11" s="94"/>
      <c r="P11" s="93">
        <f t="shared" si="1"/>
        <v>18537000</v>
      </c>
      <c r="Q11" s="94">
        <f t="shared" si="2"/>
        <v>17082801</v>
      </c>
      <c r="R11" s="48">
        <f t="shared" si="3"/>
        <v>-7.1673775096223853</v>
      </c>
      <c r="S11" s="49">
        <f t="shared" si="4"/>
        <v>-70.680214251080741</v>
      </c>
      <c r="T11" s="48">
        <f t="shared" si="5"/>
        <v>50.786301369863018</v>
      </c>
      <c r="U11" s="50">
        <f t="shared" si="6"/>
        <v>46.802194520547943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291390000</v>
      </c>
      <c r="C13" s="92"/>
      <c r="D13" s="92"/>
      <c r="E13" s="92">
        <f t="shared" si="0"/>
        <v>291390000</v>
      </c>
      <c r="F13" s="93">
        <v>291390000</v>
      </c>
      <c r="G13" s="94">
        <v>206319000</v>
      </c>
      <c r="H13" s="93">
        <v>93219000</v>
      </c>
      <c r="I13" s="94">
        <v>122178024</v>
      </c>
      <c r="J13" s="93">
        <v>69738000</v>
      </c>
      <c r="K13" s="94">
        <v>107076813</v>
      </c>
      <c r="L13" s="93"/>
      <c r="M13" s="94"/>
      <c r="N13" s="93"/>
      <c r="O13" s="94"/>
      <c r="P13" s="93">
        <f t="shared" si="1"/>
        <v>162957000</v>
      </c>
      <c r="Q13" s="94">
        <f t="shared" si="2"/>
        <v>229254837</v>
      </c>
      <c r="R13" s="48">
        <f t="shared" si="3"/>
        <v>-25.189070897563802</v>
      </c>
      <c r="S13" s="49">
        <f t="shared" si="4"/>
        <v>-12.360005920540997</v>
      </c>
      <c r="T13" s="48">
        <f t="shared" si="5"/>
        <v>55.924019355502928</v>
      </c>
      <c r="U13" s="50">
        <f t="shared" si="6"/>
        <v>78.676288479357552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73002000</v>
      </c>
      <c r="C14" s="92"/>
      <c r="D14" s="92"/>
      <c r="E14" s="92">
        <f t="shared" si="0"/>
        <v>73002000</v>
      </c>
      <c r="F14" s="93">
        <v>73002000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563671000</v>
      </c>
      <c r="C15" s="95">
        <f>SUM(C9:C14)</f>
        <v>0</v>
      </c>
      <c r="D15" s="95"/>
      <c r="E15" s="95">
        <f t="shared" si="0"/>
        <v>563671000</v>
      </c>
      <c r="F15" s="96">
        <f t="shared" ref="F15:O15" si="7">SUM(F9:F14)</f>
        <v>563671000</v>
      </c>
      <c r="G15" s="97">
        <f t="shared" si="7"/>
        <v>348485000</v>
      </c>
      <c r="H15" s="96">
        <f t="shared" si="7"/>
        <v>127377000</v>
      </c>
      <c r="I15" s="97">
        <f t="shared" si="7"/>
        <v>162497459</v>
      </c>
      <c r="J15" s="96">
        <f t="shared" si="7"/>
        <v>108232000</v>
      </c>
      <c r="K15" s="97">
        <f t="shared" si="7"/>
        <v>132887305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235609000</v>
      </c>
      <c r="Q15" s="97">
        <f t="shared" si="2"/>
        <v>295384764</v>
      </c>
      <c r="R15" s="52">
        <f t="shared" si="3"/>
        <v>-15.030185983340791</v>
      </c>
      <c r="S15" s="53">
        <f t="shared" si="4"/>
        <v>-18.221918165501901</v>
      </c>
      <c r="T15" s="52">
        <f>IF((SUM($E9:$E13))=0,0,(P15/(SUM($E9:$E13))*100))</f>
        <v>48.017910240915974</v>
      </c>
      <c r="U15" s="54">
        <f>IF((SUM($E9:$E13))=0,0,(Q15/(SUM($E9:$E13))*100))</f>
        <v>60.200412905645152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>
        <v>242044000</v>
      </c>
      <c r="C17" s="92"/>
      <c r="D17" s="92"/>
      <c r="E17" s="92">
        <f t="shared" ref="E17:E24" si="8">$B17      +$C17      +$D17</f>
        <v>242044000</v>
      </c>
      <c r="F17" s="93">
        <v>242044000</v>
      </c>
      <c r="G17" s="94">
        <v>147500000</v>
      </c>
      <c r="H17" s="93">
        <v>76086000</v>
      </c>
      <c r="I17" s="94">
        <v>54173669</v>
      </c>
      <c r="J17" s="93">
        <v>61361000</v>
      </c>
      <c r="K17" s="94">
        <v>59942348</v>
      </c>
      <c r="L17" s="93"/>
      <c r="M17" s="94"/>
      <c r="N17" s="93"/>
      <c r="O17" s="94"/>
      <c r="P17" s="93">
        <f t="shared" ref="P17:P24" si="9">$H17      +$J17      +$L17      +$N17</f>
        <v>137447000</v>
      </c>
      <c r="Q17" s="94">
        <f t="shared" ref="Q17:Q24" si="10">$I17      +$K17      +$M17      +$O17</f>
        <v>114116017</v>
      </c>
      <c r="R17" s="48">
        <f t="shared" ref="R17:R24" si="11">IF(($H17      =0),0,((($J17      -$H17      )/$H17      )*100))</f>
        <v>-19.353100438976949</v>
      </c>
      <c r="S17" s="49">
        <f t="shared" ref="S17:S24" si="12">IF(($I17      =0),0,((($K17      -$I17      )/$I17      )*100))</f>
        <v>10.648492351514903</v>
      </c>
      <c r="T17" s="48">
        <f t="shared" ref="T17:T23" si="13">IF(($E17      =0),0,(($P17      /$E17      )*100))</f>
        <v>56.785956272413287</v>
      </c>
      <c r="U17" s="50">
        <f t="shared" ref="U17:U23" si="14">IF(($E17      =0),0,(($Q17      /$E17      )*100))</f>
        <v>47.146806778932756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34786000</v>
      </c>
      <c r="C19" s="92"/>
      <c r="D19" s="92"/>
      <c r="E19" s="92">
        <f t="shared" si="8"/>
        <v>34786000</v>
      </c>
      <c r="F19" s="93">
        <v>34786000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320915000</v>
      </c>
      <c r="C21" s="92"/>
      <c r="D21" s="92"/>
      <c r="E21" s="92">
        <f t="shared" si="8"/>
        <v>320915000</v>
      </c>
      <c r="F21" s="93">
        <v>320915000</v>
      </c>
      <c r="G21" s="94">
        <v>84834000</v>
      </c>
      <c r="H21" s="93"/>
      <c r="I21" s="94">
        <v>21831898</v>
      </c>
      <c r="J21" s="93">
        <v>40735000</v>
      </c>
      <c r="K21" s="94">
        <v>342928450</v>
      </c>
      <c r="L21" s="93"/>
      <c r="M21" s="94"/>
      <c r="N21" s="93"/>
      <c r="O21" s="94"/>
      <c r="P21" s="93">
        <f t="shared" si="9"/>
        <v>40735000</v>
      </c>
      <c r="Q21" s="94">
        <f t="shared" si="10"/>
        <v>364760348</v>
      </c>
      <c r="R21" s="48">
        <f t="shared" si="11"/>
        <v>0</v>
      </c>
      <c r="S21" s="49">
        <f t="shared" si="12"/>
        <v>1470.7679194910127</v>
      </c>
      <c r="T21" s="48">
        <f t="shared" si="13"/>
        <v>12.693392331302681</v>
      </c>
      <c r="U21" s="50">
        <f t="shared" si="14"/>
        <v>113.6626047395728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597745000</v>
      </c>
      <c r="C24" s="95">
        <f>SUM(C17:C23)</f>
        <v>0</v>
      </c>
      <c r="D24" s="95"/>
      <c r="E24" s="95">
        <f t="shared" si="8"/>
        <v>597745000</v>
      </c>
      <c r="F24" s="96">
        <f t="shared" ref="F24:O24" si="15">SUM(F17:F23)</f>
        <v>597745000</v>
      </c>
      <c r="G24" s="97">
        <f t="shared" si="15"/>
        <v>232334000</v>
      </c>
      <c r="H24" s="96">
        <f t="shared" si="15"/>
        <v>76086000</v>
      </c>
      <c r="I24" s="97">
        <f t="shared" si="15"/>
        <v>76005567</v>
      </c>
      <c r="J24" s="96">
        <f t="shared" si="15"/>
        <v>102096000</v>
      </c>
      <c r="K24" s="97">
        <f t="shared" si="15"/>
        <v>402870798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178182000</v>
      </c>
      <c r="Q24" s="97">
        <f t="shared" si="10"/>
        <v>478876365</v>
      </c>
      <c r="R24" s="52">
        <f t="shared" si="11"/>
        <v>34.185001182872014</v>
      </c>
      <c r="S24" s="53">
        <f t="shared" si="12"/>
        <v>430.05432878357448</v>
      </c>
      <c r="T24" s="52">
        <f>IF(($E24-$E19-$E23)   =0,0,($P24   /($E24-$E19-$E23)   )*100)</f>
        <v>31.650972806190147</v>
      </c>
      <c r="U24" s="54">
        <f>IF(($E24-$E19-$E23)   =0,0,($Q24   /($E24-$E19-$E23)   )*100)</f>
        <v>85.064163642467747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>
        <v>952337000</v>
      </c>
      <c r="C28" s="92"/>
      <c r="D28" s="92"/>
      <c r="E28" s="92">
        <f>$B28      +$C28      +$D28</f>
        <v>952337000</v>
      </c>
      <c r="F28" s="93">
        <v>952337000</v>
      </c>
      <c r="G28" s="94">
        <v>323794000</v>
      </c>
      <c r="H28" s="93">
        <v>36941000</v>
      </c>
      <c r="I28" s="94"/>
      <c r="J28" s="93">
        <v>98014000</v>
      </c>
      <c r="K28" s="94">
        <v>116936346</v>
      </c>
      <c r="L28" s="93"/>
      <c r="M28" s="94"/>
      <c r="N28" s="93"/>
      <c r="O28" s="94"/>
      <c r="P28" s="93">
        <f>$H28      +$J28      +$L28      +$N28</f>
        <v>134955000</v>
      </c>
      <c r="Q28" s="94">
        <f>$I28      +$K28      +$M28      +$O28</f>
        <v>116936346</v>
      </c>
      <c r="R28" s="48">
        <f>IF(($H28      =0),0,((($J28      -$H28      )/$H28      )*100))</f>
        <v>165.32578977288108</v>
      </c>
      <c r="S28" s="49">
        <f>IF(($I28      =0),0,((($K28      -$I28      )/$I28      )*100))</f>
        <v>0</v>
      </c>
      <c r="T28" s="48">
        <f>IF(($E28      =0),0,(($P28      /$E28      )*100))</f>
        <v>14.170928988372813</v>
      </c>
      <c r="U28" s="50">
        <f>IF(($E28      =0),0,(($Q28      /$E28      )*100))</f>
        <v>12.27888300045047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25971000</v>
      </c>
      <c r="C29" s="92"/>
      <c r="D29" s="92"/>
      <c r="E29" s="92">
        <f>$B29      +$C29      +$D29</f>
        <v>25971000</v>
      </c>
      <c r="F29" s="93">
        <v>25971000</v>
      </c>
      <c r="G29" s="94">
        <v>18178000</v>
      </c>
      <c r="H29" s="93">
        <v>3799000</v>
      </c>
      <c r="I29" s="94">
        <v>2145025</v>
      </c>
      <c r="J29" s="93">
        <v>6705000</v>
      </c>
      <c r="K29" s="94">
        <v>5282105</v>
      </c>
      <c r="L29" s="93"/>
      <c r="M29" s="94"/>
      <c r="N29" s="93"/>
      <c r="O29" s="94"/>
      <c r="P29" s="93">
        <f>$H29      +$J29      +$L29      +$N29</f>
        <v>10504000</v>
      </c>
      <c r="Q29" s="94">
        <f>$I29      +$K29      +$M29      +$O29</f>
        <v>7427130</v>
      </c>
      <c r="R29" s="48">
        <f>IF(($H29      =0),0,((($J29      -$H29      )/$H29      )*100))</f>
        <v>76.493814161621472</v>
      </c>
      <c r="S29" s="49">
        <f>IF(($I29      =0),0,((($K29      -$I29      )/$I29      )*100))</f>
        <v>146.24911131571895</v>
      </c>
      <c r="T29" s="48">
        <f>IF(($E29      =0),0,(($P29      /$E29      )*100))</f>
        <v>40.445111855531167</v>
      </c>
      <c r="U29" s="50">
        <f>IF(($E29      =0),0,(($Q29      /$E29      )*100))</f>
        <v>28.597782141619497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978308000</v>
      </c>
      <c r="C30" s="95">
        <f>SUM(C26:C29)</f>
        <v>0</v>
      </c>
      <c r="D30" s="95"/>
      <c r="E30" s="95">
        <f>$B30      +$C30      +$D30</f>
        <v>978308000</v>
      </c>
      <c r="F30" s="96">
        <f t="shared" ref="F30:O30" si="16">SUM(F26:F29)</f>
        <v>978308000</v>
      </c>
      <c r="G30" s="97">
        <f t="shared" si="16"/>
        <v>341972000</v>
      </c>
      <c r="H30" s="96">
        <f t="shared" si="16"/>
        <v>40740000</v>
      </c>
      <c r="I30" s="97">
        <f t="shared" si="16"/>
        <v>2145025</v>
      </c>
      <c r="J30" s="96">
        <f t="shared" si="16"/>
        <v>104719000</v>
      </c>
      <c r="K30" s="97">
        <f t="shared" si="16"/>
        <v>122218451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145459000</v>
      </c>
      <c r="Q30" s="97">
        <f>$I30      +$K30      +$M30      +$O30</f>
        <v>124363476</v>
      </c>
      <c r="R30" s="52">
        <f>IF(($H30      =0),0,((($J30      -$H30      )/$H30      )*100))</f>
        <v>157.04221894943544</v>
      </c>
      <c r="S30" s="53">
        <f>IF(($I30      =0),0,((($K30      -$I30      )/$I30      )*100))</f>
        <v>5597.7634759501643</v>
      </c>
      <c r="T30" s="52">
        <f>IF($E30   =0,0,($P30   /$E30   )*100)</f>
        <v>14.86842589450357</v>
      </c>
      <c r="U30" s="54">
        <f>IF($E30   =0,0,($Q30   /$E30   )*100)</f>
        <v>12.712098439346301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211248000</v>
      </c>
      <c r="C32" s="92"/>
      <c r="D32" s="92"/>
      <c r="E32" s="92">
        <f>$B32      +$C32      +$D32</f>
        <v>211248000</v>
      </c>
      <c r="F32" s="93">
        <v>211248000</v>
      </c>
      <c r="G32" s="94">
        <v>147879000</v>
      </c>
      <c r="H32" s="93">
        <v>94537000</v>
      </c>
      <c r="I32" s="94">
        <v>48263286</v>
      </c>
      <c r="J32" s="93">
        <v>39563000</v>
      </c>
      <c r="K32" s="94">
        <v>70457801</v>
      </c>
      <c r="L32" s="93"/>
      <c r="M32" s="94"/>
      <c r="N32" s="93"/>
      <c r="O32" s="94"/>
      <c r="P32" s="93">
        <f>$H32      +$J32      +$L32      +$N32</f>
        <v>134100000</v>
      </c>
      <c r="Q32" s="94">
        <f>$I32      +$K32      +$M32      +$O32</f>
        <v>118721087</v>
      </c>
      <c r="R32" s="48">
        <f>IF(($H32      =0),0,((($J32      -$H32      )/$H32      )*100))</f>
        <v>-58.150776944476767</v>
      </c>
      <c r="S32" s="49">
        <f>IF(($I32      =0),0,((($K32      -$I32      )/$I32      )*100))</f>
        <v>45.986332136605867</v>
      </c>
      <c r="T32" s="48">
        <f>IF(($E32      =0),0,(($P32      /$E32      )*100))</f>
        <v>63.479890933878671</v>
      </c>
      <c r="U32" s="50">
        <f>IF(($E32      =0),0,(($Q32      /$E32      )*100))</f>
        <v>56.199863193971069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211248000</v>
      </c>
      <c r="C33" s="95">
        <f>C32</f>
        <v>0</v>
      </c>
      <c r="D33" s="95"/>
      <c r="E33" s="95">
        <f>$B33      +$C33      +$D33</f>
        <v>211248000</v>
      </c>
      <c r="F33" s="96">
        <f t="shared" ref="F33:O33" si="17">F32</f>
        <v>211248000</v>
      </c>
      <c r="G33" s="97">
        <f t="shared" si="17"/>
        <v>147879000</v>
      </c>
      <c r="H33" s="96">
        <f t="shared" si="17"/>
        <v>94537000</v>
      </c>
      <c r="I33" s="97">
        <f t="shared" si="17"/>
        <v>48263286</v>
      </c>
      <c r="J33" s="96">
        <f t="shared" si="17"/>
        <v>39563000</v>
      </c>
      <c r="K33" s="97">
        <f t="shared" si="17"/>
        <v>70457801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134100000</v>
      </c>
      <c r="Q33" s="97">
        <f>$I33      +$K33      +$M33      +$O33</f>
        <v>118721087</v>
      </c>
      <c r="R33" s="52">
        <f>IF(($H33      =0),0,((($J33      -$H33      )/$H33      )*100))</f>
        <v>-58.150776944476767</v>
      </c>
      <c r="S33" s="53">
        <f>IF(($I33      =0),0,((($K33      -$I33      )/$I33      )*100))</f>
        <v>45.986332136605867</v>
      </c>
      <c r="T33" s="52">
        <f>IF($E33   =0,0,($P33   /$E33   )*100)</f>
        <v>63.479890933878671</v>
      </c>
      <c r="U33" s="54">
        <f>IF($E33   =0,0,($Q33   /$E33   )*100)</f>
        <v>56.199863193971069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540146000</v>
      </c>
      <c r="C35" s="92"/>
      <c r="D35" s="92"/>
      <c r="E35" s="92">
        <f t="shared" ref="E35:E40" si="18">$B35      +$C35      +$D35</f>
        <v>540146000</v>
      </c>
      <c r="F35" s="93">
        <v>540146000</v>
      </c>
      <c r="G35" s="94">
        <v>299437000</v>
      </c>
      <c r="H35" s="93">
        <v>115624000</v>
      </c>
      <c r="I35" s="94">
        <v>83963194</v>
      </c>
      <c r="J35" s="93">
        <v>85284000</v>
      </c>
      <c r="K35" s="94">
        <v>141942362</v>
      </c>
      <c r="L35" s="93"/>
      <c r="M35" s="94"/>
      <c r="N35" s="93"/>
      <c r="O35" s="94"/>
      <c r="P35" s="93">
        <f t="shared" ref="P35:P40" si="19">$H35      +$J35      +$L35      +$N35</f>
        <v>200908000</v>
      </c>
      <c r="Q35" s="94">
        <f t="shared" ref="Q35:Q40" si="20">$I35      +$K35      +$M35      +$O35</f>
        <v>225905556</v>
      </c>
      <c r="R35" s="48">
        <f t="shared" ref="R35:R40" si="21">IF(($H35      =0),0,((($J35      -$H35      )/$H35      )*100))</f>
        <v>-26.240226942503288</v>
      </c>
      <c r="S35" s="49">
        <f t="shared" ref="S35:S40" si="22">IF(($I35      =0),0,((($K35      -$I35      )/$I35      )*100))</f>
        <v>69.053075803667014</v>
      </c>
      <c r="T35" s="48">
        <f t="shared" ref="T35:T39" si="23">IF(($E35      =0),0,(($P35      /$E35      )*100))</f>
        <v>37.195128724455977</v>
      </c>
      <c r="U35" s="50">
        <f t="shared" ref="U35:U39" si="24">IF(($E35      =0),0,(($Q35      /$E35      )*100))</f>
        <v>41.823054507485011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902524000</v>
      </c>
      <c r="C36" s="92"/>
      <c r="D36" s="92"/>
      <c r="E36" s="92">
        <f t="shared" si="18"/>
        <v>902524000</v>
      </c>
      <c r="F36" s="93">
        <v>902524000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39000000</v>
      </c>
      <c r="C38" s="92"/>
      <c r="D38" s="92"/>
      <c r="E38" s="92">
        <f t="shared" si="18"/>
        <v>39000000</v>
      </c>
      <c r="F38" s="93">
        <v>39000000</v>
      </c>
      <c r="G38" s="94">
        <v>29000000</v>
      </c>
      <c r="H38" s="93">
        <v>3452000</v>
      </c>
      <c r="I38" s="94">
        <v>3686200</v>
      </c>
      <c r="J38" s="93">
        <v>16170000</v>
      </c>
      <c r="K38" s="94">
        <v>12571359</v>
      </c>
      <c r="L38" s="93"/>
      <c r="M38" s="94"/>
      <c r="N38" s="93"/>
      <c r="O38" s="94"/>
      <c r="P38" s="93">
        <f t="shared" si="19"/>
        <v>19622000</v>
      </c>
      <c r="Q38" s="94">
        <f t="shared" si="20"/>
        <v>16257559</v>
      </c>
      <c r="R38" s="48">
        <f t="shared" si="21"/>
        <v>368.42410196987254</v>
      </c>
      <c r="S38" s="49">
        <f t="shared" si="22"/>
        <v>241.03844067060928</v>
      </c>
      <c r="T38" s="48">
        <f t="shared" si="23"/>
        <v>50.312820512820508</v>
      </c>
      <c r="U38" s="50">
        <f t="shared" si="24"/>
        <v>41.686048717948722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1481670000</v>
      </c>
      <c r="C40" s="95">
        <f>SUM(C35:C39)</f>
        <v>0</v>
      </c>
      <c r="D40" s="95"/>
      <c r="E40" s="95">
        <f t="shared" si="18"/>
        <v>1481670000</v>
      </c>
      <c r="F40" s="96">
        <f t="shared" ref="F40:O40" si="25">SUM(F35:F39)</f>
        <v>1481670000</v>
      </c>
      <c r="G40" s="97">
        <f t="shared" si="25"/>
        <v>328437000</v>
      </c>
      <c r="H40" s="96">
        <f t="shared" si="25"/>
        <v>119076000</v>
      </c>
      <c r="I40" s="97">
        <f t="shared" si="25"/>
        <v>87649394</v>
      </c>
      <c r="J40" s="96">
        <f t="shared" si="25"/>
        <v>101454000</v>
      </c>
      <c r="K40" s="97">
        <f t="shared" si="25"/>
        <v>154513721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220530000</v>
      </c>
      <c r="Q40" s="97">
        <f t="shared" si="20"/>
        <v>242163115</v>
      </c>
      <c r="R40" s="52">
        <f t="shared" si="21"/>
        <v>-14.798951929859921</v>
      </c>
      <c r="S40" s="53">
        <f t="shared" si="22"/>
        <v>76.286125834480956</v>
      </c>
      <c r="T40" s="52">
        <f>IF((+$E35+$E38) =0,0,(P40   /(+$E35+$E38) )*100)</f>
        <v>38.07848107385702</v>
      </c>
      <c r="U40" s="54">
        <f>IF((+$E35+$E38) =0,0,(Q40   /(+$E35+$E38) )*100)</f>
        <v>41.813828464670394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>
        <v>671217000</v>
      </c>
      <c r="C43" s="92"/>
      <c r="D43" s="92"/>
      <c r="E43" s="92">
        <f t="shared" si="26"/>
        <v>671217000</v>
      </c>
      <c r="F43" s="93">
        <v>671217000</v>
      </c>
      <c r="G43" s="94">
        <v>500800000</v>
      </c>
      <c r="H43" s="93">
        <v>165878000</v>
      </c>
      <c r="I43" s="94">
        <v>97688749</v>
      </c>
      <c r="J43" s="93">
        <v>196444000</v>
      </c>
      <c r="K43" s="94">
        <v>240890084</v>
      </c>
      <c r="L43" s="93"/>
      <c r="M43" s="94"/>
      <c r="N43" s="93"/>
      <c r="O43" s="94"/>
      <c r="P43" s="93">
        <f t="shared" si="27"/>
        <v>362322000</v>
      </c>
      <c r="Q43" s="94">
        <f t="shared" si="28"/>
        <v>338578833</v>
      </c>
      <c r="R43" s="48">
        <f t="shared" si="29"/>
        <v>18.426795596763888</v>
      </c>
      <c r="S43" s="49">
        <f t="shared" si="30"/>
        <v>146.58938359421515</v>
      </c>
      <c r="T43" s="48">
        <f t="shared" si="31"/>
        <v>53.979860462413797</v>
      </c>
      <c r="U43" s="50">
        <f t="shared" si="32"/>
        <v>50.442529465135721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940651000</v>
      </c>
      <c r="C51" s="92"/>
      <c r="D51" s="92"/>
      <c r="E51" s="92">
        <f t="shared" si="26"/>
        <v>940651000</v>
      </c>
      <c r="F51" s="93">
        <v>940651000</v>
      </c>
      <c r="G51" s="94">
        <v>625120000</v>
      </c>
      <c r="H51" s="93">
        <v>153748000</v>
      </c>
      <c r="I51" s="94">
        <v>134940196</v>
      </c>
      <c r="J51" s="93">
        <v>200806000</v>
      </c>
      <c r="K51" s="94">
        <v>206540426</v>
      </c>
      <c r="L51" s="93"/>
      <c r="M51" s="94"/>
      <c r="N51" s="93"/>
      <c r="O51" s="94"/>
      <c r="P51" s="93">
        <f t="shared" si="27"/>
        <v>354554000</v>
      </c>
      <c r="Q51" s="94">
        <f t="shared" si="28"/>
        <v>341480622</v>
      </c>
      <c r="R51" s="48">
        <f t="shared" si="29"/>
        <v>30.607227411088271</v>
      </c>
      <c r="S51" s="49">
        <f t="shared" si="30"/>
        <v>53.060712910184307</v>
      </c>
      <c r="T51" s="48">
        <f t="shared" si="31"/>
        <v>37.692406641783187</v>
      </c>
      <c r="U51" s="50">
        <f t="shared" si="32"/>
        <v>36.30258427408252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>
        <v>32000000</v>
      </c>
      <c r="C52" s="92"/>
      <c r="D52" s="92"/>
      <c r="E52" s="92">
        <f t="shared" si="26"/>
        <v>32000000</v>
      </c>
      <c r="F52" s="93">
        <v>32000000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1643868000</v>
      </c>
      <c r="C53" s="95">
        <f>SUM(C42:C52)</f>
        <v>0</v>
      </c>
      <c r="D53" s="95"/>
      <c r="E53" s="95">
        <f t="shared" si="26"/>
        <v>1643868000</v>
      </c>
      <c r="F53" s="96">
        <f t="shared" ref="F53:O53" si="33">SUM(F42:F52)</f>
        <v>1643868000</v>
      </c>
      <c r="G53" s="97">
        <f t="shared" si="33"/>
        <v>1125920000</v>
      </c>
      <c r="H53" s="96">
        <f t="shared" si="33"/>
        <v>319626000</v>
      </c>
      <c r="I53" s="97">
        <f t="shared" si="33"/>
        <v>232628945</v>
      </c>
      <c r="J53" s="96">
        <f t="shared" si="33"/>
        <v>397250000</v>
      </c>
      <c r="K53" s="97">
        <f t="shared" si="33"/>
        <v>447430510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716876000</v>
      </c>
      <c r="Q53" s="97">
        <f t="shared" si="28"/>
        <v>680059455</v>
      </c>
      <c r="R53" s="52">
        <f t="shared" si="29"/>
        <v>24.285884127073519</v>
      </c>
      <c r="S53" s="53">
        <f t="shared" si="30"/>
        <v>92.336559837813823</v>
      </c>
      <c r="T53" s="52">
        <f>IF((+$E43+$E45+$E47+$E48+$E51) =0,0,(P53   /(+$E43+$E45+$E47+$E48+$E51) )*100)</f>
        <v>44.474857742693565</v>
      </c>
      <c r="U53" s="54">
        <f>IF((+$E43+$E45+$E47+$E48+$E51) =0,0,(Q53   /(+$E43+$E45+$E47+$E48+$E51) )*100)</f>
        <v>42.190765931205284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>
        <v>759318000</v>
      </c>
      <c r="C65" s="92"/>
      <c r="D65" s="92"/>
      <c r="E65" s="92">
        <f t="shared" si="35"/>
        <v>759318000</v>
      </c>
      <c r="F65" s="93">
        <v>759318000</v>
      </c>
      <c r="G65" s="94">
        <v>743644000</v>
      </c>
      <c r="H65" s="93">
        <v>150820000</v>
      </c>
      <c r="I65" s="94">
        <v>96628000</v>
      </c>
      <c r="J65" s="93">
        <v>209212000</v>
      </c>
      <c r="K65" s="94">
        <v>173736000</v>
      </c>
      <c r="L65" s="93"/>
      <c r="M65" s="94"/>
      <c r="N65" s="93"/>
      <c r="O65" s="94"/>
      <c r="P65" s="93">
        <f t="shared" si="36"/>
        <v>360032000</v>
      </c>
      <c r="Q65" s="94">
        <f t="shared" si="37"/>
        <v>270364000</v>
      </c>
      <c r="R65" s="48">
        <f t="shared" si="38"/>
        <v>38.716350616629093</v>
      </c>
      <c r="S65" s="49">
        <f t="shared" si="39"/>
        <v>79.798816078155397</v>
      </c>
      <c r="T65" s="48">
        <f t="shared" si="40"/>
        <v>47.415180464574789</v>
      </c>
      <c r="U65" s="50">
        <f t="shared" si="41"/>
        <v>35.606162372023313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759318000</v>
      </c>
      <c r="C66" s="95">
        <f>SUM(C61:C65)</f>
        <v>0</v>
      </c>
      <c r="D66" s="95"/>
      <c r="E66" s="95">
        <f t="shared" si="35"/>
        <v>759318000</v>
      </c>
      <c r="F66" s="96">
        <f t="shared" ref="F66:O66" si="42">SUM(F61:F65)</f>
        <v>759318000</v>
      </c>
      <c r="G66" s="97">
        <f t="shared" si="42"/>
        <v>743644000</v>
      </c>
      <c r="H66" s="96">
        <f t="shared" si="42"/>
        <v>150820000</v>
      </c>
      <c r="I66" s="97">
        <f t="shared" si="42"/>
        <v>96628000</v>
      </c>
      <c r="J66" s="96">
        <f t="shared" si="42"/>
        <v>209212000</v>
      </c>
      <c r="K66" s="97">
        <f t="shared" si="42"/>
        <v>173736000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360032000</v>
      </c>
      <c r="Q66" s="97">
        <f t="shared" si="37"/>
        <v>270364000</v>
      </c>
      <c r="R66" s="52">
        <f t="shared" si="38"/>
        <v>38.716350616629093</v>
      </c>
      <c r="S66" s="53">
        <f t="shared" si="39"/>
        <v>79.798816078155397</v>
      </c>
      <c r="T66" s="52">
        <f>IF((+$E61+$E63+$E64++$E65) =0,0,(P66   /(+$E61+$E63+$E64+$E65) )*100)</f>
        <v>47.415180464574789</v>
      </c>
      <c r="U66" s="54">
        <f>IF((+$E61+$E63+$E65) =0,0,(Q66  /(+$E61+$E63+$E65) )*100)</f>
        <v>35.606162372023313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6235828000</v>
      </c>
      <c r="C67" s="104">
        <f>SUM(C9:C14,C17:C23,C26:C29,C32,C35:C39,C42:C52,C55:C58,C61:C65)</f>
        <v>0</v>
      </c>
      <c r="D67" s="104"/>
      <c r="E67" s="104">
        <f t="shared" si="35"/>
        <v>6235828000</v>
      </c>
      <c r="F67" s="105">
        <f t="shared" ref="F67:O67" si="43">SUM(F9:F14,F17:F23,F26:F29,F32,F35:F39,F42:F52,F55:F58,F61:F65)</f>
        <v>6235828000</v>
      </c>
      <c r="G67" s="106">
        <f t="shared" si="43"/>
        <v>3268671000</v>
      </c>
      <c r="H67" s="105">
        <f t="shared" si="43"/>
        <v>928262000</v>
      </c>
      <c r="I67" s="106">
        <f t="shared" si="43"/>
        <v>705817676</v>
      </c>
      <c r="J67" s="105">
        <f t="shared" si="43"/>
        <v>1062526000</v>
      </c>
      <c r="K67" s="106">
        <f t="shared" si="43"/>
        <v>1504114586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1990788000</v>
      </c>
      <c r="Q67" s="106">
        <f t="shared" si="37"/>
        <v>2209932262</v>
      </c>
      <c r="R67" s="61">
        <f t="shared" si="38"/>
        <v>14.46401985646294</v>
      </c>
      <c r="S67" s="62">
        <f t="shared" si="39"/>
        <v>113.10242533512296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38.332181897581528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42.551756112814516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3890956000</v>
      </c>
      <c r="C69" s="92"/>
      <c r="D69" s="92"/>
      <c r="E69" s="92">
        <f>$B69      +$C69      +$D69</f>
        <v>3890956000</v>
      </c>
      <c r="F69" s="93">
        <v>3890956000</v>
      </c>
      <c r="G69" s="94">
        <v>2661237000</v>
      </c>
      <c r="H69" s="93">
        <v>598461000</v>
      </c>
      <c r="I69" s="94">
        <v>637798526</v>
      </c>
      <c r="J69" s="93">
        <v>1348868000</v>
      </c>
      <c r="K69" s="94">
        <v>1003857204</v>
      </c>
      <c r="L69" s="93"/>
      <c r="M69" s="94"/>
      <c r="N69" s="93"/>
      <c r="O69" s="94"/>
      <c r="P69" s="93">
        <f>$H69      +$J69      +$L69      +$N69</f>
        <v>1947329000</v>
      </c>
      <c r="Q69" s="94">
        <f>$I69      +$K69      +$M69      +$O69</f>
        <v>1641655730</v>
      </c>
      <c r="R69" s="48">
        <f>IF(($H69      =0),0,((($J69      -$H69      )/$H69      )*100))</f>
        <v>125.38945729128548</v>
      </c>
      <c r="S69" s="49">
        <f>IF(($I69      =0),0,((($K69      -$I69      )/$I69      )*100))</f>
        <v>57.394092817329593</v>
      </c>
      <c r="T69" s="48">
        <f>IF(($E69      =0),0,(($P69      /$E69      )*100))</f>
        <v>50.047571856376685</v>
      </c>
      <c r="U69" s="50">
        <f>IF(($E69      =0),0,(($Q69      /$E69      )*100))</f>
        <v>42.19157785387447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3890956000</v>
      </c>
      <c r="C70" s="101">
        <f>C69</f>
        <v>0</v>
      </c>
      <c r="D70" s="101"/>
      <c r="E70" s="101">
        <f>$B70      +$C70      +$D70</f>
        <v>3890956000</v>
      </c>
      <c r="F70" s="102">
        <f t="shared" ref="F70:O70" si="44">F69</f>
        <v>3890956000</v>
      </c>
      <c r="G70" s="103">
        <f t="shared" si="44"/>
        <v>2661237000</v>
      </c>
      <c r="H70" s="102">
        <f t="shared" si="44"/>
        <v>598461000</v>
      </c>
      <c r="I70" s="103">
        <f t="shared" si="44"/>
        <v>637798526</v>
      </c>
      <c r="J70" s="102">
        <f t="shared" si="44"/>
        <v>1348868000</v>
      </c>
      <c r="K70" s="103">
        <f t="shared" si="44"/>
        <v>1003857204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1947329000</v>
      </c>
      <c r="Q70" s="103">
        <f>$I70      +$K70      +$M70      +$O70</f>
        <v>1641655730</v>
      </c>
      <c r="R70" s="57">
        <f>IF(($H70      =0),0,((($J70      -$H70      )/$H70      )*100))</f>
        <v>125.38945729128548</v>
      </c>
      <c r="S70" s="58">
        <f>IF(($I70      =0),0,((($K70      -$I70      )/$I70      )*100))</f>
        <v>57.394092817329593</v>
      </c>
      <c r="T70" s="57">
        <f>IF($E70   =0,0,($P70   /$E70   )*100)</f>
        <v>50.047571856376685</v>
      </c>
      <c r="U70" s="59">
        <f>IF($E70   =0,0,($Q70   /$E70 )*100)</f>
        <v>42.19157785387447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3890956000</v>
      </c>
      <c r="C71" s="104">
        <f>C69</f>
        <v>0</v>
      </c>
      <c r="D71" s="104"/>
      <c r="E71" s="104">
        <f>$B71      +$C71      +$D71</f>
        <v>3890956000</v>
      </c>
      <c r="F71" s="105">
        <f t="shared" ref="F71:O71" si="45">F69</f>
        <v>3890956000</v>
      </c>
      <c r="G71" s="106">
        <f t="shared" si="45"/>
        <v>2661237000</v>
      </c>
      <c r="H71" s="105">
        <f t="shared" si="45"/>
        <v>598461000</v>
      </c>
      <c r="I71" s="106">
        <f t="shared" si="45"/>
        <v>637798526</v>
      </c>
      <c r="J71" s="105">
        <f t="shared" si="45"/>
        <v>1348868000</v>
      </c>
      <c r="K71" s="106">
        <f t="shared" si="45"/>
        <v>1003857204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1947329000</v>
      </c>
      <c r="Q71" s="106">
        <f>$I71      +$K71      +$M71      +$O71</f>
        <v>1641655730</v>
      </c>
      <c r="R71" s="61">
        <f>IF(($H71      =0),0,((($J71      -$H71      )/$H71      )*100))</f>
        <v>125.38945729128548</v>
      </c>
      <c r="S71" s="62">
        <f>IF(($I71      =0),0,((($K71      -$I71      )/$I71      )*100))</f>
        <v>57.394092817329593</v>
      </c>
      <c r="T71" s="61">
        <f>IF($E71   =0,0,($P71   /$E71   )*100)</f>
        <v>50.047571856376685</v>
      </c>
      <c r="U71" s="65">
        <f>IF($E71   =0,0,($Q71   /$E71   )*100)</f>
        <v>42.19157785387447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10126784000</v>
      </c>
      <c r="C72" s="104">
        <f>SUM(C9:C14,C17:C23,C26:C29,C32,C35:C39,C42:C52,C55:C58,C61:C65,C69)</f>
        <v>0</v>
      </c>
      <c r="D72" s="104"/>
      <c r="E72" s="104">
        <f>$B72      +$C72      +$D72</f>
        <v>10126784000</v>
      </c>
      <c r="F72" s="105">
        <f t="shared" ref="F72:O72" si="46">SUM(F9:F14,F17:F23,F26:F29,F32,F35:F39,F42:F52,F55:F58,F61:F65,F69)</f>
        <v>10126784000</v>
      </c>
      <c r="G72" s="106">
        <f t="shared" si="46"/>
        <v>5929908000</v>
      </c>
      <c r="H72" s="105">
        <f t="shared" si="46"/>
        <v>1526723000</v>
      </c>
      <c r="I72" s="106">
        <f t="shared" si="46"/>
        <v>1343616202</v>
      </c>
      <c r="J72" s="105">
        <f t="shared" si="46"/>
        <v>2411394000</v>
      </c>
      <c r="K72" s="106">
        <f t="shared" si="46"/>
        <v>2507971790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3938117000</v>
      </c>
      <c r="Q72" s="106">
        <f>$I72      +$K72      +$M72      +$O72</f>
        <v>3851587992</v>
      </c>
      <c r="R72" s="61">
        <f>IF(($H72      =0),0,((($J72      -$H72      )/$H72      )*100))</f>
        <v>57.94574392342291</v>
      </c>
      <c r="S72" s="62">
        <f>IF(($I72      =0),0,((($K72      -$I72      )/$I72      )*100))</f>
        <v>86.658346800733213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43.349982255435428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42.397488725816977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wriizRDzTotUsxTKN4a86yaksIX0kPeGBIrWsQOchPGyxwzazRIre5TSmnQlFeZV7jTTzBXSVDPB8RwdD/Oopw==" saltValue="srfJVHVLQvp4dMJc7T6k3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1000000</v>
      </c>
      <c r="C10" s="92"/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49000</v>
      </c>
      <c r="I10" s="94">
        <v>91793</v>
      </c>
      <c r="J10" s="93">
        <v>118000</v>
      </c>
      <c r="K10" s="94">
        <v>111613</v>
      </c>
      <c r="L10" s="93"/>
      <c r="M10" s="94"/>
      <c r="N10" s="93"/>
      <c r="O10" s="94"/>
      <c r="P10" s="93">
        <f t="shared" ref="P10:P15" si="1">$H10      +$J10      +$L10      +$N10</f>
        <v>167000</v>
      </c>
      <c r="Q10" s="94">
        <f t="shared" ref="Q10:Q15" si="2">$I10      +$K10      +$M10      +$O10</f>
        <v>203406</v>
      </c>
      <c r="R10" s="48">
        <f t="shared" ref="R10:R15" si="3">IF(($H10      =0),0,((($J10      -$H10      )/$H10      )*100))</f>
        <v>140.81632653061226</v>
      </c>
      <c r="S10" s="49">
        <f t="shared" ref="S10:S15" si="4">IF(($I10      =0),0,((($K10      -$I10      )/$I10      )*100))</f>
        <v>21.592060396762282</v>
      </c>
      <c r="T10" s="48">
        <f t="shared" ref="T10:T14" si="5">IF(($E10      =0),0,(($P10      /$E10      )*100))</f>
        <v>16.7</v>
      </c>
      <c r="U10" s="50">
        <f t="shared" ref="U10:U14" si="6">IF(($E10      =0),0,(($Q10      /$E10      )*100))</f>
        <v>20.340600000000002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1000000</v>
      </c>
      <c r="C15" s="95">
        <f>SUM(C9:C14)</f>
        <v>0</v>
      </c>
      <c r="D15" s="95"/>
      <c r="E15" s="95">
        <f t="shared" si="0"/>
        <v>1000000</v>
      </c>
      <c r="F15" s="96">
        <f t="shared" ref="F15:O15" si="7">SUM(F9:F14)</f>
        <v>1000000</v>
      </c>
      <c r="G15" s="97">
        <f t="shared" si="7"/>
        <v>1000000</v>
      </c>
      <c r="H15" s="96">
        <f t="shared" si="7"/>
        <v>49000</v>
      </c>
      <c r="I15" s="97">
        <f t="shared" si="7"/>
        <v>91793</v>
      </c>
      <c r="J15" s="96">
        <f t="shared" si="7"/>
        <v>118000</v>
      </c>
      <c r="K15" s="97">
        <f t="shared" si="7"/>
        <v>111613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167000</v>
      </c>
      <c r="Q15" s="97">
        <f t="shared" si="2"/>
        <v>203406</v>
      </c>
      <c r="R15" s="52">
        <f t="shared" si="3"/>
        <v>140.81632653061226</v>
      </c>
      <c r="S15" s="53">
        <f t="shared" si="4"/>
        <v>21.592060396762282</v>
      </c>
      <c r="T15" s="52">
        <f>IF((SUM($E9:$E13))=0,0,(P15/(SUM($E9:$E13))*100))</f>
        <v>16.7</v>
      </c>
      <c r="U15" s="54">
        <f>IF((SUM($E9:$E13))=0,0,(Q15/(SUM($E9:$E13))*100))</f>
        <v>20.340600000000002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3460000</v>
      </c>
      <c r="C19" s="92"/>
      <c r="D19" s="92"/>
      <c r="E19" s="92">
        <f t="shared" si="8"/>
        <v>3460000</v>
      </c>
      <c r="F19" s="93">
        <v>3460000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41039000</v>
      </c>
      <c r="C21" s="92"/>
      <c r="D21" s="92"/>
      <c r="E21" s="92">
        <f t="shared" si="8"/>
        <v>41039000</v>
      </c>
      <c r="F21" s="93">
        <v>41039000</v>
      </c>
      <c r="G21" s="94">
        <v>0</v>
      </c>
      <c r="H21" s="93"/>
      <c r="I21" s="94"/>
      <c r="J21" s="93"/>
      <c r="K21" s="94">
        <v>6310250</v>
      </c>
      <c r="L21" s="93"/>
      <c r="M21" s="94"/>
      <c r="N21" s="93"/>
      <c r="O21" s="94"/>
      <c r="P21" s="93">
        <f t="shared" si="9"/>
        <v>0</v>
      </c>
      <c r="Q21" s="94">
        <f t="shared" si="10"/>
        <v>6310250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15.37622749092327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44499000</v>
      </c>
      <c r="C24" s="95">
        <f>SUM(C17:C23)</f>
        <v>0</v>
      </c>
      <c r="D24" s="95"/>
      <c r="E24" s="95">
        <f t="shared" si="8"/>
        <v>44499000</v>
      </c>
      <c r="F24" s="96">
        <f t="shared" ref="F24:O24" si="15">SUM(F17:F23)</f>
        <v>44499000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6310250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6310250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15.37622749092327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2439000</v>
      </c>
      <c r="C29" s="92"/>
      <c r="D29" s="92"/>
      <c r="E29" s="92">
        <f>$B29      +$C29      +$D29</f>
        <v>2439000</v>
      </c>
      <c r="F29" s="93">
        <v>2439000</v>
      </c>
      <c r="G29" s="94">
        <v>1707000</v>
      </c>
      <c r="H29" s="93">
        <v>275000</v>
      </c>
      <c r="I29" s="94"/>
      <c r="J29" s="93">
        <v>940000</v>
      </c>
      <c r="K29" s="94">
        <v>1163070</v>
      </c>
      <c r="L29" s="93"/>
      <c r="M29" s="94"/>
      <c r="N29" s="93"/>
      <c r="O29" s="94"/>
      <c r="P29" s="93">
        <f>$H29      +$J29      +$L29      +$N29</f>
        <v>1215000</v>
      </c>
      <c r="Q29" s="94">
        <f>$I29      +$K29      +$M29      +$O29</f>
        <v>1163070</v>
      </c>
      <c r="R29" s="48">
        <f>IF(($H29      =0),0,((($J29      -$H29      )/$H29      )*100))</f>
        <v>241.81818181818181</v>
      </c>
      <c r="S29" s="49">
        <f>IF(($I29      =0),0,((($K29      -$I29      )/$I29      )*100))</f>
        <v>0</v>
      </c>
      <c r="T29" s="48">
        <f>IF(($E29      =0),0,(($P29      /$E29      )*100))</f>
        <v>49.815498154981555</v>
      </c>
      <c r="U29" s="50">
        <f>IF(($E29      =0),0,(($Q29      /$E29      )*100))</f>
        <v>47.686346863468636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2439000</v>
      </c>
      <c r="C30" s="95">
        <f>SUM(C26:C29)</f>
        <v>0</v>
      </c>
      <c r="D30" s="95"/>
      <c r="E30" s="95">
        <f>$B30      +$C30      +$D30</f>
        <v>2439000</v>
      </c>
      <c r="F30" s="96">
        <f t="shared" ref="F30:O30" si="16">SUM(F26:F29)</f>
        <v>2439000</v>
      </c>
      <c r="G30" s="97">
        <f t="shared" si="16"/>
        <v>1707000</v>
      </c>
      <c r="H30" s="96">
        <f t="shared" si="16"/>
        <v>275000</v>
      </c>
      <c r="I30" s="97">
        <f t="shared" si="16"/>
        <v>0</v>
      </c>
      <c r="J30" s="96">
        <f t="shared" si="16"/>
        <v>940000</v>
      </c>
      <c r="K30" s="97">
        <f t="shared" si="16"/>
        <v>1163070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1215000</v>
      </c>
      <c r="Q30" s="97">
        <f>$I30      +$K30      +$M30      +$O30</f>
        <v>1163070</v>
      </c>
      <c r="R30" s="52">
        <f>IF(($H30      =0),0,((($J30      -$H30      )/$H30      )*100))</f>
        <v>241.81818181818181</v>
      </c>
      <c r="S30" s="53">
        <f>IF(($I30      =0),0,((($K30      -$I30      )/$I30      )*100))</f>
        <v>0</v>
      </c>
      <c r="T30" s="52">
        <f>IF($E30   =0,0,($P30   /$E30   )*100)</f>
        <v>49.815498154981555</v>
      </c>
      <c r="U30" s="54">
        <f>IF($E30   =0,0,($Q30   /$E30   )*100)</f>
        <v>47.686346863468636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3840000</v>
      </c>
      <c r="C32" s="92"/>
      <c r="D32" s="92"/>
      <c r="E32" s="92">
        <f>$B32      +$C32      +$D32</f>
        <v>3840000</v>
      </c>
      <c r="F32" s="93">
        <v>3840000</v>
      </c>
      <c r="G32" s="94">
        <v>2688000</v>
      </c>
      <c r="H32" s="93">
        <v>2608000</v>
      </c>
      <c r="I32" s="94"/>
      <c r="J32" s="93">
        <v>80000</v>
      </c>
      <c r="K32" s="94">
        <v>3150473</v>
      </c>
      <c r="L32" s="93"/>
      <c r="M32" s="94"/>
      <c r="N32" s="93"/>
      <c r="O32" s="94"/>
      <c r="P32" s="93">
        <f>$H32      +$J32      +$L32      +$N32</f>
        <v>2688000</v>
      </c>
      <c r="Q32" s="94">
        <f>$I32      +$K32      +$M32      +$O32</f>
        <v>3150473</v>
      </c>
      <c r="R32" s="48">
        <f>IF(($H32      =0),0,((($J32      -$H32      )/$H32      )*100))</f>
        <v>-96.932515337423311</v>
      </c>
      <c r="S32" s="49">
        <f>IF(($I32      =0),0,((($K32      -$I32      )/$I32      )*100))</f>
        <v>0</v>
      </c>
      <c r="T32" s="48">
        <f>IF(($E32      =0),0,(($P32      /$E32      )*100))</f>
        <v>70</v>
      </c>
      <c r="U32" s="50">
        <f>IF(($E32      =0),0,(($Q32      /$E32      )*100))</f>
        <v>82.043567708333327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3840000</v>
      </c>
      <c r="C33" s="95">
        <f>C32</f>
        <v>0</v>
      </c>
      <c r="D33" s="95"/>
      <c r="E33" s="95">
        <f>$B33      +$C33      +$D33</f>
        <v>3840000</v>
      </c>
      <c r="F33" s="96">
        <f t="shared" ref="F33:O33" si="17">F32</f>
        <v>3840000</v>
      </c>
      <c r="G33" s="97">
        <f t="shared" si="17"/>
        <v>2688000</v>
      </c>
      <c r="H33" s="96">
        <f t="shared" si="17"/>
        <v>2608000</v>
      </c>
      <c r="I33" s="97">
        <f t="shared" si="17"/>
        <v>0</v>
      </c>
      <c r="J33" s="96">
        <f t="shared" si="17"/>
        <v>80000</v>
      </c>
      <c r="K33" s="97">
        <f t="shared" si="17"/>
        <v>3150473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2688000</v>
      </c>
      <c r="Q33" s="97">
        <f>$I33      +$K33      +$M33      +$O33</f>
        <v>3150473</v>
      </c>
      <c r="R33" s="52">
        <f>IF(($H33      =0),0,((($J33      -$H33      )/$H33      )*100))</f>
        <v>-96.932515337423311</v>
      </c>
      <c r="S33" s="53">
        <f>IF(($I33      =0),0,((($K33      -$I33      )/$I33      )*100))</f>
        <v>0</v>
      </c>
      <c r="T33" s="52">
        <f>IF($E33   =0,0,($P33   /$E33   )*100)</f>
        <v>70</v>
      </c>
      <c r="U33" s="54">
        <f>IF($E33   =0,0,($Q33   /$E33   )*100)</f>
        <v>82.043567708333327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100000000</v>
      </c>
      <c r="C51" s="92"/>
      <c r="D51" s="92"/>
      <c r="E51" s="92">
        <f t="shared" si="26"/>
        <v>100000000</v>
      </c>
      <c r="F51" s="93">
        <v>100000000</v>
      </c>
      <c r="G51" s="94">
        <v>40000000</v>
      </c>
      <c r="H51" s="93">
        <v>3708000</v>
      </c>
      <c r="I51" s="94">
        <v>3512022</v>
      </c>
      <c r="J51" s="93"/>
      <c r="K51" s="94">
        <v>11509267</v>
      </c>
      <c r="L51" s="93"/>
      <c r="M51" s="94"/>
      <c r="N51" s="93"/>
      <c r="O51" s="94"/>
      <c r="P51" s="93">
        <f t="shared" si="27"/>
        <v>3708000</v>
      </c>
      <c r="Q51" s="94">
        <f t="shared" si="28"/>
        <v>15021289</v>
      </c>
      <c r="R51" s="48">
        <f t="shared" si="29"/>
        <v>-100</v>
      </c>
      <c r="S51" s="49">
        <f t="shared" si="30"/>
        <v>227.71056103862674</v>
      </c>
      <c r="T51" s="48">
        <f t="shared" si="31"/>
        <v>3.7080000000000002</v>
      </c>
      <c r="U51" s="50">
        <f t="shared" si="32"/>
        <v>15.021288999999999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100000000</v>
      </c>
      <c r="C53" s="95">
        <f>SUM(C42:C52)</f>
        <v>0</v>
      </c>
      <c r="D53" s="95"/>
      <c r="E53" s="95">
        <f t="shared" si="26"/>
        <v>100000000</v>
      </c>
      <c r="F53" s="96">
        <f t="shared" ref="F53:O53" si="33">SUM(F42:F52)</f>
        <v>100000000</v>
      </c>
      <c r="G53" s="97">
        <f t="shared" si="33"/>
        <v>40000000</v>
      </c>
      <c r="H53" s="96">
        <f t="shared" si="33"/>
        <v>3708000</v>
      </c>
      <c r="I53" s="97">
        <f t="shared" si="33"/>
        <v>3512022</v>
      </c>
      <c r="J53" s="96">
        <f t="shared" si="33"/>
        <v>0</v>
      </c>
      <c r="K53" s="97">
        <f t="shared" si="33"/>
        <v>11509267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3708000</v>
      </c>
      <c r="Q53" s="97">
        <f t="shared" si="28"/>
        <v>15021289</v>
      </c>
      <c r="R53" s="52">
        <f t="shared" si="29"/>
        <v>-100</v>
      </c>
      <c r="S53" s="53">
        <f t="shared" si="30"/>
        <v>227.71056103862674</v>
      </c>
      <c r="T53" s="52">
        <f>IF((+$E43+$E45+$E47+$E48+$E51) =0,0,(P53   /(+$E43+$E45+$E47+$E48+$E51) )*100)</f>
        <v>3.7080000000000002</v>
      </c>
      <c r="U53" s="54">
        <f>IF((+$E43+$E45+$E47+$E48+$E51) =0,0,(Q53   /(+$E43+$E45+$E47+$E48+$E51) )*100)</f>
        <v>15.021288999999999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151778000</v>
      </c>
      <c r="C67" s="104">
        <f>SUM(C9:C14,C17:C23,C26:C29,C32,C35:C39,C42:C52,C55:C58,C61:C65)</f>
        <v>0</v>
      </c>
      <c r="D67" s="104"/>
      <c r="E67" s="104">
        <f t="shared" si="35"/>
        <v>151778000</v>
      </c>
      <c r="F67" s="105">
        <f t="shared" ref="F67:O67" si="43">SUM(F9:F14,F17:F23,F26:F29,F32,F35:F39,F42:F52,F55:F58,F61:F65)</f>
        <v>151778000</v>
      </c>
      <c r="G67" s="106">
        <f t="shared" si="43"/>
        <v>45395000</v>
      </c>
      <c r="H67" s="105">
        <f t="shared" si="43"/>
        <v>6640000</v>
      </c>
      <c r="I67" s="106">
        <f t="shared" si="43"/>
        <v>3603815</v>
      </c>
      <c r="J67" s="105">
        <f t="shared" si="43"/>
        <v>1138000</v>
      </c>
      <c r="K67" s="106">
        <f t="shared" si="43"/>
        <v>22244673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7778000</v>
      </c>
      <c r="Q67" s="106">
        <f t="shared" si="37"/>
        <v>25848488</v>
      </c>
      <c r="R67" s="61">
        <f t="shared" si="38"/>
        <v>-82.861445783132524</v>
      </c>
      <c r="S67" s="62">
        <f t="shared" si="39"/>
        <v>517.25346611854388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5.2441375962459045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17.427748486360386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231810000</v>
      </c>
      <c r="C69" s="92"/>
      <c r="D69" s="92"/>
      <c r="E69" s="92">
        <f>$B69      +$C69      +$D69</f>
        <v>231810000</v>
      </c>
      <c r="F69" s="93">
        <v>231810000</v>
      </c>
      <c r="G69" s="94">
        <v>89000000</v>
      </c>
      <c r="H69" s="93"/>
      <c r="I69" s="94">
        <v>16142445</v>
      </c>
      <c r="J69" s="93">
        <v>64459000</v>
      </c>
      <c r="K69" s="94">
        <v>50230977</v>
      </c>
      <c r="L69" s="93"/>
      <c r="M69" s="94"/>
      <c r="N69" s="93"/>
      <c r="O69" s="94"/>
      <c r="P69" s="93">
        <f>$H69      +$J69      +$L69      +$N69</f>
        <v>64459000</v>
      </c>
      <c r="Q69" s="94">
        <f>$I69      +$K69      +$M69      +$O69</f>
        <v>66373422</v>
      </c>
      <c r="R69" s="48">
        <f>IF(($H69      =0),0,((($J69      -$H69      )/$H69      )*100))</f>
        <v>0</v>
      </c>
      <c r="S69" s="49">
        <f>IF(($I69      =0),0,((($K69      -$I69      )/$I69      )*100))</f>
        <v>211.17328880476282</v>
      </c>
      <c r="T69" s="48">
        <f>IF(($E69      =0),0,(($P69      /$E69      )*100))</f>
        <v>27.806824554592126</v>
      </c>
      <c r="U69" s="50">
        <f>IF(($E69      =0),0,(($Q69      /$E69      )*100))</f>
        <v>28.63268280056943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231810000</v>
      </c>
      <c r="C70" s="101">
        <f>C69</f>
        <v>0</v>
      </c>
      <c r="D70" s="101"/>
      <c r="E70" s="101">
        <f>$B70      +$C70      +$D70</f>
        <v>231810000</v>
      </c>
      <c r="F70" s="102">
        <f t="shared" ref="F70:O70" si="44">F69</f>
        <v>231810000</v>
      </c>
      <c r="G70" s="103">
        <f t="shared" si="44"/>
        <v>89000000</v>
      </c>
      <c r="H70" s="102">
        <f t="shared" si="44"/>
        <v>0</v>
      </c>
      <c r="I70" s="103">
        <f t="shared" si="44"/>
        <v>16142445</v>
      </c>
      <c r="J70" s="102">
        <f t="shared" si="44"/>
        <v>64459000</v>
      </c>
      <c r="K70" s="103">
        <f t="shared" si="44"/>
        <v>50230977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64459000</v>
      </c>
      <c r="Q70" s="103">
        <f>$I70      +$K70      +$M70      +$O70</f>
        <v>66373422</v>
      </c>
      <c r="R70" s="57">
        <f>IF(($H70      =0),0,((($J70      -$H70      )/$H70      )*100))</f>
        <v>0</v>
      </c>
      <c r="S70" s="58">
        <f>IF(($I70      =0),0,((($K70      -$I70      )/$I70      )*100))</f>
        <v>211.17328880476282</v>
      </c>
      <c r="T70" s="57">
        <f>IF($E70   =0,0,($P70   /$E70   )*100)</f>
        <v>27.806824554592126</v>
      </c>
      <c r="U70" s="59">
        <f>IF($E70   =0,0,($Q70   /$E70 )*100)</f>
        <v>28.63268280056943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231810000</v>
      </c>
      <c r="C71" s="104">
        <f>C69</f>
        <v>0</v>
      </c>
      <c r="D71" s="104"/>
      <c r="E71" s="104">
        <f>$B71      +$C71      +$D71</f>
        <v>231810000</v>
      </c>
      <c r="F71" s="105">
        <f t="shared" ref="F71:O71" si="45">F69</f>
        <v>231810000</v>
      </c>
      <c r="G71" s="106">
        <f t="shared" si="45"/>
        <v>89000000</v>
      </c>
      <c r="H71" s="105">
        <f t="shared" si="45"/>
        <v>0</v>
      </c>
      <c r="I71" s="106">
        <f t="shared" si="45"/>
        <v>16142445</v>
      </c>
      <c r="J71" s="105">
        <f t="shared" si="45"/>
        <v>64459000</v>
      </c>
      <c r="K71" s="106">
        <f t="shared" si="45"/>
        <v>50230977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64459000</v>
      </c>
      <c r="Q71" s="106">
        <f>$I71      +$K71      +$M71      +$O71</f>
        <v>66373422</v>
      </c>
      <c r="R71" s="61">
        <f>IF(($H71      =0),0,((($J71      -$H71      )/$H71      )*100))</f>
        <v>0</v>
      </c>
      <c r="S71" s="62">
        <f>IF(($I71      =0),0,((($K71      -$I71      )/$I71      )*100))</f>
        <v>211.17328880476282</v>
      </c>
      <c r="T71" s="61">
        <f>IF($E71   =0,0,($P71   /$E71   )*100)</f>
        <v>27.806824554592126</v>
      </c>
      <c r="U71" s="65">
        <f>IF($E71   =0,0,($Q71   /$E71   )*100)</f>
        <v>28.63268280056943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383588000</v>
      </c>
      <c r="C72" s="104">
        <f>SUM(C9:C14,C17:C23,C26:C29,C32,C35:C39,C42:C52,C55:C58,C61:C65,C69)</f>
        <v>0</v>
      </c>
      <c r="D72" s="104"/>
      <c r="E72" s="104">
        <f>$B72      +$C72      +$D72</f>
        <v>383588000</v>
      </c>
      <c r="F72" s="105">
        <f t="shared" ref="F72:O72" si="46">SUM(F9:F14,F17:F23,F26:F29,F32,F35:F39,F42:F52,F55:F58,F61:F65,F69)</f>
        <v>383588000</v>
      </c>
      <c r="G72" s="106">
        <f t="shared" si="46"/>
        <v>134395000</v>
      </c>
      <c r="H72" s="105">
        <f t="shared" si="46"/>
        <v>6640000</v>
      </c>
      <c r="I72" s="106">
        <f t="shared" si="46"/>
        <v>19746260</v>
      </c>
      <c r="J72" s="105">
        <f t="shared" si="46"/>
        <v>65597000</v>
      </c>
      <c r="K72" s="106">
        <f t="shared" si="46"/>
        <v>72475650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72237000</v>
      </c>
      <c r="Q72" s="106">
        <f>$I72      +$K72      +$M72      +$O72</f>
        <v>92221910</v>
      </c>
      <c r="R72" s="61">
        <f>IF(($H72      =0),0,((($J72      -$H72      )/$H72      )*100))</f>
        <v>887.90662650602405</v>
      </c>
      <c r="S72" s="62">
        <f>IF(($I72      =0),0,((($K72      -$I72      )/$I72      )*100))</f>
        <v>267.03482077112324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19.003335718494824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24.260751641552318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mWGFxFAY1zFCh4xTAlrtS7xDbni7IRzigk75kAm9rFfL5+uammSmnl1nY7bl42tzzYlmLcbehF5CBeZd0ykCA==" saltValue="/AEXOQOZo+ZlVKX29hx9E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142000</v>
      </c>
      <c r="I10" s="94">
        <v>100000</v>
      </c>
      <c r="J10" s="93">
        <v>392000</v>
      </c>
      <c r="K10" s="94">
        <v>510450</v>
      </c>
      <c r="L10" s="93"/>
      <c r="M10" s="94"/>
      <c r="N10" s="93"/>
      <c r="O10" s="94"/>
      <c r="P10" s="93">
        <f t="shared" ref="P10:P15" si="1">$H10      +$J10      +$L10      +$N10</f>
        <v>534000</v>
      </c>
      <c r="Q10" s="94">
        <f t="shared" ref="Q10:Q15" si="2">$I10      +$K10      +$M10      +$O10</f>
        <v>610450</v>
      </c>
      <c r="R10" s="48">
        <f t="shared" ref="R10:R15" si="3">IF(($H10      =0),0,((($J10      -$H10      )/$H10      )*100))</f>
        <v>176.05633802816902</v>
      </c>
      <c r="S10" s="49">
        <f t="shared" ref="S10:S15" si="4">IF(($I10      =0),0,((($K10      -$I10      )/$I10      )*100))</f>
        <v>410.45</v>
      </c>
      <c r="T10" s="48">
        <f t="shared" ref="T10:T14" si="5">IF(($E10      =0),0,(($P10      /$E10      )*100))</f>
        <v>44.5</v>
      </c>
      <c r="U10" s="50">
        <f t="shared" ref="U10:U14" si="6">IF(($E10      =0),0,(($Q10      /$E10      )*100))</f>
        <v>50.87083333333333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142000</v>
      </c>
      <c r="I15" s="97">
        <f t="shared" si="7"/>
        <v>100000</v>
      </c>
      <c r="J15" s="96">
        <f t="shared" si="7"/>
        <v>392000</v>
      </c>
      <c r="K15" s="97">
        <f t="shared" si="7"/>
        <v>510450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534000</v>
      </c>
      <c r="Q15" s="97">
        <f t="shared" si="2"/>
        <v>610450</v>
      </c>
      <c r="R15" s="52">
        <f t="shared" si="3"/>
        <v>176.05633802816902</v>
      </c>
      <c r="S15" s="53">
        <f t="shared" si="4"/>
        <v>410.45</v>
      </c>
      <c r="T15" s="52">
        <f>IF((SUM($E9:$E13))=0,0,(P15/(SUM($E9:$E13))*100))</f>
        <v>44.5</v>
      </c>
      <c r="U15" s="54">
        <f>IF((SUM($E9:$E13))=0,0,(Q15/(SUM($E9:$E13))*100))</f>
        <v>50.87083333333333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1150000</v>
      </c>
      <c r="C19" s="92"/>
      <c r="D19" s="92"/>
      <c r="E19" s="92">
        <f t="shared" si="8"/>
        <v>1150000</v>
      </c>
      <c r="F19" s="93">
        <v>1150000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1150000</v>
      </c>
      <c r="C24" s="95">
        <f>SUM(C17:C23)</f>
        <v>0</v>
      </c>
      <c r="D24" s="95"/>
      <c r="E24" s="95">
        <f t="shared" si="8"/>
        <v>1150000</v>
      </c>
      <c r="F24" s="96">
        <f t="shared" ref="F24:O24" si="15">SUM(F17:F23)</f>
        <v>1150000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2391000</v>
      </c>
      <c r="C29" s="92"/>
      <c r="D29" s="92"/>
      <c r="E29" s="92">
        <f>$B29      +$C29      +$D29</f>
        <v>2391000</v>
      </c>
      <c r="F29" s="93">
        <v>2391000</v>
      </c>
      <c r="G29" s="94">
        <v>1674000</v>
      </c>
      <c r="H29" s="93">
        <v>600000</v>
      </c>
      <c r="I29" s="94">
        <v>600168</v>
      </c>
      <c r="J29" s="93">
        <v>401000</v>
      </c>
      <c r="K29" s="94">
        <v>401128</v>
      </c>
      <c r="L29" s="93"/>
      <c r="M29" s="94"/>
      <c r="N29" s="93"/>
      <c r="O29" s="94"/>
      <c r="P29" s="93">
        <f>$H29      +$J29      +$L29      +$N29</f>
        <v>1001000</v>
      </c>
      <c r="Q29" s="94">
        <f>$I29      +$K29      +$M29      +$O29</f>
        <v>1001296</v>
      </c>
      <c r="R29" s="48">
        <f>IF(($H29      =0),0,((($J29      -$H29      )/$H29      )*100))</f>
        <v>-33.166666666666664</v>
      </c>
      <c r="S29" s="49">
        <f>IF(($I29      =0),0,((($K29      -$I29      )/$I29      )*100))</f>
        <v>-33.164047400061314</v>
      </c>
      <c r="T29" s="48">
        <f>IF(($E29      =0),0,(($P29      /$E29      )*100))</f>
        <v>41.865328314512759</v>
      </c>
      <c r="U29" s="50">
        <f>IF(($E29      =0),0,(($Q29      /$E29      )*100))</f>
        <v>41.877708071936425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2391000</v>
      </c>
      <c r="C30" s="95">
        <f>SUM(C26:C29)</f>
        <v>0</v>
      </c>
      <c r="D30" s="95"/>
      <c r="E30" s="95">
        <f>$B30      +$C30      +$D30</f>
        <v>2391000</v>
      </c>
      <c r="F30" s="96">
        <f t="shared" ref="F30:O30" si="16">SUM(F26:F29)</f>
        <v>2391000</v>
      </c>
      <c r="G30" s="97">
        <f t="shared" si="16"/>
        <v>1674000</v>
      </c>
      <c r="H30" s="96">
        <f t="shared" si="16"/>
        <v>600000</v>
      </c>
      <c r="I30" s="97">
        <f t="shared" si="16"/>
        <v>600168</v>
      </c>
      <c r="J30" s="96">
        <f t="shared" si="16"/>
        <v>401000</v>
      </c>
      <c r="K30" s="97">
        <f t="shared" si="16"/>
        <v>401128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1001000</v>
      </c>
      <c r="Q30" s="97">
        <f>$I30      +$K30      +$M30      +$O30</f>
        <v>1001296</v>
      </c>
      <c r="R30" s="52">
        <f>IF(($H30      =0),0,((($J30      -$H30      )/$H30      )*100))</f>
        <v>-33.166666666666664</v>
      </c>
      <c r="S30" s="53">
        <f>IF(($I30      =0),0,((($K30      -$I30      )/$I30      )*100))</f>
        <v>-33.164047400061314</v>
      </c>
      <c r="T30" s="52">
        <f>IF($E30   =0,0,($P30   /$E30   )*100)</f>
        <v>41.865328314512759</v>
      </c>
      <c r="U30" s="54">
        <f>IF($E30   =0,0,($Q30   /$E30   )*100)</f>
        <v>41.877708071936425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6168000</v>
      </c>
      <c r="C32" s="92"/>
      <c r="D32" s="92"/>
      <c r="E32" s="92">
        <f>$B32      +$C32      +$D32</f>
        <v>6168000</v>
      </c>
      <c r="F32" s="93">
        <v>6168000</v>
      </c>
      <c r="G32" s="94">
        <v>4318000</v>
      </c>
      <c r="H32" s="93">
        <v>1785000</v>
      </c>
      <c r="I32" s="94">
        <v>1784449</v>
      </c>
      <c r="J32" s="93">
        <v>1781000</v>
      </c>
      <c r="K32" s="94">
        <v>1781202</v>
      </c>
      <c r="L32" s="93"/>
      <c r="M32" s="94"/>
      <c r="N32" s="93"/>
      <c r="O32" s="94"/>
      <c r="P32" s="93">
        <f>$H32      +$J32      +$L32      +$N32</f>
        <v>3566000</v>
      </c>
      <c r="Q32" s="94">
        <f>$I32      +$K32      +$M32      +$O32</f>
        <v>3565651</v>
      </c>
      <c r="R32" s="48">
        <f>IF(($H32      =0),0,((($J32      -$H32      )/$H32      )*100))</f>
        <v>-0.22408963585434172</v>
      </c>
      <c r="S32" s="49">
        <f>IF(($I32      =0),0,((($K32      -$I32      )/$I32      )*100))</f>
        <v>-0.18196093023672852</v>
      </c>
      <c r="T32" s="48">
        <f>IF(($E32      =0),0,(($P32      /$E32      )*100))</f>
        <v>57.814526588845659</v>
      </c>
      <c r="U32" s="50">
        <f>IF(($E32      =0),0,(($Q32      /$E32      )*100))</f>
        <v>57.808868352788586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6168000</v>
      </c>
      <c r="C33" s="95">
        <f>C32</f>
        <v>0</v>
      </c>
      <c r="D33" s="95"/>
      <c r="E33" s="95">
        <f>$B33      +$C33      +$D33</f>
        <v>6168000</v>
      </c>
      <c r="F33" s="96">
        <f t="shared" ref="F33:O33" si="17">F32</f>
        <v>6168000</v>
      </c>
      <c r="G33" s="97">
        <f t="shared" si="17"/>
        <v>4318000</v>
      </c>
      <c r="H33" s="96">
        <f t="shared" si="17"/>
        <v>1785000</v>
      </c>
      <c r="I33" s="97">
        <f t="shared" si="17"/>
        <v>1784449</v>
      </c>
      <c r="J33" s="96">
        <f t="shared" si="17"/>
        <v>1781000</v>
      </c>
      <c r="K33" s="97">
        <f t="shared" si="17"/>
        <v>1781202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3566000</v>
      </c>
      <c r="Q33" s="97">
        <f>$I33      +$K33      +$M33      +$O33</f>
        <v>3565651</v>
      </c>
      <c r="R33" s="52">
        <f>IF(($H33      =0),0,((($J33      -$H33      )/$H33      )*100))</f>
        <v>-0.22408963585434172</v>
      </c>
      <c r="S33" s="53">
        <f>IF(($I33      =0),0,((($K33      -$I33      )/$I33      )*100))</f>
        <v>-0.18196093023672852</v>
      </c>
      <c r="T33" s="52">
        <f>IF($E33   =0,0,($P33   /$E33   )*100)</f>
        <v>57.814526588845659</v>
      </c>
      <c r="U33" s="54">
        <f>IF($E33   =0,0,($Q33   /$E33   )*100)</f>
        <v>57.808868352788586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100000000</v>
      </c>
      <c r="C51" s="92"/>
      <c r="D51" s="92"/>
      <c r="E51" s="92">
        <f t="shared" si="26"/>
        <v>100000000</v>
      </c>
      <c r="F51" s="93">
        <v>100000000</v>
      </c>
      <c r="G51" s="94">
        <v>80000000</v>
      </c>
      <c r="H51" s="93">
        <v>36318000</v>
      </c>
      <c r="I51" s="94">
        <v>28436736</v>
      </c>
      <c r="J51" s="93"/>
      <c r="K51" s="94">
        <v>28412798</v>
      </c>
      <c r="L51" s="93"/>
      <c r="M51" s="94"/>
      <c r="N51" s="93"/>
      <c r="O51" s="94"/>
      <c r="P51" s="93">
        <f t="shared" si="27"/>
        <v>36318000</v>
      </c>
      <c r="Q51" s="94">
        <f t="shared" si="28"/>
        <v>56849534</v>
      </c>
      <c r="R51" s="48">
        <f t="shared" si="29"/>
        <v>-100</v>
      </c>
      <c r="S51" s="49">
        <f t="shared" si="30"/>
        <v>-8.4179843987720673E-2</v>
      </c>
      <c r="T51" s="48">
        <f t="shared" si="31"/>
        <v>36.317999999999998</v>
      </c>
      <c r="U51" s="50">
        <f t="shared" si="32"/>
        <v>56.849533999999998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100000000</v>
      </c>
      <c r="C53" s="95">
        <f>SUM(C42:C52)</f>
        <v>0</v>
      </c>
      <c r="D53" s="95"/>
      <c r="E53" s="95">
        <f t="shared" si="26"/>
        <v>100000000</v>
      </c>
      <c r="F53" s="96">
        <f t="shared" ref="F53:O53" si="33">SUM(F42:F52)</f>
        <v>100000000</v>
      </c>
      <c r="G53" s="97">
        <f t="shared" si="33"/>
        <v>80000000</v>
      </c>
      <c r="H53" s="96">
        <f t="shared" si="33"/>
        <v>36318000</v>
      </c>
      <c r="I53" s="97">
        <f t="shared" si="33"/>
        <v>28436736</v>
      </c>
      <c r="J53" s="96">
        <f t="shared" si="33"/>
        <v>0</v>
      </c>
      <c r="K53" s="97">
        <f t="shared" si="33"/>
        <v>28412798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36318000</v>
      </c>
      <c r="Q53" s="97">
        <f t="shared" si="28"/>
        <v>56849534</v>
      </c>
      <c r="R53" s="52">
        <f t="shared" si="29"/>
        <v>-100</v>
      </c>
      <c r="S53" s="53">
        <f t="shared" si="30"/>
        <v>-8.4179843987720673E-2</v>
      </c>
      <c r="T53" s="52">
        <f>IF((+$E43+$E45+$E47+$E48+$E51) =0,0,(P53   /(+$E43+$E45+$E47+$E48+$E51) )*100)</f>
        <v>36.317999999999998</v>
      </c>
      <c r="U53" s="54">
        <f>IF((+$E43+$E45+$E47+$E48+$E51) =0,0,(Q53   /(+$E43+$E45+$E47+$E48+$E51) )*100)</f>
        <v>56.849533999999998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110909000</v>
      </c>
      <c r="C67" s="104">
        <f>SUM(C9:C14,C17:C23,C26:C29,C32,C35:C39,C42:C52,C55:C58,C61:C65)</f>
        <v>0</v>
      </c>
      <c r="D67" s="104"/>
      <c r="E67" s="104">
        <f t="shared" si="35"/>
        <v>110909000</v>
      </c>
      <c r="F67" s="105">
        <f t="shared" ref="F67:O67" si="43">SUM(F9:F14,F17:F23,F26:F29,F32,F35:F39,F42:F52,F55:F58,F61:F65)</f>
        <v>110909000</v>
      </c>
      <c r="G67" s="106">
        <f t="shared" si="43"/>
        <v>87192000</v>
      </c>
      <c r="H67" s="105">
        <f t="shared" si="43"/>
        <v>38845000</v>
      </c>
      <c r="I67" s="106">
        <f t="shared" si="43"/>
        <v>30921353</v>
      </c>
      <c r="J67" s="105">
        <f t="shared" si="43"/>
        <v>2574000</v>
      </c>
      <c r="K67" s="106">
        <f t="shared" si="43"/>
        <v>31105578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41419000</v>
      </c>
      <c r="Q67" s="106">
        <f t="shared" si="37"/>
        <v>62026931</v>
      </c>
      <c r="R67" s="61">
        <f t="shared" si="38"/>
        <v>-93.373664564293989</v>
      </c>
      <c r="S67" s="62">
        <f t="shared" si="39"/>
        <v>0.59578570187404145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37.736313195273283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56.511931595586695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241802000</v>
      </c>
      <c r="C69" s="92"/>
      <c r="D69" s="92"/>
      <c r="E69" s="92">
        <f>$B69      +$C69      +$D69</f>
        <v>241802000</v>
      </c>
      <c r="F69" s="93">
        <v>241802000</v>
      </c>
      <c r="G69" s="94">
        <v>202000000</v>
      </c>
      <c r="H69" s="93">
        <v>56547000</v>
      </c>
      <c r="I69" s="94">
        <v>52420821</v>
      </c>
      <c r="J69" s="93">
        <v>84189000</v>
      </c>
      <c r="K69" s="94">
        <v>91989879</v>
      </c>
      <c r="L69" s="93"/>
      <c r="M69" s="94"/>
      <c r="N69" s="93"/>
      <c r="O69" s="94"/>
      <c r="P69" s="93">
        <f>$H69      +$J69      +$L69      +$N69</f>
        <v>140736000</v>
      </c>
      <c r="Q69" s="94">
        <f>$I69      +$K69      +$M69      +$O69</f>
        <v>144410700</v>
      </c>
      <c r="R69" s="48">
        <f>IF(($H69      =0),0,((($J69      -$H69      )/$H69      )*100))</f>
        <v>48.883229879569207</v>
      </c>
      <c r="S69" s="49">
        <f>IF(($I69      =0),0,((($K69      -$I69      )/$I69      )*100))</f>
        <v>75.483476308011277</v>
      </c>
      <c r="T69" s="48">
        <f>IF(($E69      =0),0,(($P69      /$E69      )*100))</f>
        <v>58.202992531079147</v>
      </c>
      <c r="U69" s="50">
        <f>IF(($E69      =0),0,(($Q69      /$E69      )*100))</f>
        <v>59.722707008213327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241802000</v>
      </c>
      <c r="C70" s="101">
        <f>C69</f>
        <v>0</v>
      </c>
      <c r="D70" s="101"/>
      <c r="E70" s="101">
        <f>$B70      +$C70      +$D70</f>
        <v>241802000</v>
      </c>
      <c r="F70" s="102">
        <f t="shared" ref="F70:O70" si="44">F69</f>
        <v>241802000</v>
      </c>
      <c r="G70" s="103">
        <f t="shared" si="44"/>
        <v>202000000</v>
      </c>
      <c r="H70" s="102">
        <f t="shared" si="44"/>
        <v>56547000</v>
      </c>
      <c r="I70" s="103">
        <f t="shared" si="44"/>
        <v>52420821</v>
      </c>
      <c r="J70" s="102">
        <f t="shared" si="44"/>
        <v>84189000</v>
      </c>
      <c r="K70" s="103">
        <f t="shared" si="44"/>
        <v>91989879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140736000</v>
      </c>
      <c r="Q70" s="103">
        <f>$I70      +$K70      +$M70      +$O70</f>
        <v>144410700</v>
      </c>
      <c r="R70" s="57">
        <f>IF(($H70      =0),0,((($J70      -$H70      )/$H70      )*100))</f>
        <v>48.883229879569207</v>
      </c>
      <c r="S70" s="58">
        <f>IF(($I70      =0),0,((($K70      -$I70      )/$I70      )*100))</f>
        <v>75.483476308011277</v>
      </c>
      <c r="T70" s="57">
        <f>IF($E70   =0,0,($P70   /$E70   )*100)</f>
        <v>58.202992531079147</v>
      </c>
      <c r="U70" s="59">
        <f>IF($E70   =0,0,($Q70   /$E70 )*100)</f>
        <v>59.722707008213327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241802000</v>
      </c>
      <c r="C71" s="104">
        <f>C69</f>
        <v>0</v>
      </c>
      <c r="D71" s="104"/>
      <c r="E71" s="104">
        <f>$B71      +$C71      +$D71</f>
        <v>241802000</v>
      </c>
      <c r="F71" s="105">
        <f t="shared" ref="F71:O71" si="45">F69</f>
        <v>241802000</v>
      </c>
      <c r="G71" s="106">
        <f t="shared" si="45"/>
        <v>202000000</v>
      </c>
      <c r="H71" s="105">
        <f t="shared" si="45"/>
        <v>56547000</v>
      </c>
      <c r="I71" s="106">
        <f t="shared" si="45"/>
        <v>52420821</v>
      </c>
      <c r="J71" s="105">
        <f t="shared" si="45"/>
        <v>84189000</v>
      </c>
      <c r="K71" s="106">
        <f t="shared" si="45"/>
        <v>91989879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140736000</v>
      </c>
      <c r="Q71" s="106">
        <f>$I71      +$K71      +$M71      +$O71</f>
        <v>144410700</v>
      </c>
      <c r="R71" s="61">
        <f>IF(($H71      =0),0,((($J71      -$H71      )/$H71      )*100))</f>
        <v>48.883229879569207</v>
      </c>
      <c r="S71" s="62">
        <f>IF(($I71      =0),0,((($K71      -$I71      )/$I71      )*100))</f>
        <v>75.483476308011277</v>
      </c>
      <c r="T71" s="61">
        <f>IF($E71   =0,0,($P71   /$E71   )*100)</f>
        <v>58.202992531079147</v>
      </c>
      <c r="U71" s="65">
        <f>IF($E71   =0,0,($Q71   /$E71   )*100)</f>
        <v>59.722707008213327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352711000</v>
      </c>
      <c r="C72" s="104">
        <f>SUM(C9:C14,C17:C23,C26:C29,C32,C35:C39,C42:C52,C55:C58,C61:C65,C69)</f>
        <v>0</v>
      </c>
      <c r="D72" s="104"/>
      <c r="E72" s="104">
        <f>$B72      +$C72      +$D72</f>
        <v>352711000</v>
      </c>
      <c r="F72" s="105">
        <f t="shared" ref="F72:O72" si="46">SUM(F9:F14,F17:F23,F26:F29,F32,F35:F39,F42:F52,F55:F58,F61:F65,F69)</f>
        <v>352711000</v>
      </c>
      <c r="G72" s="106">
        <f t="shared" si="46"/>
        <v>289192000</v>
      </c>
      <c r="H72" s="105">
        <f t="shared" si="46"/>
        <v>95392000</v>
      </c>
      <c r="I72" s="106">
        <f t="shared" si="46"/>
        <v>83342174</v>
      </c>
      <c r="J72" s="105">
        <f t="shared" si="46"/>
        <v>86763000</v>
      </c>
      <c r="K72" s="106">
        <f t="shared" si="46"/>
        <v>123095457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182155000</v>
      </c>
      <c r="Q72" s="106">
        <f>$I72      +$K72      +$M72      +$O72</f>
        <v>206437631</v>
      </c>
      <c r="R72" s="61">
        <f>IF(($H72      =0),0,((($J72      -$H72      )/$H72      )*100))</f>
        <v>-9.0458319355920835</v>
      </c>
      <c r="S72" s="62">
        <f>IF(($I72      =0),0,((($K72      -$I72      )/$I72      )*100))</f>
        <v>47.698879321290562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51.813198847426193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58.720287802116843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3pwa1WOucYbj9G5JOllC+WMtq8yMgZ4gDm4pNAo6TmWFJ2vbMN/4wIbVqOMmqxqU6IUTYYEPFjJDp2ycuaCx2A==" saltValue="l2QdwPCJOnlKRxSub9LXz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/>
      <c r="D9" s="92"/>
      <c r="E9" s="92">
        <f>$B9       +$C9       +$D9</f>
        <v>49949000</v>
      </c>
      <c r="F9" s="93">
        <v>49949000</v>
      </c>
      <c r="G9" s="94">
        <v>9086000</v>
      </c>
      <c r="H9" s="93"/>
      <c r="I9" s="94">
        <v>3352031</v>
      </c>
      <c r="J9" s="93">
        <v>4771000</v>
      </c>
      <c r="K9" s="94">
        <v>3680183</v>
      </c>
      <c r="L9" s="93"/>
      <c r="M9" s="94"/>
      <c r="N9" s="93"/>
      <c r="O9" s="94"/>
      <c r="P9" s="93">
        <f>$H9       +$J9       +$L9       +$N9</f>
        <v>4771000</v>
      </c>
      <c r="Q9" s="94">
        <f>$I9       +$K9       +$M9       +$O9</f>
        <v>7032214</v>
      </c>
      <c r="R9" s="48">
        <f>IF(($H9       =0),0,((($J9       -$H9       )/$H9       )*100))</f>
        <v>0</v>
      </c>
      <c r="S9" s="49">
        <f>IF(($I9       =0),0,((($K9       -$I9       )/$I9       )*100))</f>
        <v>9.7896469334561651</v>
      </c>
      <c r="T9" s="48">
        <f>IF(($E9       =0),0,(($P9       /$E9       )*100))</f>
        <v>9.5517427776331854</v>
      </c>
      <c r="U9" s="50">
        <f>IF(($E9       =0),0,(($Q9       /$E9       )*100))</f>
        <v>14.078788364131414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1000000</v>
      </c>
      <c r="C10" s="92"/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212000</v>
      </c>
      <c r="I10" s="94">
        <v>212100</v>
      </c>
      <c r="J10" s="93">
        <v>214000</v>
      </c>
      <c r="K10" s="94">
        <v>212100</v>
      </c>
      <c r="L10" s="93"/>
      <c r="M10" s="94"/>
      <c r="N10" s="93"/>
      <c r="O10" s="94"/>
      <c r="P10" s="93">
        <f t="shared" ref="P10:P15" si="1">$H10      +$J10      +$L10      +$N10</f>
        <v>426000</v>
      </c>
      <c r="Q10" s="94">
        <f t="shared" ref="Q10:Q15" si="2">$I10      +$K10      +$M10      +$O10</f>
        <v>424200</v>
      </c>
      <c r="R10" s="48">
        <f t="shared" ref="R10:R15" si="3">IF(($H10      =0),0,((($J10      -$H10      )/$H10      )*100))</f>
        <v>0.94339622641509435</v>
      </c>
      <c r="S10" s="49">
        <f t="shared" ref="S10:S15" si="4">IF(($I10      =0),0,((($K10      -$I10      )/$I10      )*100))</f>
        <v>0</v>
      </c>
      <c r="T10" s="48">
        <f t="shared" ref="T10:T14" si="5">IF(($E10      =0),0,(($P10      /$E10      )*100))</f>
        <v>42.6</v>
      </c>
      <c r="U10" s="50">
        <f t="shared" ref="U10:U14" si="6">IF(($E10      =0),0,(($Q10      /$E10      )*100))</f>
        <v>42.42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>
        <v>32000000</v>
      </c>
      <c r="C11" s="92"/>
      <c r="D11" s="92"/>
      <c r="E11" s="92">
        <f t="shared" si="0"/>
        <v>32000000</v>
      </c>
      <c r="F11" s="93">
        <v>32000000</v>
      </c>
      <c r="G11" s="94">
        <v>18000000</v>
      </c>
      <c r="H11" s="93">
        <v>8723000</v>
      </c>
      <c r="I11" s="94">
        <v>12318256</v>
      </c>
      <c r="J11" s="93">
        <v>8012000</v>
      </c>
      <c r="K11" s="94">
        <v>2899928</v>
      </c>
      <c r="L11" s="93"/>
      <c r="M11" s="94"/>
      <c r="N11" s="93"/>
      <c r="O11" s="94"/>
      <c r="P11" s="93">
        <f t="shared" si="1"/>
        <v>16735000</v>
      </c>
      <c r="Q11" s="94">
        <f t="shared" si="2"/>
        <v>15218184</v>
      </c>
      <c r="R11" s="48">
        <f t="shared" si="3"/>
        <v>-8.1508655279147071</v>
      </c>
      <c r="S11" s="49">
        <f t="shared" si="4"/>
        <v>-76.458290848964339</v>
      </c>
      <c r="T11" s="48">
        <f t="shared" si="5"/>
        <v>52.296875</v>
      </c>
      <c r="U11" s="50">
        <f t="shared" si="6"/>
        <v>47.556825000000003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200003000</v>
      </c>
      <c r="C13" s="92"/>
      <c r="D13" s="92"/>
      <c r="E13" s="92">
        <f t="shared" si="0"/>
        <v>200003000</v>
      </c>
      <c r="F13" s="93">
        <v>200003000</v>
      </c>
      <c r="G13" s="94">
        <v>163927000</v>
      </c>
      <c r="H13" s="93">
        <v>79047000</v>
      </c>
      <c r="I13" s="94">
        <v>122178024</v>
      </c>
      <c r="J13" s="93">
        <v>56137000</v>
      </c>
      <c r="K13" s="94">
        <v>76836980</v>
      </c>
      <c r="L13" s="93"/>
      <c r="M13" s="94"/>
      <c r="N13" s="93"/>
      <c r="O13" s="94"/>
      <c r="P13" s="93">
        <f t="shared" si="1"/>
        <v>135184000</v>
      </c>
      <c r="Q13" s="94">
        <f t="shared" si="2"/>
        <v>199015004</v>
      </c>
      <c r="R13" s="48">
        <f t="shared" si="3"/>
        <v>-28.982757093880856</v>
      </c>
      <c r="S13" s="49">
        <f t="shared" si="4"/>
        <v>-37.110637834509419</v>
      </c>
      <c r="T13" s="48">
        <f t="shared" si="5"/>
        <v>67.59098613520797</v>
      </c>
      <c r="U13" s="50">
        <f t="shared" si="6"/>
        <v>99.506009409858848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2000000</v>
      </c>
      <c r="C14" s="92"/>
      <c r="D14" s="92"/>
      <c r="E14" s="92">
        <f t="shared" si="0"/>
        <v>2000000</v>
      </c>
      <c r="F14" s="93">
        <v>2000000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284952000</v>
      </c>
      <c r="C15" s="95">
        <f>SUM(C9:C14)</f>
        <v>0</v>
      </c>
      <c r="D15" s="95"/>
      <c r="E15" s="95">
        <f t="shared" si="0"/>
        <v>284952000</v>
      </c>
      <c r="F15" s="96">
        <f t="shared" ref="F15:O15" si="7">SUM(F9:F14)</f>
        <v>284952000</v>
      </c>
      <c r="G15" s="97">
        <f t="shared" si="7"/>
        <v>192013000</v>
      </c>
      <c r="H15" s="96">
        <f t="shared" si="7"/>
        <v>87982000</v>
      </c>
      <c r="I15" s="97">
        <f t="shared" si="7"/>
        <v>138060411</v>
      </c>
      <c r="J15" s="96">
        <f t="shared" si="7"/>
        <v>69134000</v>
      </c>
      <c r="K15" s="97">
        <f t="shared" si="7"/>
        <v>83629191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157116000</v>
      </c>
      <c r="Q15" s="97">
        <f t="shared" si="2"/>
        <v>221689602</v>
      </c>
      <c r="R15" s="52">
        <f t="shared" si="3"/>
        <v>-21.422563706212635</v>
      </c>
      <c r="S15" s="53">
        <f t="shared" si="4"/>
        <v>-39.425654034884772</v>
      </c>
      <c r="T15" s="52">
        <f>IF((SUM($E9:$E13))=0,0,(P15/(SUM($E9:$E13))*100))</f>
        <v>55.52743928298792</v>
      </c>
      <c r="U15" s="54">
        <f>IF((SUM($E9:$E13))=0,0,(Q15/(SUM($E9:$E13))*100))</f>
        <v>78.3488372586163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16666000</v>
      </c>
      <c r="C19" s="92"/>
      <c r="D19" s="92"/>
      <c r="E19" s="92">
        <f t="shared" si="8"/>
        <v>16666000</v>
      </c>
      <c r="F19" s="93">
        <v>16666000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16442000</v>
      </c>
      <c r="C21" s="92"/>
      <c r="D21" s="92"/>
      <c r="E21" s="92">
        <f t="shared" si="8"/>
        <v>16442000</v>
      </c>
      <c r="F21" s="93">
        <v>16442000</v>
      </c>
      <c r="G21" s="94">
        <v>5000000</v>
      </c>
      <c r="H21" s="93"/>
      <c r="I21" s="94"/>
      <c r="J21" s="93"/>
      <c r="K21" s="94">
        <v>142493037</v>
      </c>
      <c r="L21" s="93"/>
      <c r="M21" s="94"/>
      <c r="N21" s="93"/>
      <c r="O21" s="94"/>
      <c r="P21" s="93">
        <f t="shared" si="9"/>
        <v>0</v>
      </c>
      <c r="Q21" s="94">
        <f t="shared" si="10"/>
        <v>142493037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866.64053643109116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33108000</v>
      </c>
      <c r="C24" s="95">
        <f>SUM(C17:C23)</f>
        <v>0</v>
      </c>
      <c r="D24" s="95"/>
      <c r="E24" s="95">
        <f t="shared" si="8"/>
        <v>33108000</v>
      </c>
      <c r="F24" s="96">
        <f t="shared" ref="F24:O24" si="15">SUM(F17:F23)</f>
        <v>33108000</v>
      </c>
      <c r="G24" s="97">
        <f t="shared" si="15"/>
        <v>5000000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142493037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142493037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866.64053643109116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>
        <v>952337000</v>
      </c>
      <c r="C28" s="92"/>
      <c r="D28" s="92"/>
      <c r="E28" s="92">
        <f>$B28      +$C28      +$D28</f>
        <v>952337000</v>
      </c>
      <c r="F28" s="93">
        <v>952337000</v>
      </c>
      <c r="G28" s="94">
        <v>323794000</v>
      </c>
      <c r="H28" s="93">
        <v>36941000</v>
      </c>
      <c r="I28" s="94"/>
      <c r="J28" s="93">
        <v>98014000</v>
      </c>
      <c r="K28" s="94">
        <v>116936346</v>
      </c>
      <c r="L28" s="93"/>
      <c r="M28" s="94"/>
      <c r="N28" s="93"/>
      <c r="O28" s="94"/>
      <c r="P28" s="93">
        <f>$H28      +$J28      +$L28      +$N28</f>
        <v>134955000</v>
      </c>
      <c r="Q28" s="94">
        <f>$I28      +$K28      +$M28      +$O28</f>
        <v>116936346</v>
      </c>
      <c r="R28" s="48">
        <f>IF(($H28      =0),0,((($J28      -$H28      )/$H28      )*100))</f>
        <v>165.32578977288108</v>
      </c>
      <c r="S28" s="49">
        <f>IF(($I28      =0),0,((($K28      -$I28      )/$I28      )*100))</f>
        <v>0</v>
      </c>
      <c r="T28" s="48">
        <f>IF(($E28      =0),0,(($P28      /$E28      )*100))</f>
        <v>14.170928988372813</v>
      </c>
      <c r="U28" s="50">
        <f>IF(($E28      =0),0,(($Q28      /$E28      )*100))</f>
        <v>12.27888300045047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952337000</v>
      </c>
      <c r="C30" s="95">
        <f>SUM(C26:C29)</f>
        <v>0</v>
      </c>
      <c r="D30" s="95"/>
      <c r="E30" s="95">
        <f>$B30      +$C30      +$D30</f>
        <v>952337000</v>
      </c>
      <c r="F30" s="96">
        <f t="shared" ref="F30:O30" si="16">SUM(F26:F29)</f>
        <v>952337000</v>
      </c>
      <c r="G30" s="97">
        <f t="shared" si="16"/>
        <v>323794000</v>
      </c>
      <c r="H30" s="96">
        <f t="shared" si="16"/>
        <v>36941000</v>
      </c>
      <c r="I30" s="97">
        <f t="shared" si="16"/>
        <v>0</v>
      </c>
      <c r="J30" s="96">
        <f t="shared" si="16"/>
        <v>98014000</v>
      </c>
      <c r="K30" s="97">
        <f t="shared" si="16"/>
        <v>116936346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134955000</v>
      </c>
      <c r="Q30" s="97">
        <f>$I30      +$K30      +$M30      +$O30</f>
        <v>116936346</v>
      </c>
      <c r="R30" s="52">
        <f>IF(($H30      =0),0,((($J30      -$H30      )/$H30      )*100))</f>
        <v>165.32578977288108</v>
      </c>
      <c r="S30" s="53">
        <f>IF(($I30      =0),0,((($K30      -$I30      )/$I30      )*100))</f>
        <v>0</v>
      </c>
      <c r="T30" s="52">
        <f>IF($E30   =0,0,($P30   /$E30   )*100)</f>
        <v>14.170928988372813</v>
      </c>
      <c r="U30" s="54">
        <f>IF($E30   =0,0,($Q30   /$E30   )*100)</f>
        <v>12.27888300045047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60790000</v>
      </c>
      <c r="C32" s="92"/>
      <c r="D32" s="92"/>
      <c r="E32" s="92">
        <f>$B32      +$C32      +$D32</f>
        <v>60790000</v>
      </c>
      <c r="F32" s="93">
        <v>60790000</v>
      </c>
      <c r="G32" s="94">
        <v>42553000</v>
      </c>
      <c r="H32" s="93">
        <v>42553000</v>
      </c>
      <c r="I32" s="94">
        <v>15197000</v>
      </c>
      <c r="J32" s="93"/>
      <c r="K32" s="94">
        <v>27356000</v>
      </c>
      <c r="L32" s="93"/>
      <c r="M32" s="94"/>
      <c r="N32" s="93"/>
      <c r="O32" s="94"/>
      <c r="P32" s="93">
        <f>$H32      +$J32      +$L32      +$N32</f>
        <v>42553000</v>
      </c>
      <c r="Q32" s="94">
        <f>$I32      +$K32      +$M32      +$O32</f>
        <v>42553000</v>
      </c>
      <c r="R32" s="48">
        <f>IF(($H32      =0),0,((($J32      -$H32      )/$H32      )*100))</f>
        <v>-100</v>
      </c>
      <c r="S32" s="49">
        <f>IF(($I32      =0),0,((($K32      -$I32      )/$I32      )*100))</f>
        <v>80.009212344541695</v>
      </c>
      <c r="T32" s="48">
        <f>IF(($E32      =0),0,(($P32      /$E32      )*100))</f>
        <v>70</v>
      </c>
      <c r="U32" s="50">
        <f>IF(($E32      =0),0,(($Q32      /$E32      )*100))</f>
        <v>70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60790000</v>
      </c>
      <c r="C33" s="95">
        <f>C32</f>
        <v>0</v>
      </c>
      <c r="D33" s="95"/>
      <c r="E33" s="95">
        <f>$B33      +$C33      +$D33</f>
        <v>60790000</v>
      </c>
      <c r="F33" s="96">
        <f t="shared" ref="F33:O33" si="17">F32</f>
        <v>60790000</v>
      </c>
      <c r="G33" s="97">
        <f t="shared" si="17"/>
        <v>42553000</v>
      </c>
      <c r="H33" s="96">
        <f t="shared" si="17"/>
        <v>42553000</v>
      </c>
      <c r="I33" s="97">
        <f t="shared" si="17"/>
        <v>15197000</v>
      </c>
      <c r="J33" s="96">
        <f t="shared" si="17"/>
        <v>0</v>
      </c>
      <c r="K33" s="97">
        <f t="shared" si="17"/>
        <v>27356000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42553000</v>
      </c>
      <c r="Q33" s="97">
        <f>$I33      +$K33      +$M33      +$O33</f>
        <v>42553000</v>
      </c>
      <c r="R33" s="52">
        <f>IF(($H33      =0),0,((($J33      -$H33      )/$H33      )*100))</f>
        <v>-100</v>
      </c>
      <c r="S33" s="53">
        <f>IF(($I33      =0),0,((($K33      -$I33      )/$I33      )*100))</f>
        <v>80.009212344541695</v>
      </c>
      <c r="T33" s="52">
        <f>IF($E33   =0,0,($P33   /$E33   )*100)</f>
        <v>70</v>
      </c>
      <c r="U33" s="54">
        <f>IF($E33   =0,0,($Q33   /$E33   )*100)</f>
        <v>70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29240000</v>
      </c>
      <c r="C36" s="92"/>
      <c r="D36" s="92"/>
      <c r="E36" s="92">
        <f t="shared" si="18"/>
        <v>29240000</v>
      </c>
      <c r="F36" s="93">
        <v>29240000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8000000</v>
      </c>
      <c r="C38" s="92"/>
      <c r="D38" s="92"/>
      <c r="E38" s="92">
        <f t="shared" si="18"/>
        <v>8000000</v>
      </c>
      <c r="F38" s="93">
        <v>8000000</v>
      </c>
      <c r="G38" s="94">
        <v>6000000</v>
      </c>
      <c r="H38" s="93"/>
      <c r="I38" s="94"/>
      <c r="J38" s="93">
        <v>5992000</v>
      </c>
      <c r="K38" s="94">
        <v>6003610</v>
      </c>
      <c r="L38" s="93"/>
      <c r="M38" s="94"/>
      <c r="N38" s="93"/>
      <c r="O38" s="94"/>
      <c r="P38" s="93">
        <f t="shared" si="19"/>
        <v>5992000</v>
      </c>
      <c r="Q38" s="94">
        <f t="shared" si="20"/>
        <v>6003610</v>
      </c>
      <c r="R38" s="48">
        <f t="shared" si="21"/>
        <v>0</v>
      </c>
      <c r="S38" s="49">
        <f t="shared" si="22"/>
        <v>0</v>
      </c>
      <c r="T38" s="48">
        <f t="shared" si="23"/>
        <v>74.900000000000006</v>
      </c>
      <c r="U38" s="50">
        <f t="shared" si="24"/>
        <v>75.045124999999999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37240000</v>
      </c>
      <c r="C40" s="95">
        <f>SUM(C35:C39)</f>
        <v>0</v>
      </c>
      <c r="D40" s="95"/>
      <c r="E40" s="95">
        <f t="shared" si="18"/>
        <v>37240000</v>
      </c>
      <c r="F40" s="96">
        <f t="shared" ref="F40:O40" si="25">SUM(F35:F39)</f>
        <v>37240000</v>
      </c>
      <c r="G40" s="97">
        <f t="shared" si="25"/>
        <v>6000000</v>
      </c>
      <c r="H40" s="96">
        <f t="shared" si="25"/>
        <v>0</v>
      </c>
      <c r="I40" s="97">
        <f t="shared" si="25"/>
        <v>0</v>
      </c>
      <c r="J40" s="96">
        <f t="shared" si="25"/>
        <v>5992000</v>
      </c>
      <c r="K40" s="97">
        <f t="shared" si="25"/>
        <v>6003610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5992000</v>
      </c>
      <c r="Q40" s="97">
        <f t="shared" si="20"/>
        <v>6003610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74.900000000000006</v>
      </c>
      <c r="U40" s="54">
        <f>IF((+$E35+$E38) =0,0,(Q40   /(+$E35+$E38) )*100)</f>
        <v>75.045124999999999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>
        <v>759318000</v>
      </c>
      <c r="C65" s="92"/>
      <c r="D65" s="92"/>
      <c r="E65" s="92">
        <f t="shared" si="35"/>
        <v>759318000</v>
      </c>
      <c r="F65" s="93">
        <v>759318000</v>
      </c>
      <c r="G65" s="94">
        <v>743644000</v>
      </c>
      <c r="H65" s="93">
        <v>150820000</v>
      </c>
      <c r="I65" s="94">
        <v>96628000</v>
      </c>
      <c r="J65" s="93">
        <v>209212000</v>
      </c>
      <c r="K65" s="94">
        <v>173736000</v>
      </c>
      <c r="L65" s="93"/>
      <c r="M65" s="94"/>
      <c r="N65" s="93"/>
      <c r="O65" s="94"/>
      <c r="P65" s="93">
        <f t="shared" si="36"/>
        <v>360032000</v>
      </c>
      <c r="Q65" s="94">
        <f t="shared" si="37"/>
        <v>270364000</v>
      </c>
      <c r="R65" s="48">
        <f t="shared" si="38"/>
        <v>38.716350616629093</v>
      </c>
      <c r="S65" s="49">
        <f t="shared" si="39"/>
        <v>79.798816078155397</v>
      </c>
      <c r="T65" s="48">
        <f t="shared" si="40"/>
        <v>47.415180464574789</v>
      </c>
      <c r="U65" s="50">
        <f t="shared" si="41"/>
        <v>35.606162372023313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759318000</v>
      </c>
      <c r="C66" s="95">
        <f>SUM(C61:C65)</f>
        <v>0</v>
      </c>
      <c r="D66" s="95"/>
      <c r="E66" s="95">
        <f t="shared" si="35"/>
        <v>759318000</v>
      </c>
      <c r="F66" s="96">
        <f t="shared" ref="F66:O66" si="42">SUM(F61:F65)</f>
        <v>759318000</v>
      </c>
      <c r="G66" s="97">
        <f t="shared" si="42"/>
        <v>743644000</v>
      </c>
      <c r="H66" s="96">
        <f t="shared" si="42"/>
        <v>150820000</v>
      </c>
      <c r="I66" s="97">
        <f t="shared" si="42"/>
        <v>96628000</v>
      </c>
      <c r="J66" s="96">
        <f t="shared" si="42"/>
        <v>209212000</v>
      </c>
      <c r="K66" s="97">
        <f t="shared" si="42"/>
        <v>173736000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360032000</v>
      </c>
      <c r="Q66" s="97">
        <f t="shared" si="37"/>
        <v>270364000</v>
      </c>
      <c r="R66" s="52">
        <f t="shared" si="38"/>
        <v>38.716350616629093</v>
      </c>
      <c r="S66" s="53">
        <f t="shared" si="39"/>
        <v>79.798816078155397</v>
      </c>
      <c r="T66" s="52">
        <f>IF((+$E61+$E63+$E64++$E65) =0,0,(P66   /(+$E61+$E63+$E64+$E65) )*100)</f>
        <v>47.415180464574789</v>
      </c>
      <c r="U66" s="54">
        <f>IF((+$E61+$E63+$E65) =0,0,(Q66  /(+$E61+$E63+$E65) )*100)</f>
        <v>35.606162372023313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2127745000</v>
      </c>
      <c r="C67" s="104">
        <f>SUM(C9:C14,C17:C23,C26:C29,C32,C35:C39,C42:C52,C55:C58,C61:C65)</f>
        <v>0</v>
      </c>
      <c r="D67" s="104"/>
      <c r="E67" s="104">
        <f t="shared" si="35"/>
        <v>2127745000</v>
      </c>
      <c r="F67" s="105">
        <f t="shared" ref="F67:O67" si="43">SUM(F9:F14,F17:F23,F26:F29,F32,F35:F39,F42:F52,F55:F58,F61:F65)</f>
        <v>2127745000</v>
      </c>
      <c r="G67" s="106">
        <f t="shared" si="43"/>
        <v>1313004000</v>
      </c>
      <c r="H67" s="105">
        <f t="shared" si="43"/>
        <v>318296000</v>
      </c>
      <c r="I67" s="106">
        <f t="shared" si="43"/>
        <v>249885411</v>
      </c>
      <c r="J67" s="105">
        <f t="shared" si="43"/>
        <v>382352000</v>
      </c>
      <c r="K67" s="106">
        <f t="shared" si="43"/>
        <v>550154184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700648000</v>
      </c>
      <c r="Q67" s="106">
        <f t="shared" si="37"/>
        <v>800039595</v>
      </c>
      <c r="R67" s="61">
        <f t="shared" si="38"/>
        <v>20.124663834920952</v>
      </c>
      <c r="S67" s="62">
        <f t="shared" si="39"/>
        <v>120.16258644247142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33.687607550392123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38.46641951612601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=0),0,((($J69      -$H69      )/$H69      )*100))</f>
        <v>0</v>
      </c>
      <c r="S69" s="49">
        <f>IF(($I69      =0),0,((($K69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=0),0,((($J70      -$H70      )/$H70      )*100))</f>
        <v>0</v>
      </c>
      <c r="S70" s="58">
        <f>IF(($I70      =0),0,((($K70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=0),0,((($J71      -$H71      )/$H71      )*100))</f>
        <v>0</v>
      </c>
      <c r="S71" s="62">
        <f>IF(($I71      =0),0,((($K71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2127745000</v>
      </c>
      <c r="C72" s="104">
        <f>SUM(C9:C14,C17:C23,C26:C29,C32,C35:C39,C42:C52,C55:C58,C61:C65,C69)</f>
        <v>0</v>
      </c>
      <c r="D72" s="104"/>
      <c r="E72" s="104">
        <f>$B72      +$C72      +$D72</f>
        <v>2127745000</v>
      </c>
      <c r="F72" s="105">
        <f t="shared" ref="F72:O72" si="46">SUM(F9:F14,F17:F23,F26:F29,F32,F35:F39,F42:F52,F55:F58,F61:F65,F69)</f>
        <v>2127745000</v>
      </c>
      <c r="G72" s="106">
        <f t="shared" si="46"/>
        <v>1313004000</v>
      </c>
      <c r="H72" s="105">
        <f t="shared" si="46"/>
        <v>318296000</v>
      </c>
      <c r="I72" s="106">
        <f t="shared" si="46"/>
        <v>249885411</v>
      </c>
      <c r="J72" s="105">
        <f t="shared" si="46"/>
        <v>382352000</v>
      </c>
      <c r="K72" s="106">
        <f t="shared" si="46"/>
        <v>550154184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700648000</v>
      </c>
      <c r="Q72" s="106">
        <f>$I72      +$K72      +$M72      +$O72</f>
        <v>800039595</v>
      </c>
      <c r="R72" s="61">
        <f>IF(($H72      =0),0,((($J72      -$H72      )/$H72      )*100))</f>
        <v>20.124663834920952</v>
      </c>
      <c r="S72" s="62">
        <f>IF(($I72      =0),0,((($K72      -$I72      )/$I72      )*100))</f>
        <v>120.16258644247142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33.687607550392123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38.46641951612601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9eZbtYuCvxlMSwEuzNEwwoumKDUIQ9rwpNqz6w2ypQNvMdOvVVpcpLgi06iv3B4gJkIfbXuODYqvluTKReHiFw==" saltValue="Rdo4ZQyQi/7lJFKgV4aRf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667000</v>
      </c>
      <c r="I10" s="94">
        <v>667510</v>
      </c>
      <c r="J10" s="93">
        <v>153000</v>
      </c>
      <c r="K10" s="94">
        <v>151727</v>
      </c>
      <c r="L10" s="93"/>
      <c r="M10" s="94"/>
      <c r="N10" s="93"/>
      <c r="O10" s="94"/>
      <c r="P10" s="93">
        <f t="shared" ref="P10:P15" si="1">$H10      +$J10      +$L10      +$N10</f>
        <v>820000</v>
      </c>
      <c r="Q10" s="94">
        <f t="shared" ref="Q10:Q15" si="2">$I10      +$K10      +$M10      +$O10</f>
        <v>819237</v>
      </c>
      <c r="R10" s="48">
        <f t="shared" ref="R10:R15" si="3">IF(($H10      =0),0,((($J10      -$H10      )/$H10      )*100))</f>
        <v>-77.061469265367322</v>
      </c>
      <c r="S10" s="49">
        <f t="shared" ref="S10:S15" si="4">IF(($I10      =0),0,((($K10      -$I10      )/$I10      )*100))</f>
        <v>-77.269703824661804</v>
      </c>
      <c r="T10" s="48">
        <f t="shared" ref="T10:T14" si="5">IF(($E10      =0),0,(($P10      /$E10      )*100))</f>
        <v>42.051282051282051</v>
      </c>
      <c r="U10" s="50">
        <f t="shared" ref="U10:U14" si="6">IF(($E10      =0),0,(($Q10      /$E10      )*100))</f>
        <v>42.012153846153844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667000</v>
      </c>
      <c r="I15" s="97">
        <f t="shared" si="7"/>
        <v>667510</v>
      </c>
      <c r="J15" s="96">
        <f t="shared" si="7"/>
        <v>153000</v>
      </c>
      <c r="K15" s="97">
        <f t="shared" si="7"/>
        <v>151727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820000</v>
      </c>
      <c r="Q15" s="97">
        <f t="shared" si="2"/>
        <v>819237</v>
      </c>
      <c r="R15" s="52">
        <f t="shared" si="3"/>
        <v>-77.061469265367322</v>
      </c>
      <c r="S15" s="53">
        <f t="shared" si="4"/>
        <v>-77.269703824661804</v>
      </c>
      <c r="T15" s="52">
        <f>IF((SUM($E9:$E13))=0,0,(P15/(SUM($E9:$E13))*100))</f>
        <v>42.051282051282051</v>
      </c>
      <c r="U15" s="54">
        <f>IF((SUM($E9:$E13))=0,0,(Q15/(SUM($E9:$E13))*100))</f>
        <v>42.012153846153844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1401000</v>
      </c>
      <c r="C32" s="92"/>
      <c r="D32" s="92"/>
      <c r="E32" s="92">
        <f>$B32      +$C32      +$D32</f>
        <v>1401000</v>
      </c>
      <c r="F32" s="93">
        <v>1401000</v>
      </c>
      <c r="G32" s="94">
        <v>981000</v>
      </c>
      <c r="H32" s="93">
        <v>681000</v>
      </c>
      <c r="I32" s="94">
        <v>351000</v>
      </c>
      <c r="J32" s="93">
        <v>300000</v>
      </c>
      <c r="K32" s="94"/>
      <c r="L32" s="93"/>
      <c r="M32" s="94"/>
      <c r="N32" s="93"/>
      <c r="O32" s="94"/>
      <c r="P32" s="93">
        <f>$H32      +$J32      +$L32      +$N32</f>
        <v>981000</v>
      </c>
      <c r="Q32" s="94">
        <f>$I32      +$K32      +$M32      +$O32</f>
        <v>351000</v>
      </c>
      <c r="R32" s="48">
        <f>IF(($H32      =0),0,((($J32      -$H32      )/$H32      )*100))</f>
        <v>-55.947136563876654</v>
      </c>
      <c r="S32" s="49">
        <f>IF(($I32      =0),0,((($K32      -$I32      )/$I32      )*100))</f>
        <v>-100</v>
      </c>
      <c r="T32" s="48">
        <f>IF(($E32      =0),0,(($P32      /$E32      )*100))</f>
        <v>70.021413276231257</v>
      </c>
      <c r="U32" s="50">
        <f>IF(($E32      =0),0,(($Q32      /$E32      )*100))</f>
        <v>25.053533190578158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1401000</v>
      </c>
      <c r="C33" s="95">
        <f>C32</f>
        <v>0</v>
      </c>
      <c r="D33" s="95"/>
      <c r="E33" s="95">
        <f>$B33      +$C33      +$D33</f>
        <v>1401000</v>
      </c>
      <c r="F33" s="96">
        <f t="shared" ref="F33:O33" si="17">F32</f>
        <v>1401000</v>
      </c>
      <c r="G33" s="97">
        <f t="shared" si="17"/>
        <v>981000</v>
      </c>
      <c r="H33" s="96">
        <f t="shared" si="17"/>
        <v>681000</v>
      </c>
      <c r="I33" s="97">
        <f t="shared" si="17"/>
        <v>351000</v>
      </c>
      <c r="J33" s="96">
        <f t="shared" si="17"/>
        <v>300000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981000</v>
      </c>
      <c r="Q33" s="97">
        <f>$I33      +$K33      +$M33      +$O33</f>
        <v>351000</v>
      </c>
      <c r="R33" s="52">
        <f>IF(($H33      =0),0,((($J33      -$H33      )/$H33      )*100))</f>
        <v>-55.947136563876654</v>
      </c>
      <c r="S33" s="53">
        <f>IF(($I33      =0),0,((($K33      -$I33      )/$I33      )*100))</f>
        <v>-100</v>
      </c>
      <c r="T33" s="52">
        <f>IF($E33   =0,0,($P33   /$E33   )*100)</f>
        <v>70.021413276231257</v>
      </c>
      <c r="U33" s="54">
        <f>IF($E33   =0,0,($Q33   /$E33   )*100)</f>
        <v>25.053533190578158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815000</v>
      </c>
      <c r="C35" s="92"/>
      <c r="D35" s="92"/>
      <c r="E35" s="92">
        <f t="shared" ref="E35:E40" si="18">$B35      +$C35      +$D35</f>
        <v>815000</v>
      </c>
      <c r="F35" s="93">
        <v>815000</v>
      </c>
      <c r="G35" s="94">
        <v>815000</v>
      </c>
      <c r="H35" s="93"/>
      <c r="I35" s="94"/>
      <c r="J35" s="93">
        <v>2057000</v>
      </c>
      <c r="K35" s="94">
        <v>815000</v>
      </c>
      <c r="L35" s="93"/>
      <c r="M35" s="94"/>
      <c r="N35" s="93"/>
      <c r="O35" s="94"/>
      <c r="P35" s="93">
        <f t="shared" ref="P35:P40" si="19">$H35      +$J35      +$L35      +$N35</f>
        <v>2057000</v>
      </c>
      <c r="Q35" s="94">
        <f t="shared" ref="Q35:Q40" si="20">$I35      +$K35      +$M35      +$O35</f>
        <v>815000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252.39263803680981</v>
      </c>
      <c r="U35" s="50">
        <f t="shared" ref="U35:U39" si="24">IF(($E35      =0),0,(($Q35      /$E35      )*100))</f>
        <v>100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48110000</v>
      </c>
      <c r="C36" s="92"/>
      <c r="D36" s="92"/>
      <c r="E36" s="92">
        <f t="shared" si="18"/>
        <v>48110000</v>
      </c>
      <c r="F36" s="93">
        <v>48110000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48925000</v>
      </c>
      <c r="C40" s="95">
        <f>SUM(C35:C39)</f>
        <v>0</v>
      </c>
      <c r="D40" s="95"/>
      <c r="E40" s="95">
        <f t="shared" si="18"/>
        <v>48925000</v>
      </c>
      <c r="F40" s="96">
        <f t="shared" ref="F40:O40" si="25">SUM(F35:F39)</f>
        <v>48925000</v>
      </c>
      <c r="G40" s="97">
        <f t="shared" si="25"/>
        <v>815000</v>
      </c>
      <c r="H40" s="96">
        <f t="shared" si="25"/>
        <v>0</v>
      </c>
      <c r="I40" s="97">
        <f t="shared" si="25"/>
        <v>0</v>
      </c>
      <c r="J40" s="96">
        <f t="shared" si="25"/>
        <v>2057000</v>
      </c>
      <c r="K40" s="97">
        <f t="shared" si="25"/>
        <v>815000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2057000</v>
      </c>
      <c r="Q40" s="97">
        <f t="shared" si="20"/>
        <v>815000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252.39263803680981</v>
      </c>
      <c r="U40" s="54">
        <f>IF((+$E35+$E38) =0,0,(Q40   /(+$E35+$E38) )*100)</f>
        <v>100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52276000</v>
      </c>
      <c r="C67" s="104">
        <f>SUM(C9:C14,C17:C23,C26:C29,C32,C35:C39,C42:C52,C55:C58,C61:C65)</f>
        <v>0</v>
      </c>
      <c r="D67" s="104"/>
      <c r="E67" s="104">
        <f t="shared" si="35"/>
        <v>52276000</v>
      </c>
      <c r="F67" s="105">
        <f t="shared" ref="F67:O67" si="43">SUM(F9:F14,F17:F23,F26:F29,F32,F35:F39,F42:F52,F55:F58,F61:F65)</f>
        <v>52276000</v>
      </c>
      <c r="G67" s="106">
        <f t="shared" si="43"/>
        <v>3746000</v>
      </c>
      <c r="H67" s="105">
        <f t="shared" si="43"/>
        <v>1348000</v>
      </c>
      <c r="I67" s="106">
        <f t="shared" si="43"/>
        <v>1018510</v>
      </c>
      <c r="J67" s="105">
        <f t="shared" si="43"/>
        <v>2510000</v>
      </c>
      <c r="K67" s="106">
        <f t="shared" si="43"/>
        <v>966727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3858000</v>
      </c>
      <c r="Q67" s="106">
        <f t="shared" si="37"/>
        <v>1985237</v>
      </c>
      <c r="R67" s="61">
        <f t="shared" si="38"/>
        <v>86.201780415430264</v>
      </c>
      <c r="S67" s="62">
        <f t="shared" si="39"/>
        <v>-5.0841916132389464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92.606817090734523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47.653312530004797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36046000</v>
      </c>
      <c r="C69" s="92"/>
      <c r="D69" s="92"/>
      <c r="E69" s="92">
        <f>$B69      +$C69      +$D69</f>
        <v>36046000</v>
      </c>
      <c r="F69" s="93">
        <v>36046000</v>
      </c>
      <c r="G69" s="94">
        <v>27034000</v>
      </c>
      <c r="H69" s="93">
        <v>13300000</v>
      </c>
      <c r="I69" s="94">
        <v>14047924</v>
      </c>
      <c r="J69" s="93">
        <v>13734000</v>
      </c>
      <c r="K69" s="94">
        <v>13469648</v>
      </c>
      <c r="L69" s="93"/>
      <c r="M69" s="94"/>
      <c r="N69" s="93"/>
      <c r="O69" s="94"/>
      <c r="P69" s="93">
        <f>$H69      +$J69      +$L69      +$N69</f>
        <v>27034000</v>
      </c>
      <c r="Q69" s="94">
        <f>$I69      +$K69      +$M69      +$O69</f>
        <v>27517572</v>
      </c>
      <c r="R69" s="48">
        <f>IF(($H69      =0),0,((($J69      -$H69      )/$H69      )*100))</f>
        <v>3.263157894736842</v>
      </c>
      <c r="S69" s="49">
        <f>IF(($I69      =0),0,((($K69      -$I69      )/$I69      )*100))</f>
        <v>-4.1164516550630541</v>
      </c>
      <c r="T69" s="48">
        <f>IF(($E69      =0),0,(($P69      /$E69      )*100))</f>
        <v>74.998612883537703</v>
      </c>
      <c r="U69" s="50">
        <f>IF(($E69      =0),0,(($Q69      /$E69      )*100))</f>
        <v>76.340154247350611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36046000</v>
      </c>
      <c r="C70" s="101">
        <f>C69</f>
        <v>0</v>
      </c>
      <c r="D70" s="101"/>
      <c r="E70" s="101">
        <f>$B70      +$C70      +$D70</f>
        <v>36046000</v>
      </c>
      <c r="F70" s="102">
        <f t="shared" ref="F70:O70" si="44">F69</f>
        <v>36046000</v>
      </c>
      <c r="G70" s="103">
        <f t="shared" si="44"/>
        <v>27034000</v>
      </c>
      <c r="H70" s="102">
        <f t="shared" si="44"/>
        <v>13300000</v>
      </c>
      <c r="I70" s="103">
        <f t="shared" si="44"/>
        <v>14047924</v>
      </c>
      <c r="J70" s="102">
        <f t="shared" si="44"/>
        <v>13734000</v>
      </c>
      <c r="K70" s="103">
        <f t="shared" si="44"/>
        <v>13469648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27034000</v>
      </c>
      <c r="Q70" s="103">
        <f>$I70      +$K70      +$M70      +$O70</f>
        <v>27517572</v>
      </c>
      <c r="R70" s="57">
        <f>IF(($H70      =0),0,((($J70      -$H70      )/$H70      )*100))</f>
        <v>3.263157894736842</v>
      </c>
      <c r="S70" s="58">
        <f>IF(($I70      =0),0,((($K70      -$I70      )/$I70      )*100))</f>
        <v>-4.1164516550630541</v>
      </c>
      <c r="T70" s="57">
        <f>IF($E70   =0,0,($P70   /$E70   )*100)</f>
        <v>74.998612883537703</v>
      </c>
      <c r="U70" s="59">
        <f>IF($E70   =0,0,($Q70   /$E70 )*100)</f>
        <v>76.340154247350611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36046000</v>
      </c>
      <c r="C71" s="104">
        <f>C69</f>
        <v>0</v>
      </c>
      <c r="D71" s="104"/>
      <c r="E71" s="104">
        <f>$B71      +$C71      +$D71</f>
        <v>36046000</v>
      </c>
      <c r="F71" s="105">
        <f t="shared" ref="F71:O71" si="45">F69</f>
        <v>36046000</v>
      </c>
      <c r="G71" s="106">
        <f t="shared" si="45"/>
        <v>27034000</v>
      </c>
      <c r="H71" s="105">
        <f t="shared" si="45"/>
        <v>13300000</v>
      </c>
      <c r="I71" s="106">
        <f t="shared" si="45"/>
        <v>14047924</v>
      </c>
      <c r="J71" s="105">
        <f t="shared" si="45"/>
        <v>13734000</v>
      </c>
      <c r="K71" s="106">
        <f t="shared" si="45"/>
        <v>13469648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27034000</v>
      </c>
      <c r="Q71" s="106">
        <f>$I71      +$K71      +$M71      +$O71</f>
        <v>27517572</v>
      </c>
      <c r="R71" s="61">
        <f>IF(($H71      =0),0,((($J71      -$H71      )/$H71      )*100))</f>
        <v>3.263157894736842</v>
      </c>
      <c r="S71" s="62">
        <f>IF(($I71      =0),0,((($K71      -$I71      )/$I71      )*100))</f>
        <v>-4.1164516550630541</v>
      </c>
      <c r="T71" s="61">
        <f>IF($E71   =0,0,($P71   /$E71   )*100)</f>
        <v>74.998612883537703</v>
      </c>
      <c r="U71" s="65">
        <f>IF($E71   =0,0,($Q71   /$E71   )*100)</f>
        <v>76.340154247350611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88322000</v>
      </c>
      <c r="C72" s="104">
        <f>SUM(C9:C14,C17:C23,C26:C29,C32,C35:C39,C42:C52,C55:C58,C61:C65,C69)</f>
        <v>0</v>
      </c>
      <c r="D72" s="104"/>
      <c r="E72" s="104">
        <f>$B72      +$C72      +$D72</f>
        <v>88322000</v>
      </c>
      <c r="F72" s="105">
        <f t="shared" ref="F72:O72" si="46">SUM(F9:F14,F17:F23,F26:F29,F32,F35:F39,F42:F52,F55:F58,F61:F65,F69)</f>
        <v>88322000</v>
      </c>
      <c r="G72" s="106">
        <f t="shared" si="46"/>
        <v>30780000</v>
      </c>
      <c r="H72" s="105">
        <f t="shared" si="46"/>
        <v>14648000</v>
      </c>
      <c r="I72" s="106">
        <f t="shared" si="46"/>
        <v>15066434</v>
      </c>
      <c r="J72" s="105">
        <f t="shared" si="46"/>
        <v>16244000</v>
      </c>
      <c r="K72" s="106">
        <f t="shared" si="46"/>
        <v>14436375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30892000</v>
      </c>
      <c r="Q72" s="106">
        <f>$I72      +$K72      +$M72      +$O72</f>
        <v>29502809</v>
      </c>
      <c r="R72" s="61">
        <f>IF(($H72      =0),0,((($J72      -$H72      )/$H72      )*100))</f>
        <v>10.895685417804478</v>
      </c>
      <c r="S72" s="62">
        <f>IF(($I72      =0),0,((($K72      -$I72      )/$I72      )*100))</f>
        <v>-4.1818721005912876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76.822838953546196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73.368171192678801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Jk82c7H52I8Kz65i/bCDr+vE0T7HVbH41C/qy/cw2ZCEW6n+Tg+KDZDgejVHaSE1fIT6WNIdz1u58ZbKxSAW0g==" saltValue="D704PnAjG0gyUrkpzRccV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455000</v>
      </c>
      <c r="I10" s="94">
        <v>581171</v>
      </c>
      <c r="J10" s="93">
        <v>793000</v>
      </c>
      <c r="K10" s="94">
        <v>668032</v>
      </c>
      <c r="L10" s="93"/>
      <c r="M10" s="94"/>
      <c r="N10" s="93"/>
      <c r="O10" s="94"/>
      <c r="P10" s="93">
        <f t="shared" ref="P10:P15" si="1">$H10      +$J10      +$L10      +$N10</f>
        <v>1248000</v>
      </c>
      <c r="Q10" s="94">
        <f t="shared" ref="Q10:Q15" si="2">$I10      +$K10      +$M10      +$O10</f>
        <v>1249203</v>
      </c>
      <c r="R10" s="48">
        <f t="shared" ref="R10:R15" si="3">IF(($H10      =0),0,((($J10      -$H10      )/$H10      )*100))</f>
        <v>74.285714285714292</v>
      </c>
      <c r="S10" s="49">
        <f t="shared" ref="S10:S15" si="4">IF(($I10      =0),0,((($K10      -$I10      )/$I10      )*100))</f>
        <v>14.945859308189844</v>
      </c>
      <c r="T10" s="48">
        <f t="shared" ref="T10:T14" si="5">IF(($E10      =0),0,(($P10      /$E10      )*100))</f>
        <v>67.459459459459453</v>
      </c>
      <c r="U10" s="50">
        <f t="shared" ref="U10:U14" si="6">IF(($E10      =0),0,(($Q10      /$E10      )*100))</f>
        <v>67.524486486486495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455000</v>
      </c>
      <c r="I15" s="97">
        <f t="shared" si="7"/>
        <v>581171</v>
      </c>
      <c r="J15" s="96">
        <f t="shared" si="7"/>
        <v>793000</v>
      </c>
      <c r="K15" s="97">
        <f t="shared" si="7"/>
        <v>668032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1248000</v>
      </c>
      <c r="Q15" s="97">
        <f t="shared" si="2"/>
        <v>1249203</v>
      </c>
      <c r="R15" s="52">
        <f t="shared" si="3"/>
        <v>74.285714285714292</v>
      </c>
      <c r="S15" s="53">
        <f t="shared" si="4"/>
        <v>14.945859308189844</v>
      </c>
      <c r="T15" s="52">
        <f>IF((SUM($E9:$E13))=0,0,(P15/(SUM($E9:$E13))*100))</f>
        <v>67.459459459459453</v>
      </c>
      <c r="U15" s="54">
        <f>IF((SUM($E9:$E13))=0,0,(Q15/(SUM($E9:$E13))*100))</f>
        <v>67.524486486486495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15772000</v>
      </c>
      <c r="C21" s="92"/>
      <c r="D21" s="92"/>
      <c r="E21" s="92">
        <f t="shared" si="8"/>
        <v>15772000</v>
      </c>
      <c r="F21" s="93">
        <v>15772000</v>
      </c>
      <c r="G21" s="94">
        <v>12272000</v>
      </c>
      <c r="H21" s="93"/>
      <c r="I21" s="94">
        <v>3173041</v>
      </c>
      <c r="J21" s="93">
        <v>5209000</v>
      </c>
      <c r="K21" s="94"/>
      <c r="L21" s="93"/>
      <c r="M21" s="94"/>
      <c r="N21" s="93"/>
      <c r="O21" s="94"/>
      <c r="P21" s="93">
        <f t="shared" si="9"/>
        <v>5209000</v>
      </c>
      <c r="Q21" s="94">
        <f t="shared" si="10"/>
        <v>3173041</v>
      </c>
      <c r="R21" s="48">
        <f t="shared" si="11"/>
        <v>0</v>
      </c>
      <c r="S21" s="49">
        <f t="shared" si="12"/>
        <v>-100</v>
      </c>
      <c r="T21" s="48">
        <f t="shared" si="13"/>
        <v>33.026883083946231</v>
      </c>
      <c r="U21" s="50">
        <f t="shared" si="14"/>
        <v>20.118190464113621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15772000</v>
      </c>
      <c r="C24" s="95">
        <f>SUM(C17:C23)</f>
        <v>0</v>
      </c>
      <c r="D24" s="95"/>
      <c r="E24" s="95">
        <f t="shared" si="8"/>
        <v>15772000</v>
      </c>
      <c r="F24" s="96">
        <f t="shared" ref="F24:O24" si="15">SUM(F17:F23)</f>
        <v>15772000</v>
      </c>
      <c r="G24" s="97">
        <f t="shared" si="15"/>
        <v>12272000</v>
      </c>
      <c r="H24" s="96">
        <f t="shared" si="15"/>
        <v>0</v>
      </c>
      <c r="I24" s="97">
        <f t="shared" si="15"/>
        <v>3173041</v>
      </c>
      <c r="J24" s="96">
        <f t="shared" si="15"/>
        <v>5209000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5209000</v>
      </c>
      <c r="Q24" s="97">
        <f t="shared" si="10"/>
        <v>3173041</v>
      </c>
      <c r="R24" s="52">
        <f t="shared" si="11"/>
        <v>0</v>
      </c>
      <c r="S24" s="53">
        <f t="shared" si="12"/>
        <v>-100</v>
      </c>
      <c r="T24" s="52">
        <f>IF(($E24-$E19-$E23)   =0,0,($P24   /($E24-$E19-$E23)   )*100)</f>
        <v>33.026883083946231</v>
      </c>
      <c r="U24" s="54">
        <f>IF(($E24-$E19-$E23)   =0,0,($Q24   /($E24-$E19-$E23)   )*100)</f>
        <v>20.118190464113621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1431000</v>
      </c>
      <c r="C32" s="92"/>
      <c r="D32" s="92"/>
      <c r="E32" s="92">
        <f>$B32      +$C32      +$D32</f>
        <v>1431000</v>
      </c>
      <c r="F32" s="93">
        <v>1431000</v>
      </c>
      <c r="G32" s="94">
        <v>1002000</v>
      </c>
      <c r="H32" s="93">
        <v>431000</v>
      </c>
      <c r="I32" s="94">
        <v>431158</v>
      </c>
      <c r="J32" s="93">
        <v>417000</v>
      </c>
      <c r="K32" s="94">
        <v>417000</v>
      </c>
      <c r="L32" s="93"/>
      <c r="M32" s="94"/>
      <c r="N32" s="93"/>
      <c r="O32" s="94"/>
      <c r="P32" s="93">
        <f>$H32      +$J32      +$L32      +$N32</f>
        <v>848000</v>
      </c>
      <c r="Q32" s="94">
        <f>$I32      +$K32      +$M32      +$O32</f>
        <v>848158</v>
      </c>
      <c r="R32" s="48">
        <f>IF(($H32      =0),0,((($J32      -$H32      )/$H32      )*100))</f>
        <v>-3.2482598607888629</v>
      </c>
      <c r="S32" s="49">
        <f>IF(($I32      =0),0,((($K32      -$I32      )/$I32      )*100))</f>
        <v>-3.283715018624263</v>
      </c>
      <c r="T32" s="48">
        <f>IF(($E32      =0),0,(($P32      /$E32      )*100))</f>
        <v>59.259259259259252</v>
      </c>
      <c r="U32" s="50">
        <f>IF(($E32      =0),0,(($Q32      /$E32      )*100))</f>
        <v>59.270300489168413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1431000</v>
      </c>
      <c r="C33" s="95">
        <f>C32</f>
        <v>0</v>
      </c>
      <c r="D33" s="95"/>
      <c r="E33" s="95">
        <f>$B33      +$C33      +$D33</f>
        <v>1431000</v>
      </c>
      <c r="F33" s="96">
        <f t="shared" ref="F33:O33" si="17">F32</f>
        <v>1431000</v>
      </c>
      <c r="G33" s="97">
        <f t="shared" si="17"/>
        <v>1002000</v>
      </c>
      <c r="H33" s="96">
        <f t="shared" si="17"/>
        <v>431000</v>
      </c>
      <c r="I33" s="97">
        <f t="shared" si="17"/>
        <v>431158</v>
      </c>
      <c r="J33" s="96">
        <f t="shared" si="17"/>
        <v>417000</v>
      </c>
      <c r="K33" s="97">
        <f t="shared" si="17"/>
        <v>417000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848000</v>
      </c>
      <c r="Q33" s="97">
        <f>$I33      +$K33      +$M33      +$O33</f>
        <v>848158</v>
      </c>
      <c r="R33" s="52">
        <f>IF(($H33      =0),0,((($J33      -$H33      )/$H33      )*100))</f>
        <v>-3.2482598607888629</v>
      </c>
      <c r="S33" s="53">
        <f>IF(($I33      =0),0,((($K33      -$I33      )/$I33      )*100))</f>
        <v>-3.283715018624263</v>
      </c>
      <c r="T33" s="52">
        <f>IF($E33   =0,0,($P33   /$E33   )*100)</f>
        <v>59.259259259259252</v>
      </c>
      <c r="U33" s="54">
        <f>IF($E33   =0,0,($Q33   /$E33   )*100)</f>
        <v>59.270300489168413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27960000</v>
      </c>
      <c r="C35" s="92"/>
      <c r="D35" s="92"/>
      <c r="E35" s="92">
        <f t="shared" ref="E35:E40" si="18">$B35      +$C35      +$D35</f>
        <v>27960000</v>
      </c>
      <c r="F35" s="93">
        <v>27960000</v>
      </c>
      <c r="G35" s="94">
        <v>19000000</v>
      </c>
      <c r="H35" s="93">
        <v>4934000</v>
      </c>
      <c r="I35" s="94">
        <v>4934513</v>
      </c>
      <c r="J35" s="93"/>
      <c r="K35" s="94">
        <v>5510070</v>
      </c>
      <c r="L35" s="93"/>
      <c r="M35" s="94"/>
      <c r="N35" s="93"/>
      <c r="O35" s="94"/>
      <c r="P35" s="93">
        <f t="shared" ref="P35:P40" si="19">$H35      +$J35      +$L35      +$N35</f>
        <v>4934000</v>
      </c>
      <c r="Q35" s="94">
        <f t="shared" ref="Q35:Q40" si="20">$I35      +$K35      +$M35      +$O35</f>
        <v>10444583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11.663906853624665</v>
      </c>
      <c r="T35" s="48">
        <f t="shared" ref="T35:T39" si="23">IF(($E35      =0),0,(($P35      /$E35      )*100))</f>
        <v>17.646638054363375</v>
      </c>
      <c r="U35" s="50">
        <f t="shared" ref="U35:U39" si="24">IF(($E35      =0),0,(($Q35      /$E35      )*100))</f>
        <v>37.355447067238913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47007000</v>
      </c>
      <c r="C36" s="92"/>
      <c r="D36" s="92"/>
      <c r="E36" s="92">
        <f t="shared" si="18"/>
        <v>47007000</v>
      </c>
      <c r="F36" s="93">
        <v>47007000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74967000</v>
      </c>
      <c r="C40" s="95">
        <f>SUM(C35:C39)</f>
        <v>0</v>
      </c>
      <c r="D40" s="95"/>
      <c r="E40" s="95">
        <f t="shared" si="18"/>
        <v>74967000</v>
      </c>
      <c r="F40" s="96">
        <f t="shared" ref="F40:O40" si="25">SUM(F35:F39)</f>
        <v>74967000</v>
      </c>
      <c r="G40" s="97">
        <f t="shared" si="25"/>
        <v>19000000</v>
      </c>
      <c r="H40" s="96">
        <f t="shared" si="25"/>
        <v>4934000</v>
      </c>
      <c r="I40" s="97">
        <f t="shared" si="25"/>
        <v>4934513</v>
      </c>
      <c r="J40" s="96">
        <f t="shared" si="25"/>
        <v>0</v>
      </c>
      <c r="K40" s="97">
        <f t="shared" si="25"/>
        <v>5510070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4934000</v>
      </c>
      <c r="Q40" s="97">
        <f t="shared" si="20"/>
        <v>10444583</v>
      </c>
      <c r="R40" s="52">
        <f t="shared" si="21"/>
        <v>-100</v>
      </c>
      <c r="S40" s="53">
        <f t="shared" si="22"/>
        <v>11.663906853624665</v>
      </c>
      <c r="T40" s="52">
        <f>IF((+$E35+$E38) =0,0,(P40   /(+$E35+$E38) )*100)</f>
        <v>17.646638054363375</v>
      </c>
      <c r="U40" s="54">
        <f>IF((+$E35+$E38) =0,0,(Q40   /(+$E35+$E38) )*100)</f>
        <v>37.355447067238913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94020000</v>
      </c>
      <c r="C67" s="104">
        <f>SUM(C9:C14,C17:C23,C26:C29,C32,C35:C39,C42:C52,C55:C58,C61:C65)</f>
        <v>0</v>
      </c>
      <c r="D67" s="104"/>
      <c r="E67" s="104">
        <f t="shared" si="35"/>
        <v>94020000</v>
      </c>
      <c r="F67" s="105">
        <f t="shared" ref="F67:O67" si="43">SUM(F9:F14,F17:F23,F26:F29,F32,F35:F39,F42:F52,F55:F58,F61:F65)</f>
        <v>94020000</v>
      </c>
      <c r="G67" s="106">
        <f t="shared" si="43"/>
        <v>34124000</v>
      </c>
      <c r="H67" s="105">
        <f t="shared" si="43"/>
        <v>5820000</v>
      </c>
      <c r="I67" s="106">
        <f t="shared" si="43"/>
        <v>9119883</v>
      </c>
      <c r="J67" s="105">
        <f t="shared" si="43"/>
        <v>6419000</v>
      </c>
      <c r="K67" s="106">
        <f t="shared" si="43"/>
        <v>6595102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12239000</v>
      </c>
      <c r="Q67" s="106">
        <f t="shared" si="37"/>
        <v>15714985</v>
      </c>
      <c r="R67" s="61">
        <f t="shared" si="38"/>
        <v>10.29209621993127</v>
      </c>
      <c r="S67" s="62">
        <f t="shared" si="39"/>
        <v>-27.684357354145884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26.033224852700314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33.426892561631888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48155000</v>
      </c>
      <c r="C69" s="92"/>
      <c r="D69" s="92"/>
      <c r="E69" s="92">
        <f>$B69      +$C69      +$D69</f>
        <v>48155000</v>
      </c>
      <c r="F69" s="93">
        <v>48155000</v>
      </c>
      <c r="G69" s="94">
        <v>7500000</v>
      </c>
      <c r="H69" s="93">
        <v>2232000</v>
      </c>
      <c r="I69" s="94">
        <v>3539022</v>
      </c>
      <c r="J69" s="93">
        <v>2047000</v>
      </c>
      <c r="K69" s="94">
        <v>4350987</v>
      </c>
      <c r="L69" s="93"/>
      <c r="M69" s="94"/>
      <c r="N69" s="93"/>
      <c r="O69" s="94"/>
      <c r="P69" s="93">
        <f>$H69      +$J69      +$L69      +$N69</f>
        <v>4279000</v>
      </c>
      <c r="Q69" s="94">
        <f>$I69      +$K69      +$M69      +$O69</f>
        <v>7890009</v>
      </c>
      <c r="R69" s="48">
        <f>IF(($H69      =0),0,((($J69      -$H69      )/$H69      )*100))</f>
        <v>-8.2885304659498207</v>
      </c>
      <c r="S69" s="49">
        <f>IF(($I69      =0),0,((($K69      -$I69      )/$I69      )*100))</f>
        <v>22.943202952680146</v>
      </c>
      <c r="T69" s="48">
        <f>IF(($E69      =0),0,(($P69      /$E69      )*100))</f>
        <v>8.8858893157512213</v>
      </c>
      <c r="U69" s="50">
        <f>IF(($E69      =0),0,(($Q69      /$E69      )*100))</f>
        <v>16.384610113176201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48155000</v>
      </c>
      <c r="C70" s="101">
        <f>C69</f>
        <v>0</v>
      </c>
      <c r="D70" s="101"/>
      <c r="E70" s="101">
        <f>$B70      +$C70      +$D70</f>
        <v>48155000</v>
      </c>
      <c r="F70" s="102">
        <f t="shared" ref="F70:O70" si="44">F69</f>
        <v>48155000</v>
      </c>
      <c r="G70" s="103">
        <f t="shared" si="44"/>
        <v>7500000</v>
      </c>
      <c r="H70" s="102">
        <f t="shared" si="44"/>
        <v>2232000</v>
      </c>
      <c r="I70" s="103">
        <f t="shared" si="44"/>
        <v>3539022</v>
      </c>
      <c r="J70" s="102">
        <f t="shared" si="44"/>
        <v>2047000</v>
      </c>
      <c r="K70" s="103">
        <f t="shared" si="44"/>
        <v>4350987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4279000</v>
      </c>
      <c r="Q70" s="103">
        <f>$I70      +$K70      +$M70      +$O70</f>
        <v>7890009</v>
      </c>
      <c r="R70" s="57">
        <f>IF(($H70      =0),0,((($J70      -$H70      )/$H70      )*100))</f>
        <v>-8.2885304659498207</v>
      </c>
      <c r="S70" s="58">
        <f>IF(($I70      =0),0,((($K70      -$I70      )/$I70      )*100))</f>
        <v>22.943202952680146</v>
      </c>
      <c r="T70" s="57">
        <f>IF($E70   =0,0,($P70   /$E70   )*100)</f>
        <v>8.8858893157512213</v>
      </c>
      <c r="U70" s="59">
        <f>IF($E70   =0,0,($Q70   /$E70 )*100)</f>
        <v>16.384610113176201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48155000</v>
      </c>
      <c r="C71" s="104">
        <f>C69</f>
        <v>0</v>
      </c>
      <c r="D71" s="104"/>
      <c r="E71" s="104">
        <f>$B71      +$C71      +$D71</f>
        <v>48155000</v>
      </c>
      <c r="F71" s="105">
        <f t="shared" ref="F71:O71" si="45">F69</f>
        <v>48155000</v>
      </c>
      <c r="G71" s="106">
        <f t="shared" si="45"/>
        <v>7500000</v>
      </c>
      <c r="H71" s="105">
        <f t="shared" si="45"/>
        <v>2232000</v>
      </c>
      <c r="I71" s="106">
        <f t="shared" si="45"/>
        <v>3539022</v>
      </c>
      <c r="J71" s="105">
        <f t="shared" si="45"/>
        <v>2047000</v>
      </c>
      <c r="K71" s="106">
        <f t="shared" si="45"/>
        <v>4350987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4279000</v>
      </c>
      <c r="Q71" s="106">
        <f>$I71      +$K71      +$M71      +$O71</f>
        <v>7890009</v>
      </c>
      <c r="R71" s="61">
        <f>IF(($H71      =0),0,((($J71      -$H71      )/$H71      )*100))</f>
        <v>-8.2885304659498207</v>
      </c>
      <c r="S71" s="62">
        <f>IF(($I71      =0),0,((($K71      -$I71      )/$I71      )*100))</f>
        <v>22.943202952680146</v>
      </c>
      <c r="T71" s="61">
        <f>IF($E71   =0,0,($P71   /$E71   )*100)</f>
        <v>8.8858893157512213</v>
      </c>
      <c r="U71" s="65">
        <f>IF($E71   =0,0,($Q71   /$E71   )*100)</f>
        <v>16.384610113176201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142175000</v>
      </c>
      <c r="C72" s="104">
        <f>SUM(C9:C14,C17:C23,C26:C29,C32,C35:C39,C42:C52,C55:C58,C61:C65,C69)</f>
        <v>0</v>
      </c>
      <c r="D72" s="104"/>
      <c r="E72" s="104">
        <f>$B72      +$C72      +$D72</f>
        <v>142175000</v>
      </c>
      <c r="F72" s="105">
        <f t="shared" ref="F72:O72" si="46">SUM(F9:F14,F17:F23,F26:F29,F32,F35:F39,F42:F52,F55:F58,F61:F65,F69)</f>
        <v>142175000</v>
      </c>
      <c r="G72" s="106">
        <f t="shared" si="46"/>
        <v>41624000</v>
      </c>
      <c r="H72" s="105">
        <f t="shared" si="46"/>
        <v>8052000</v>
      </c>
      <c r="I72" s="106">
        <f t="shared" si="46"/>
        <v>12658905</v>
      </c>
      <c r="J72" s="105">
        <f t="shared" si="46"/>
        <v>8466000</v>
      </c>
      <c r="K72" s="106">
        <f t="shared" si="46"/>
        <v>10946089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16518000</v>
      </c>
      <c r="Q72" s="106">
        <f>$I72      +$K72      +$M72      +$O72</f>
        <v>23604994</v>
      </c>
      <c r="R72" s="61">
        <f>IF(($H72      =0),0,((($J72      -$H72      )/$H72      )*100))</f>
        <v>5.1415797317436658</v>
      </c>
      <c r="S72" s="62">
        <f>IF(($I72      =0),0,((($K72      -$I72      )/$I72      )*100))</f>
        <v>-13.530522584694332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17.356674512441156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24.803499075319436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9kLTx+12nfll/ythyMY0yU8OaBStLS57FpzjqIGx5dsSLJn8gBEPVHK9LygN4fCffYRqSE9fUDpUJuQ9K5NMyA==" saltValue="MRvM+E3JL/SomDEOEitqN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67000</v>
      </c>
      <c r="I10" s="94">
        <v>627936</v>
      </c>
      <c r="J10" s="93">
        <v>1783000</v>
      </c>
      <c r="K10" s="94">
        <v>461507</v>
      </c>
      <c r="L10" s="93"/>
      <c r="M10" s="94"/>
      <c r="N10" s="93"/>
      <c r="O10" s="94"/>
      <c r="P10" s="93">
        <f t="shared" ref="P10:P15" si="1">$H10      +$J10      +$L10      +$N10</f>
        <v>1850000</v>
      </c>
      <c r="Q10" s="94">
        <f t="shared" ref="Q10:Q15" si="2">$I10      +$K10      +$M10      +$O10</f>
        <v>1089443</v>
      </c>
      <c r="R10" s="48">
        <f t="shared" ref="R10:R15" si="3">IF(($H10      =0),0,((($J10      -$H10      )/$H10      )*100))</f>
        <v>2561.1940298507461</v>
      </c>
      <c r="S10" s="49">
        <f t="shared" ref="S10:S15" si="4">IF(($I10      =0),0,((($K10      -$I10      )/$I10      )*100))</f>
        <v>-26.504134179279415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58.88881081081081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67000</v>
      </c>
      <c r="I15" s="97">
        <f t="shared" si="7"/>
        <v>627936</v>
      </c>
      <c r="J15" s="96">
        <f t="shared" si="7"/>
        <v>1783000</v>
      </c>
      <c r="K15" s="97">
        <f t="shared" si="7"/>
        <v>461507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1850000</v>
      </c>
      <c r="Q15" s="97">
        <f t="shared" si="2"/>
        <v>1089443</v>
      </c>
      <c r="R15" s="52">
        <f t="shared" si="3"/>
        <v>2561.1940298507461</v>
      </c>
      <c r="S15" s="53">
        <f t="shared" si="4"/>
        <v>-26.504134179279415</v>
      </c>
      <c r="T15" s="52">
        <f>IF((SUM($E9:$E13))=0,0,(P15/(SUM($E9:$E13))*100))</f>
        <v>100</v>
      </c>
      <c r="U15" s="54">
        <f>IF((SUM($E9:$E13))=0,0,(Q15/(SUM($E9:$E13))*100))</f>
        <v>58.88881081081081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13562000</v>
      </c>
      <c r="C21" s="92"/>
      <c r="D21" s="92"/>
      <c r="E21" s="92">
        <f t="shared" si="8"/>
        <v>13562000</v>
      </c>
      <c r="F21" s="93">
        <v>13562000</v>
      </c>
      <c r="G21" s="94">
        <v>6562000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13562000</v>
      </c>
      <c r="C24" s="95">
        <f>SUM(C17:C23)</f>
        <v>0</v>
      </c>
      <c r="D24" s="95"/>
      <c r="E24" s="95">
        <f t="shared" si="8"/>
        <v>13562000</v>
      </c>
      <c r="F24" s="96">
        <f t="shared" ref="F24:O24" si="15">SUM(F17:F23)</f>
        <v>13562000</v>
      </c>
      <c r="G24" s="97">
        <f t="shared" si="15"/>
        <v>6562000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1155000</v>
      </c>
      <c r="C32" s="92"/>
      <c r="D32" s="92"/>
      <c r="E32" s="92">
        <f>$B32      +$C32      +$D32</f>
        <v>1155000</v>
      </c>
      <c r="F32" s="93">
        <v>1155000</v>
      </c>
      <c r="G32" s="94">
        <v>808000</v>
      </c>
      <c r="H32" s="93">
        <v>386000</v>
      </c>
      <c r="I32" s="94">
        <v>386375</v>
      </c>
      <c r="J32" s="93">
        <v>379000</v>
      </c>
      <c r="K32" s="94">
        <v>383476</v>
      </c>
      <c r="L32" s="93"/>
      <c r="M32" s="94"/>
      <c r="N32" s="93"/>
      <c r="O32" s="94"/>
      <c r="P32" s="93">
        <f>$H32      +$J32      +$L32      +$N32</f>
        <v>765000</v>
      </c>
      <c r="Q32" s="94">
        <f>$I32      +$K32      +$M32      +$O32</f>
        <v>769851</v>
      </c>
      <c r="R32" s="48">
        <f>IF(($H32      =0),0,((($J32      -$H32      )/$H32      )*100))</f>
        <v>-1.8134715025906734</v>
      </c>
      <c r="S32" s="49">
        <f>IF(($I32      =0),0,((($K32      -$I32      )/$I32      )*100))</f>
        <v>-0.75030734390164988</v>
      </c>
      <c r="T32" s="48">
        <f>IF(($E32      =0),0,(($P32      /$E32      )*100))</f>
        <v>66.233766233766232</v>
      </c>
      <c r="U32" s="50">
        <f>IF(($E32      =0),0,(($Q32      /$E32      )*100))</f>
        <v>66.653766233766234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1155000</v>
      </c>
      <c r="C33" s="95">
        <f>C32</f>
        <v>0</v>
      </c>
      <c r="D33" s="95"/>
      <c r="E33" s="95">
        <f>$B33      +$C33      +$D33</f>
        <v>1155000</v>
      </c>
      <c r="F33" s="96">
        <f t="shared" ref="F33:O33" si="17">F32</f>
        <v>1155000</v>
      </c>
      <c r="G33" s="97">
        <f t="shared" si="17"/>
        <v>808000</v>
      </c>
      <c r="H33" s="96">
        <f t="shared" si="17"/>
        <v>386000</v>
      </c>
      <c r="I33" s="97">
        <f t="shared" si="17"/>
        <v>386375</v>
      </c>
      <c r="J33" s="96">
        <f t="shared" si="17"/>
        <v>379000</v>
      </c>
      <c r="K33" s="97">
        <f t="shared" si="17"/>
        <v>383476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765000</v>
      </c>
      <c r="Q33" s="97">
        <f>$I33      +$K33      +$M33      +$O33</f>
        <v>769851</v>
      </c>
      <c r="R33" s="52">
        <f>IF(($H33      =0),0,((($J33      -$H33      )/$H33      )*100))</f>
        <v>-1.8134715025906734</v>
      </c>
      <c r="S33" s="53">
        <f>IF(($I33      =0),0,((($K33      -$I33      )/$I33      )*100))</f>
        <v>-0.75030734390164988</v>
      </c>
      <c r="T33" s="52">
        <f>IF($E33   =0,0,($P33   /$E33   )*100)</f>
        <v>66.233766233766232</v>
      </c>
      <c r="U33" s="54">
        <f>IF($E33   =0,0,($Q33   /$E33   )*100)</f>
        <v>66.653766233766234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640000</v>
      </c>
      <c r="C35" s="92"/>
      <c r="D35" s="92"/>
      <c r="E35" s="92">
        <f t="shared" ref="E35:E40" si="18">$B35      +$C35      +$D35</f>
        <v>640000</v>
      </c>
      <c r="F35" s="93">
        <v>640000</v>
      </c>
      <c r="G35" s="94">
        <v>640000</v>
      </c>
      <c r="H35" s="93"/>
      <c r="I35" s="94">
        <v>640000</v>
      </c>
      <c r="J35" s="93">
        <v>640000</v>
      </c>
      <c r="K35" s="94">
        <v>175000</v>
      </c>
      <c r="L35" s="93"/>
      <c r="M35" s="94"/>
      <c r="N35" s="93"/>
      <c r="O35" s="94"/>
      <c r="P35" s="93">
        <f t="shared" ref="P35:P40" si="19">$H35      +$J35      +$L35      +$N35</f>
        <v>640000</v>
      </c>
      <c r="Q35" s="94">
        <f t="shared" ref="Q35:Q40" si="20">$I35      +$K35      +$M35      +$O35</f>
        <v>815000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-72.65625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127.34375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26322000</v>
      </c>
      <c r="C36" s="92"/>
      <c r="D36" s="92"/>
      <c r="E36" s="92">
        <f t="shared" si="18"/>
        <v>26322000</v>
      </c>
      <c r="F36" s="93">
        <v>26322000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26962000</v>
      </c>
      <c r="C40" s="95">
        <f>SUM(C35:C39)</f>
        <v>0</v>
      </c>
      <c r="D40" s="95"/>
      <c r="E40" s="95">
        <f t="shared" si="18"/>
        <v>26962000</v>
      </c>
      <c r="F40" s="96">
        <f t="shared" ref="F40:O40" si="25">SUM(F35:F39)</f>
        <v>26962000</v>
      </c>
      <c r="G40" s="97">
        <f t="shared" si="25"/>
        <v>640000</v>
      </c>
      <c r="H40" s="96">
        <f t="shared" si="25"/>
        <v>0</v>
      </c>
      <c r="I40" s="97">
        <f t="shared" si="25"/>
        <v>640000</v>
      </c>
      <c r="J40" s="96">
        <f t="shared" si="25"/>
        <v>640000</v>
      </c>
      <c r="K40" s="97">
        <f t="shared" si="25"/>
        <v>175000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640000</v>
      </c>
      <c r="Q40" s="97">
        <f t="shared" si="20"/>
        <v>815000</v>
      </c>
      <c r="R40" s="52">
        <f t="shared" si="21"/>
        <v>0</v>
      </c>
      <c r="S40" s="53">
        <f t="shared" si="22"/>
        <v>-72.65625</v>
      </c>
      <c r="T40" s="52">
        <f>IF((+$E35+$E38) =0,0,(P40   /(+$E35+$E38) )*100)</f>
        <v>100</v>
      </c>
      <c r="U40" s="54">
        <f>IF((+$E35+$E38) =0,0,(Q40   /(+$E35+$E38) )*100)</f>
        <v>127.34375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43529000</v>
      </c>
      <c r="C67" s="104">
        <f>SUM(C9:C14,C17:C23,C26:C29,C32,C35:C39,C42:C52,C55:C58,C61:C65)</f>
        <v>0</v>
      </c>
      <c r="D67" s="104"/>
      <c r="E67" s="104">
        <f t="shared" si="35"/>
        <v>43529000</v>
      </c>
      <c r="F67" s="105">
        <f t="shared" ref="F67:O67" si="43">SUM(F9:F14,F17:F23,F26:F29,F32,F35:F39,F42:F52,F55:F58,F61:F65)</f>
        <v>43529000</v>
      </c>
      <c r="G67" s="106">
        <f t="shared" si="43"/>
        <v>9860000</v>
      </c>
      <c r="H67" s="105">
        <f t="shared" si="43"/>
        <v>453000</v>
      </c>
      <c r="I67" s="106">
        <f t="shared" si="43"/>
        <v>1654311</v>
      </c>
      <c r="J67" s="105">
        <f t="shared" si="43"/>
        <v>2802000</v>
      </c>
      <c r="K67" s="106">
        <f t="shared" si="43"/>
        <v>1019983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3255000</v>
      </c>
      <c r="Q67" s="106">
        <f t="shared" si="37"/>
        <v>2674294</v>
      </c>
      <c r="R67" s="61">
        <f t="shared" si="38"/>
        <v>518.54304635761594</v>
      </c>
      <c r="S67" s="62">
        <f t="shared" si="39"/>
        <v>-38.343938957064303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18.916719939559481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15.541895740105771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27173000</v>
      </c>
      <c r="C69" s="92"/>
      <c r="D69" s="92"/>
      <c r="E69" s="92">
        <f>$B69      +$C69      +$D69</f>
        <v>27173000</v>
      </c>
      <c r="F69" s="93">
        <v>27173000</v>
      </c>
      <c r="G69" s="94">
        <v>16652000</v>
      </c>
      <c r="H69" s="93">
        <v>5049000</v>
      </c>
      <c r="I69" s="94">
        <v>3001860</v>
      </c>
      <c r="J69" s="93">
        <v>3470000</v>
      </c>
      <c r="K69" s="94">
        <v>4998143</v>
      </c>
      <c r="L69" s="93"/>
      <c r="M69" s="94"/>
      <c r="N69" s="93"/>
      <c r="O69" s="94"/>
      <c r="P69" s="93">
        <f>$H69      +$J69      +$L69      +$N69</f>
        <v>8519000</v>
      </c>
      <c r="Q69" s="94">
        <f>$I69      +$K69      +$M69      +$O69</f>
        <v>8000003</v>
      </c>
      <c r="R69" s="48">
        <f>IF(($H69      =0),0,((($J69      -$H69      )/$H69      )*100))</f>
        <v>-31.273519508813624</v>
      </c>
      <c r="S69" s="49">
        <f>IF(($I69      =0),0,((($K69      -$I69      )/$I69      )*100))</f>
        <v>66.501535714523669</v>
      </c>
      <c r="T69" s="48">
        <f>IF(($E69      =0),0,(($P69      /$E69      )*100))</f>
        <v>31.350973392705995</v>
      </c>
      <c r="U69" s="50">
        <f>IF(($E69      =0),0,(($Q69      /$E69      )*100))</f>
        <v>29.441000257608657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27173000</v>
      </c>
      <c r="C70" s="101">
        <f>C69</f>
        <v>0</v>
      </c>
      <c r="D70" s="101"/>
      <c r="E70" s="101">
        <f>$B70      +$C70      +$D70</f>
        <v>27173000</v>
      </c>
      <c r="F70" s="102">
        <f t="shared" ref="F70:O70" si="44">F69</f>
        <v>27173000</v>
      </c>
      <c r="G70" s="103">
        <f t="shared" si="44"/>
        <v>16652000</v>
      </c>
      <c r="H70" s="102">
        <f t="shared" si="44"/>
        <v>5049000</v>
      </c>
      <c r="I70" s="103">
        <f t="shared" si="44"/>
        <v>3001860</v>
      </c>
      <c r="J70" s="102">
        <f t="shared" si="44"/>
        <v>3470000</v>
      </c>
      <c r="K70" s="103">
        <f t="shared" si="44"/>
        <v>4998143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8519000</v>
      </c>
      <c r="Q70" s="103">
        <f>$I70      +$K70      +$M70      +$O70</f>
        <v>8000003</v>
      </c>
      <c r="R70" s="57">
        <f>IF(($H70      =0),0,((($J70      -$H70      )/$H70      )*100))</f>
        <v>-31.273519508813624</v>
      </c>
      <c r="S70" s="58">
        <f>IF(($I70      =0),0,((($K70      -$I70      )/$I70      )*100))</f>
        <v>66.501535714523669</v>
      </c>
      <c r="T70" s="57">
        <f>IF($E70   =0,0,($P70   /$E70   )*100)</f>
        <v>31.350973392705995</v>
      </c>
      <c r="U70" s="59">
        <f>IF($E70   =0,0,($Q70   /$E70 )*100)</f>
        <v>29.441000257608657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27173000</v>
      </c>
      <c r="C71" s="104">
        <f>C69</f>
        <v>0</v>
      </c>
      <c r="D71" s="104"/>
      <c r="E71" s="104">
        <f>$B71      +$C71      +$D71</f>
        <v>27173000</v>
      </c>
      <c r="F71" s="105">
        <f t="shared" ref="F71:O71" si="45">F69</f>
        <v>27173000</v>
      </c>
      <c r="G71" s="106">
        <f t="shared" si="45"/>
        <v>16652000</v>
      </c>
      <c r="H71" s="105">
        <f t="shared" si="45"/>
        <v>5049000</v>
      </c>
      <c r="I71" s="106">
        <f t="shared" si="45"/>
        <v>3001860</v>
      </c>
      <c r="J71" s="105">
        <f t="shared" si="45"/>
        <v>3470000</v>
      </c>
      <c r="K71" s="106">
        <f t="shared" si="45"/>
        <v>4998143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8519000</v>
      </c>
      <c r="Q71" s="106">
        <f>$I71      +$K71      +$M71      +$O71</f>
        <v>8000003</v>
      </c>
      <c r="R71" s="61">
        <f>IF(($H71      =0),0,((($J71      -$H71      )/$H71      )*100))</f>
        <v>-31.273519508813624</v>
      </c>
      <c r="S71" s="62">
        <f>IF(($I71      =0),0,((($K71      -$I71      )/$I71      )*100))</f>
        <v>66.501535714523669</v>
      </c>
      <c r="T71" s="61">
        <f>IF($E71   =0,0,($P71   /$E71   )*100)</f>
        <v>31.350973392705995</v>
      </c>
      <c r="U71" s="65">
        <f>IF($E71   =0,0,($Q71   /$E71   )*100)</f>
        <v>29.441000257608657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70702000</v>
      </c>
      <c r="C72" s="104">
        <f>SUM(C9:C14,C17:C23,C26:C29,C32,C35:C39,C42:C52,C55:C58,C61:C65,C69)</f>
        <v>0</v>
      </c>
      <c r="D72" s="104"/>
      <c r="E72" s="104">
        <f>$B72      +$C72      +$D72</f>
        <v>70702000</v>
      </c>
      <c r="F72" s="105">
        <f t="shared" ref="F72:O72" si="46">SUM(F9:F14,F17:F23,F26:F29,F32,F35:F39,F42:F52,F55:F58,F61:F65,F69)</f>
        <v>70702000</v>
      </c>
      <c r="G72" s="106">
        <f t="shared" si="46"/>
        <v>26512000</v>
      </c>
      <c r="H72" s="105">
        <f t="shared" si="46"/>
        <v>5502000</v>
      </c>
      <c r="I72" s="106">
        <f t="shared" si="46"/>
        <v>4656171</v>
      </c>
      <c r="J72" s="105">
        <f t="shared" si="46"/>
        <v>6272000</v>
      </c>
      <c r="K72" s="106">
        <f t="shared" si="46"/>
        <v>6018126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11774000</v>
      </c>
      <c r="Q72" s="106">
        <f>$I72      +$K72      +$M72      +$O72</f>
        <v>10674297</v>
      </c>
      <c r="R72" s="61">
        <f>IF(($H72      =0),0,((($J72      -$H72      )/$H72      )*100))</f>
        <v>13.994910941475828</v>
      </c>
      <c r="S72" s="62">
        <f>IF(($I72      =0),0,((($K72      -$I72      )/$I72      )*100))</f>
        <v>29.250536546016033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26.529968454258672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24.052043713384407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BplmpDnDA0ttEpP1fiDEyJzMh8+5ZST6OulYAKv+n0IAhAKjKU9eX4aVbak2MnYK3mwl788aP7LhC/YtGRqdQ==" saltValue="7Yh47fScgbDXQN9QvOIRa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55000</v>
      </c>
      <c r="I10" s="94"/>
      <c r="J10" s="93">
        <v>100000</v>
      </c>
      <c r="K10" s="94">
        <v>257515</v>
      </c>
      <c r="L10" s="93"/>
      <c r="M10" s="94"/>
      <c r="N10" s="93"/>
      <c r="O10" s="94"/>
      <c r="P10" s="93">
        <f t="shared" ref="P10:P15" si="1">$H10      +$J10      +$L10      +$N10</f>
        <v>155000</v>
      </c>
      <c r="Q10" s="94">
        <f t="shared" ref="Q10:Q15" si="2">$I10      +$K10      +$M10      +$O10</f>
        <v>257515</v>
      </c>
      <c r="R10" s="48">
        <f t="shared" ref="R10:R15" si="3">IF(($H10      =0),0,((($J10      -$H10      )/$H10      )*100))</f>
        <v>81.818181818181827</v>
      </c>
      <c r="S10" s="49">
        <f t="shared" ref="S10:S15" si="4">IF(($I10      =0),0,((($K10      -$I10      )/$I10      )*100))</f>
        <v>0</v>
      </c>
      <c r="T10" s="48">
        <f t="shared" ref="T10:T14" si="5">IF(($E10      =0),0,(($P10      /$E10      )*100))</f>
        <v>7.948717948717948</v>
      </c>
      <c r="U10" s="50">
        <f t="shared" ref="U10:U14" si="6">IF(($E10      =0),0,(($Q10      /$E10      )*100))</f>
        <v>13.205897435897434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19000000</v>
      </c>
      <c r="C13" s="92"/>
      <c r="D13" s="92"/>
      <c r="E13" s="92">
        <f t="shared" si="0"/>
        <v>19000000</v>
      </c>
      <c r="F13" s="93">
        <v>19000000</v>
      </c>
      <c r="G13" s="94">
        <v>14292000</v>
      </c>
      <c r="H13" s="93">
        <v>8775000</v>
      </c>
      <c r="I13" s="94"/>
      <c r="J13" s="93">
        <v>5517000</v>
      </c>
      <c r="K13" s="94">
        <v>19003907</v>
      </c>
      <c r="L13" s="93"/>
      <c r="M13" s="94"/>
      <c r="N13" s="93"/>
      <c r="O13" s="94"/>
      <c r="P13" s="93">
        <f t="shared" si="1"/>
        <v>14292000</v>
      </c>
      <c r="Q13" s="94">
        <f t="shared" si="2"/>
        <v>19003907</v>
      </c>
      <c r="R13" s="48">
        <f t="shared" si="3"/>
        <v>-37.128205128205124</v>
      </c>
      <c r="S13" s="49">
        <f t="shared" si="4"/>
        <v>0</v>
      </c>
      <c r="T13" s="48">
        <f t="shared" si="5"/>
        <v>75.221052631578942</v>
      </c>
      <c r="U13" s="50">
        <f t="shared" si="6"/>
        <v>100.02056315789474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2000000</v>
      </c>
      <c r="C14" s="92"/>
      <c r="D14" s="92"/>
      <c r="E14" s="92">
        <f t="shared" si="0"/>
        <v>2000000</v>
      </c>
      <c r="F14" s="93">
        <v>2000000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22950000</v>
      </c>
      <c r="C15" s="95">
        <f>SUM(C9:C14)</f>
        <v>0</v>
      </c>
      <c r="D15" s="95"/>
      <c r="E15" s="95">
        <f t="shared" si="0"/>
        <v>22950000</v>
      </c>
      <c r="F15" s="96">
        <f t="shared" ref="F15:O15" si="7">SUM(F9:F14)</f>
        <v>22950000</v>
      </c>
      <c r="G15" s="97">
        <f t="shared" si="7"/>
        <v>16242000</v>
      </c>
      <c r="H15" s="96">
        <f t="shared" si="7"/>
        <v>8830000</v>
      </c>
      <c r="I15" s="97">
        <f t="shared" si="7"/>
        <v>0</v>
      </c>
      <c r="J15" s="96">
        <f t="shared" si="7"/>
        <v>5617000</v>
      </c>
      <c r="K15" s="97">
        <f t="shared" si="7"/>
        <v>19261422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14447000</v>
      </c>
      <c r="Q15" s="97">
        <f t="shared" si="2"/>
        <v>19261422</v>
      </c>
      <c r="R15" s="52">
        <f t="shared" si="3"/>
        <v>-36.387315968289919</v>
      </c>
      <c r="S15" s="53">
        <f t="shared" si="4"/>
        <v>0</v>
      </c>
      <c r="T15" s="52">
        <f>IF((SUM($E9:$E13))=0,0,(P15/(SUM($E9:$E13))*100))</f>
        <v>68.959427207637233</v>
      </c>
      <c r="U15" s="54">
        <f>IF((SUM($E9:$E13))=0,0,(Q15/(SUM($E9:$E13))*100))</f>
        <v>91.939961813842487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>
        <v>88848000</v>
      </c>
      <c r="C17" s="92"/>
      <c r="D17" s="92"/>
      <c r="E17" s="92">
        <f t="shared" ref="E17:E24" si="8">$B17      +$C17      +$D17</f>
        <v>88848000</v>
      </c>
      <c r="F17" s="93">
        <v>88848000</v>
      </c>
      <c r="G17" s="94">
        <v>55500000</v>
      </c>
      <c r="H17" s="93">
        <v>21912000</v>
      </c>
      <c r="I17" s="94"/>
      <c r="J17" s="93">
        <v>23535000</v>
      </c>
      <c r="K17" s="94">
        <v>42085286</v>
      </c>
      <c r="L17" s="93"/>
      <c r="M17" s="94"/>
      <c r="N17" s="93"/>
      <c r="O17" s="94"/>
      <c r="P17" s="93">
        <f t="shared" ref="P17:P24" si="9">$H17      +$J17      +$L17      +$N17</f>
        <v>45447000</v>
      </c>
      <c r="Q17" s="94">
        <f t="shared" ref="Q17:Q24" si="10">$I17      +$K17      +$M17      +$O17</f>
        <v>42085286</v>
      </c>
      <c r="R17" s="48">
        <f t="shared" ref="R17:R24" si="11">IF(($H17      =0),0,((($J17      -$H17      )/$H17      )*100))</f>
        <v>7.4069003285870751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51.151404646137223</v>
      </c>
      <c r="U17" s="50">
        <f t="shared" ref="U17:U23" si="14">IF(($E17      =0),0,(($Q17      /$E17      )*100))</f>
        <v>47.367735908517915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82298000</v>
      </c>
      <c r="C21" s="92"/>
      <c r="D21" s="92"/>
      <c r="E21" s="92">
        <f t="shared" si="8"/>
        <v>82298000</v>
      </c>
      <c r="F21" s="93">
        <v>82298000</v>
      </c>
      <c r="G21" s="94">
        <v>55000000</v>
      </c>
      <c r="H21" s="93"/>
      <c r="I21" s="94"/>
      <c r="J21" s="93">
        <v>29139000</v>
      </c>
      <c r="K21" s="94">
        <v>40019967</v>
      </c>
      <c r="L21" s="93"/>
      <c r="M21" s="94"/>
      <c r="N21" s="93"/>
      <c r="O21" s="94"/>
      <c r="P21" s="93">
        <f t="shared" si="9"/>
        <v>29139000</v>
      </c>
      <c r="Q21" s="94">
        <f t="shared" si="10"/>
        <v>40019967</v>
      </c>
      <c r="R21" s="48">
        <f t="shared" si="11"/>
        <v>0</v>
      </c>
      <c r="S21" s="49">
        <f t="shared" si="12"/>
        <v>0</v>
      </c>
      <c r="T21" s="48">
        <f t="shared" si="13"/>
        <v>35.406692750735132</v>
      </c>
      <c r="U21" s="50">
        <f t="shared" si="14"/>
        <v>48.628116114607892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171146000</v>
      </c>
      <c r="C24" s="95">
        <f>SUM(C17:C23)</f>
        <v>0</v>
      </c>
      <c r="D24" s="95"/>
      <c r="E24" s="95">
        <f t="shared" si="8"/>
        <v>171146000</v>
      </c>
      <c r="F24" s="96">
        <f t="shared" ref="F24:O24" si="15">SUM(F17:F23)</f>
        <v>171146000</v>
      </c>
      <c r="G24" s="97">
        <f t="shared" si="15"/>
        <v>110500000</v>
      </c>
      <c r="H24" s="96">
        <f t="shared" si="15"/>
        <v>21912000</v>
      </c>
      <c r="I24" s="97">
        <f t="shared" si="15"/>
        <v>0</v>
      </c>
      <c r="J24" s="96">
        <f t="shared" si="15"/>
        <v>52674000</v>
      </c>
      <c r="K24" s="97">
        <f t="shared" si="15"/>
        <v>82105253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74586000</v>
      </c>
      <c r="Q24" s="97">
        <f t="shared" si="10"/>
        <v>82105253</v>
      </c>
      <c r="R24" s="52">
        <f t="shared" si="11"/>
        <v>140.38882803943045</v>
      </c>
      <c r="S24" s="53">
        <f t="shared" si="12"/>
        <v>0</v>
      </c>
      <c r="T24" s="52">
        <f>IF(($E24-$E19-$E23)   =0,0,($P24   /($E24-$E19-$E23)   )*100)</f>
        <v>43.580334918724361</v>
      </c>
      <c r="U24" s="54">
        <f>IF(($E24-$E19-$E23)   =0,0,($Q24   /($E24-$E19-$E23)   )*100)</f>
        <v>47.973807743096536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5084000</v>
      </c>
      <c r="C32" s="92"/>
      <c r="D32" s="92"/>
      <c r="E32" s="92">
        <f>$B32      +$C32      +$D32</f>
        <v>5084000</v>
      </c>
      <c r="F32" s="93">
        <v>5084000</v>
      </c>
      <c r="G32" s="94">
        <v>3559000</v>
      </c>
      <c r="H32" s="93">
        <v>1999000</v>
      </c>
      <c r="I32" s="94"/>
      <c r="J32" s="93">
        <v>1560000</v>
      </c>
      <c r="K32" s="94">
        <v>3559000</v>
      </c>
      <c r="L32" s="93"/>
      <c r="M32" s="94"/>
      <c r="N32" s="93"/>
      <c r="O32" s="94"/>
      <c r="P32" s="93">
        <f>$H32      +$J32      +$L32      +$N32</f>
        <v>3559000</v>
      </c>
      <c r="Q32" s="94">
        <f>$I32      +$K32      +$M32      +$O32</f>
        <v>3559000</v>
      </c>
      <c r="R32" s="48">
        <f>IF(($H32      =0),0,((($J32      -$H32      )/$H32      )*100))</f>
        <v>-21.96098049024512</v>
      </c>
      <c r="S32" s="49">
        <f>IF(($I32      =0),0,((($K32      -$I32      )/$I32      )*100))</f>
        <v>0</v>
      </c>
      <c r="T32" s="48">
        <f>IF(($E32      =0),0,(($P32      /$E32      )*100))</f>
        <v>70.003933910306841</v>
      </c>
      <c r="U32" s="50">
        <f>IF(($E32      =0),0,(($Q32      /$E32      )*100))</f>
        <v>70.003933910306841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5084000</v>
      </c>
      <c r="C33" s="95">
        <f>C32</f>
        <v>0</v>
      </c>
      <c r="D33" s="95"/>
      <c r="E33" s="95">
        <f>$B33      +$C33      +$D33</f>
        <v>5084000</v>
      </c>
      <c r="F33" s="96">
        <f t="shared" ref="F33:O33" si="17">F32</f>
        <v>5084000</v>
      </c>
      <c r="G33" s="97">
        <f t="shared" si="17"/>
        <v>3559000</v>
      </c>
      <c r="H33" s="96">
        <f t="shared" si="17"/>
        <v>1999000</v>
      </c>
      <c r="I33" s="97">
        <f t="shared" si="17"/>
        <v>0</v>
      </c>
      <c r="J33" s="96">
        <f t="shared" si="17"/>
        <v>1560000</v>
      </c>
      <c r="K33" s="97">
        <f t="shared" si="17"/>
        <v>3559000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3559000</v>
      </c>
      <c r="Q33" s="97">
        <f>$I33      +$K33      +$M33      +$O33</f>
        <v>3559000</v>
      </c>
      <c r="R33" s="52">
        <f>IF(($H33      =0),0,((($J33      -$H33      )/$H33      )*100))</f>
        <v>-21.96098049024512</v>
      </c>
      <c r="S33" s="53">
        <f>IF(($I33      =0),0,((($K33      -$I33      )/$I33      )*100))</f>
        <v>0</v>
      </c>
      <c r="T33" s="52">
        <f>IF($E33   =0,0,($P33   /$E33   )*100)</f>
        <v>70.003933910306841</v>
      </c>
      <c r="U33" s="54">
        <f>IF($E33   =0,0,($Q33   /$E33   )*100)</f>
        <v>70.003933910306841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35241000</v>
      </c>
      <c r="C36" s="92"/>
      <c r="D36" s="92"/>
      <c r="E36" s="92">
        <f t="shared" si="18"/>
        <v>35241000</v>
      </c>
      <c r="F36" s="93">
        <v>35241000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35241000</v>
      </c>
      <c r="C40" s="95">
        <f>SUM(C35:C39)</f>
        <v>0</v>
      </c>
      <c r="D40" s="95"/>
      <c r="E40" s="95">
        <f t="shared" si="18"/>
        <v>35241000</v>
      </c>
      <c r="F40" s="96">
        <f t="shared" ref="F40:O40" si="25">SUM(F35:F39)</f>
        <v>35241000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234421000</v>
      </c>
      <c r="C67" s="104">
        <f>SUM(C9:C14,C17:C23,C26:C29,C32,C35:C39,C42:C52,C55:C58,C61:C65)</f>
        <v>0</v>
      </c>
      <c r="D67" s="104"/>
      <c r="E67" s="104">
        <f t="shared" si="35"/>
        <v>234421000</v>
      </c>
      <c r="F67" s="105">
        <f t="shared" ref="F67:O67" si="43">SUM(F9:F14,F17:F23,F26:F29,F32,F35:F39,F42:F52,F55:F58,F61:F65)</f>
        <v>234421000</v>
      </c>
      <c r="G67" s="106">
        <f t="shared" si="43"/>
        <v>130301000</v>
      </c>
      <c r="H67" s="105">
        <f t="shared" si="43"/>
        <v>32741000</v>
      </c>
      <c r="I67" s="106">
        <f t="shared" si="43"/>
        <v>0</v>
      </c>
      <c r="J67" s="105">
        <f t="shared" si="43"/>
        <v>59851000</v>
      </c>
      <c r="K67" s="106">
        <f t="shared" si="43"/>
        <v>104925675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92592000</v>
      </c>
      <c r="Q67" s="106">
        <f t="shared" si="37"/>
        <v>104925675</v>
      </c>
      <c r="R67" s="61">
        <f t="shared" si="38"/>
        <v>82.801380532054608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46.958109341718227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53.213142813672789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=0),0,((($J69      -$H69      )/$H69      )*100))</f>
        <v>0</v>
      </c>
      <c r="S69" s="49">
        <f>IF(($I69      =0),0,((($K69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=0),0,((($J70      -$H70      )/$H70      )*100))</f>
        <v>0</v>
      </c>
      <c r="S70" s="58">
        <f>IF(($I70      =0),0,((($K70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=0),0,((($J71      -$H71      )/$H71      )*100))</f>
        <v>0</v>
      </c>
      <c r="S71" s="62">
        <f>IF(($I71      =0),0,((($K71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234421000</v>
      </c>
      <c r="C72" s="104">
        <f>SUM(C9:C14,C17:C23,C26:C29,C32,C35:C39,C42:C52,C55:C58,C61:C65,C69)</f>
        <v>0</v>
      </c>
      <c r="D72" s="104"/>
      <c r="E72" s="104">
        <f>$B72      +$C72      +$D72</f>
        <v>234421000</v>
      </c>
      <c r="F72" s="105">
        <f t="shared" ref="F72:O72" si="46">SUM(F9:F14,F17:F23,F26:F29,F32,F35:F39,F42:F52,F55:F58,F61:F65,F69)</f>
        <v>234421000</v>
      </c>
      <c r="G72" s="106">
        <f t="shared" si="46"/>
        <v>130301000</v>
      </c>
      <c r="H72" s="105">
        <f t="shared" si="46"/>
        <v>32741000</v>
      </c>
      <c r="I72" s="106">
        <f t="shared" si="46"/>
        <v>0</v>
      </c>
      <c r="J72" s="105">
        <f t="shared" si="46"/>
        <v>59851000</v>
      </c>
      <c r="K72" s="106">
        <f t="shared" si="46"/>
        <v>104925675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92592000</v>
      </c>
      <c r="Q72" s="106">
        <f>$I72      +$K72      +$M72      +$O72</f>
        <v>104925675</v>
      </c>
      <c r="R72" s="61">
        <f>IF(($H72      =0),0,((($J72      -$H72      )/$H72      )*100))</f>
        <v>82.801380532054608</v>
      </c>
      <c r="S72" s="62">
        <f>IF(($I72      =0),0,((($K72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46.958109341718227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53.213142813672789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twQERKV4rXpVFnF9osGgwiIGFUqMomQZkuUDsIt2XQj4uGoa0XWg/VijxzFFaoYew1PrJkqQlUFp+Pcs1VWk9Q==" saltValue="1LMzb+oEV/DEBmwSs9l9C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1920000</v>
      </c>
      <c r="C10" s="92"/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544000</v>
      </c>
      <c r="I10" s="94">
        <v>603537</v>
      </c>
      <c r="J10" s="93">
        <v>255000</v>
      </c>
      <c r="K10" s="94">
        <v>249590</v>
      </c>
      <c r="L10" s="93"/>
      <c r="M10" s="94"/>
      <c r="N10" s="93"/>
      <c r="O10" s="94"/>
      <c r="P10" s="93">
        <f t="shared" ref="P10:P15" si="1">$H10      +$J10      +$L10      +$N10</f>
        <v>799000</v>
      </c>
      <c r="Q10" s="94">
        <f t="shared" ref="Q10:Q15" si="2">$I10      +$K10      +$M10      +$O10</f>
        <v>853127</v>
      </c>
      <c r="R10" s="48">
        <f t="shared" ref="R10:R15" si="3">IF(($H10      =0),0,((($J10      -$H10      )/$H10      )*100))</f>
        <v>-53.125</v>
      </c>
      <c r="S10" s="49">
        <f t="shared" ref="S10:S15" si="4">IF(($I10      =0),0,((($K10      -$I10      )/$I10      )*100))</f>
        <v>-58.645451728725831</v>
      </c>
      <c r="T10" s="48">
        <f t="shared" ref="T10:T14" si="5">IF(($E10      =0),0,(($P10      /$E10      )*100))</f>
        <v>41.614583333333336</v>
      </c>
      <c r="U10" s="50">
        <f t="shared" ref="U10:U14" si="6">IF(($E10      =0),0,(($Q10      /$E10      )*100))</f>
        <v>44.433697916666667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544000</v>
      </c>
      <c r="I15" s="97">
        <f t="shared" si="7"/>
        <v>603537</v>
      </c>
      <c r="J15" s="96">
        <f t="shared" si="7"/>
        <v>255000</v>
      </c>
      <c r="K15" s="97">
        <f t="shared" si="7"/>
        <v>249590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799000</v>
      </c>
      <c r="Q15" s="97">
        <f t="shared" si="2"/>
        <v>853127</v>
      </c>
      <c r="R15" s="52">
        <f t="shared" si="3"/>
        <v>-53.125</v>
      </c>
      <c r="S15" s="53">
        <f t="shared" si="4"/>
        <v>-58.645451728725831</v>
      </c>
      <c r="T15" s="52">
        <f>IF((SUM($E9:$E13))=0,0,(P15/(SUM($E9:$E13))*100))</f>
        <v>41.614583333333336</v>
      </c>
      <c r="U15" s="54">
        <f>IF((SUM($E9:$E13))=0,0,(Q15/(SUM($E9:$E13))*100))</f>
        <v>44.433697916666667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3144000</v>
      </c>
      <c r="C32" s="92"/>
      <c r="D32" s="92"/>
      <c r="E32" s="92">
        <f>$B32      +$C32      +$D32</f>
        <v>3144000</v>
      </c>
      <c r="F32" s="93">
        <v>3144000</v>
      </c>
      <c r="G32" s="94">
        <v>2200000</v>
      </c>
      <c r="H32" s="93">
        <v>817000</v>
      </c>
      <c r="I32" s="94">
        <v>1328795</v>
      </c>
      <c r="J32" s="93">
        <v>940000</v>
      </c>
      <c r="K32" s="94">
        <v>1384466</v>
      </c>
      <c r="L32" s="93"/>
      <c r="M32" s="94"/>
      <c r="N32" s="93"/>
      <c r="O32" s="94"/>
      <c r="P32" s="93">
        <f>$H32      +$J32      +$L32      +$N32</f>
        <v>1757000</v>
      </c>
      <c r="Q32" s="94">
        <f>$I32      +$K32      +$M32      +$O32</f>
        <v>2713261</v>
      </c>
      <c r="R32" s="48">
        <f>IF(($H32      =0),0,((($J32      -$H32      )/$H32      )*100))</f>
        <v>15.055079559363524</v>
      </c>
      <c r="S32" s="49">
        <f>IF(($I32      =0),0,((($K32      -$I32      )/$I32      )*100))</f>
        <v>4.1895853009681705</v>
      </c>
      <c r="T32" s="48">
        <f>IF(($E32      =0),0,(($P32      /$E32      )*100))</f>
        <v>55.88422391857506</v>
      </c>
      <c r="U32" s="50">
        <f>IF(($E32      =0),0,(($Q32      /$E32      )*100))</f>
        <v>86.299650127226471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3144000</v>
      </c>
      <c r="C33" s="95">
        <f>C32</f>
        <v>0</v>
      </c>
      <c r="D33" s="95"/>
      <c r="E33" s="95">
        <f>$B33      +$C33      +$D33</f>
        <v>3144000</v>
      </c>
      <c r="F33" s="96">
        <f t="shared" ref="F33:O33" si="17">F32</f>
        <v>3144000</v>
      </c>
      <c r="G33" s="97">
        <f t="shared" si="17"/>
        <v>2200000</v>
      </c>
      <c r="H33" s="96">
        <f t="shared" si="17"/>
        <v>817000</v>
      </c>
      <c r="I33" s="97">
        <f t="shared" si="17"/>
        <v>1328795</v>
      </c>
      <c r="J33" s="96">
        <f t="shared" si="17"/>
        <v>940000</v>
      </c>
      <c r="K33" s="97">
        <f t="shared" si="17"/>
        <v>1384466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1757000</v>
      </c>
      <c r="Q33" s="97">
        <f>$I33      +$K33      +$M33      +$O33</f>
        <v>2713261</v>
      </c>
      <c r="R33" s="52">
        <f>IF(($H33      =0),0,((($J33      -$H33      )/$H33      )*100))</f>
        <v>15.055079559363524</v>
      </c>
      <c r="S33" s="53">
        <f>IF(($I33      =0),0,((($K33      -$I33      )/$I33      )*100))</f>
        <v>4.1895853009681705</v>
      </c>
      <c r="T33" s="52">
        <f>IF($E33   =0,0,($P33   /$E33   )*100)</f>
        <v>55.88422391857506</v>
      </c>
      <c r="U33" s="54">
        <f>IF($E33   =0,0,($Q33   /$E33   )*100)</f>
        <v>86.299650127226471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5064000</v>
      </c>
      <c r="C67" s="104">
        <f>SUM(C9:C14,C17:C23,C26:C29,C32,C35:C39,C42:C52,C55:C58,C61:C65)</f>
        <v>0</v>
      </c>
      <c r="D67" s="104"/>
      <c r="E67" s="104">
        <f t="shared" si="35"/>
        <v>5064000</v>
      </c>
      <c r="F67" s="105">
        <f t="shared" ref="F67:O67" si="43">SUM(F9:F14,F17:F23,F26:F29,F32,F35:F39,F42:F52,F55:F58,F61:F65)</f>
        <v>5064000</v>
      </c>
      <c r="G67" s="106">
        <f t="shared" si="43"/>
        <v>4120000</v>
      </c>
      <c r="H67" s="105">
        <f t="shared" si="43"/>
        <v>1361000</v>
      </c>
      <c r="I67" s="106">
        <f t="shared" si="43"/>
        <v>1932332</v>
      </c>
      <c r="J67" s="105">
        <f t="shared" si="43"/>
        <v>1195000</v>
      </c>
      <c r="K67" s="106">
        <f t="shared" si="43"/>
        <v>1634056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2556000</v>
      </c>
      <c r="Q67" s="106">
        <f t="shared" si="37"/>
        <v>3566388</v>
      </c>
      <c r="R67" s="61">
        <f t="shared" si="38"/>
        <v>-12.196914033798677</v>
      </c>
      <c r="S67" s="62">
        <f t="shared" si="39"/>
        <v>-15.436063782000195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50.473933649289101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70.426303317535542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32314000</v>
      </c>
      <c r="C69" s="92"/>
      <c r="D69" s="92"/>
      <c r="E69" s="92">
        <f>$B69      +$C69      +$D69</f>
        <v>32314000</v>
      </c>
      <c r="F69" s="93">
        <v>32314000</v>
      </c>
      <c r="G69" s="94">
        <v>30153000</v>
      </c>
      <c r="H69" s="93">
        <v>12683000</v>
      </c>
      <c r="I69" s="94">
        <v>13735856</v>
      </c>
      <c r="J69" s="93">
        <v>9917000</v>
      </c>
      <c r="K69" s="94">
        <v>14260433</v>
      </c>
      <c r="L69" s="93"/>
      <c r="M69" s="94"/>
      <c r="N69" s="93"/>
      <c r="O69" s="94"/>
      <c r="P69" s="93">
        <f>$H69      +$J69      +$L69      +$N69</f>
        <v>22600000</v>
      </c>
      <c r="Q69" s="94">
        <f>$I69      +$K69      +$M69      +$O69</f>
        <v>27996289</v>
      </c>
      <c r="R69" s="48">
        <f>IF(($H69      =0),0,((($J69      -$H69      )/$H69      )*100))</f>
        <v>-21.808720334305765</v>
      </c>
      <c r="S69" s="49">
        <f>IF(($I69      =0),0,((($K69      -$I69      )/$I69      )*100))</f>
        <v>3.819033921147688</v>
      </c>
      <c r="T69" s="48">
        <f>IF(($E69      =0),0,(($P69      /$E69      )*100))</f>
        <v>69.938726248684773</v>
      </c>
      <c r="U69" s="50">
        <f>IF(($E69      =0),0,(($Q69      /$E69      )*100))</f>
        <v>86.638265148232961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32314000</v>
      </c>
      <c r="C70" s="101">
        <f>C69</f>
        <v>0</v>
      </c>
      <c r="D70" s="101"/>
      <c r="E70" s="101">
        <f>$B70      +$C70      +$D70</f>
        <v>32314000</v>
      </c>
      <c r="F70" s="102">
        <f t="shared" ref="F70:O70" si="44">F69</f>
        <v>32314000</v>
      </c>
      <c r="G70" s="103">
        <f t="shared" si="44"/>
        <v>30153000</v>
      </c>
      <c r="H70" s="102">
        <f t="shared" si="44"/>
        <v>12683000</v>
      </c>
      <c r="I70" s="103">
        <f t="shared" si="44"/>
        <v>13735856</v>
      </c>
      <c r="J70" s="102">
        <f t="shared" si="44"/>
        <v>9917000</v>
      </c>
      <c r="K70" s="103">
        <f t="shared" si="44"/>
        <v>14260433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22600000</v>
      </c>
      <c r="Q70" s="103">
        <f>$I70      +$K70      +$M70      +$O70</f>
        <v>27996289</v>
      </c>
      <c r="R70" s="57">
        <f>IF(($H70      =0),0,((($J70      -$H70      )/$H70      )*100))</f>
        <v>-21.808720334305765</v>
      </c>
      <c r="S70" s="58">
        <f>IF(($I70      =0),0,((($K70      -$I70      )/$I70      )*100))</f>
        <v>3.819033921147688</v>
      </c>
      <c r="T70" s="57">
        <f>IF($E70   =0,0,($P70   /$E70   )*100)</f>
        <v>69.938726248684773</v>
      </c>
      <c r="U70" s="59">
        <f>IF($E70   =0,0,($Q70   /$E70 )*100)</f>
        <v>86.638265148232961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32314000</v>
      </c>
      <c r="C71" s="104">
        <f>C69</f>
        <v>0</v>
      </c>
      <c r="D71" s="104"/>
      <c r="E71" s="104">
        <f>$B71      +$C71      +$D71</f>
        <v>32314000</v>
      </c>
      <c r="F71" s="105">
        <f t="shared" ref="F71:O71" si="45">F69</f>
        <v>32314000</v>
      </c>
      <c r="G71" s="106">
        <f t="shared" si="45"/>
        <v>30153000</v>
      </c>
      <c r="H71" s="105">
        <f t="shared" si="45"/>
        <v>12683000</v>
      </c>
      <c r="I71" s="106">
        <f t="shared" si="45"/>
        <v>13735856</v>
      </c>
      <c r="J71" s="105">
        <f t="shared" si="45"/>
        <v>9917000</v>
      </c>
      <c r="K71" s="106">
        <f t="shared" si="45"/>
        <v>14260433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22600000</v>
      </c>
      <c r="Q71" s="106">
        <f>$I71      +$K71      +$M71      +$O71</f>
        <v>27996289</v>
      </c>
      <c r="R71" s="61">
        <f>IF(($H71      =0),0,((($J71      -$H71      )/$H71      )*100))</f>
        <v>-21.808720334305765</v>
      </c>
      <c r="S71" s="62">
        <f>IF(($I71      =0),0,((($K71      -$I71      )/$I71      )*100))</f>
        <v>3.819033921147688</v>
      </c>
      <c r="T71" s="61">
        <f>IF($E71   =0,0,($P71   /$E71   )*100)</f>
        <v>69.938726248684773</v>
      </c>
      <c r="U71" s="65">
        <f>IF($E71   =0,0,($Q71   /$E71   )*100)</f>
        <v>86.638265148232961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37378000</v>
      </c>
      <c r="C72" s="104">
        <f>SUM(C9:C14,C17:C23,C26:C29,C32,C35:C39,C42:C52,C55:C58,C61:C65,C69)</f>
        <v>0</v>
      </c>
      <c r="D72" s="104"/>
      <c r="E72" s="104">
        <f>$B72      +$C72      +$D72</f>
        <v>37378000</v>
      </c>
      <c r="F72" s="105">
        <f t="shared" ref="F72:O72" si="46">SUM(F9:F14,F17:F23,F26:F29,F32,F35:F39,F42:F52,F55:F58,F61:F65,F69)</f>
        <v>37378000</v>
      </c>
      <c r="G72" s="106">
        <f t="shared" si="46"/>
        <v>34273000</v>
      </c>
      <c r="H72" s="105">
        <f t="shared" si="46"/>
        <v>14044000</v>
      </c>
      <c r="I72" s="106">
        <f t="shared" si="46"/>
        <v>15668188</v>
      </c>
      <c r="J72" s="105">
        <f t="shared" si="46"/>
        <v>11112000</v>
      </c>
      <c r="K72" s="106">
        <f t="shared" si="46"/>
        <v>15894489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25156000</v>
      </c>
      <c r="Q72" s="106">
        <f>$I72      +$K72      +$M72      +$O72</f>
        <v>31562677</v>
      </c>
      <c r="R72" s="61">
        <f>IF(($H72      =0),0,((($J72      -$H72      )/$H72      )*100))</f>
        <v>-20.877242950726288</v>
      </c>
      <c r="S72" s="62">
        <f>IF(($I72      =0),0,((($K72      -$I72      )/$I72      )*100))</f>
        <v>1.4443342140137709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67.30162127454652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84.441856172079838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vfubnDDUzIM6/sMH2NVR68zjqqbT2j+9Ns3PjLgG+OT5I+ywsbfl/nzJx9xyIna7ngKrAm3E6vaqUQ3I/ok2YQ==" saltValue="7uLMHQjO4zN14Rt7H2rht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1720000</v>
      </c>
      <c r="C10" s="92"/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221000</v>
      </c>
      <c r="I10" s="94">
        <v>220611</v>
      </c>
      <c r="J10" s="93">
        <v>416000</v>
      </c>
      <c r="K10" s="94">
        <v>416269</v>
      </c>
      <c r="L10" s="93"/>
      <c r="M10" s="94"/>
      <c r="N10" s="93"/>
      <c r="O10" s="94"/>
      <c r="P10" s="93">
        <f t="shared" ref="P10:P15" si="1">$H10      +$J10      +$L10      +$N10</f>
        <v>637000</v>
      </c>
      <c r="Q10" s="94">
        <f t="shared" ref="Q10:Q15" si="2">$I10      +$K10      +$M10      +$O10</f>
        <v>636880</v>
      </c>
      <c r="R10" s="48">
        <f t="shared" ref="R10:R15" si="3">IF(($H10      =0),0,((($J10      -$H10      )/$H10      )*100))</f>
        <v>88.235294117647058</v>
      </c>
      <c r="S10" s="49">
        <f t="shared" ref="S10:S15" si="4">IF(($I10      =0),0,((($K10      -$I10      )/$I10      )*100))</f>
        <v>88.689140614021966</v>
      </c>
      <c r="T10" s="48">
        <f t="shared" ref="T10:T14" si="5">IF(($E10      =0),0,(($P10      /$E10      )*100))</f>
        <v>37.034883720930232</v>
      </c>
      <c r="U10" s="50">
        <f t="shared" ref="U10:U14" si="6">IF(($E10      =0),0,(($Q10      /$E10      )*100))</f>
        <v>37.027906976744184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221000</v>
      </c>
      <c r="I15" s="97">
        <f t="shared" si="7"/>
        <v>220611</v>
      </c>
      <c r="J15" s="96">
        <f t="shared" si="7"/>
        <v>416000</v>
      </c>
      <c r="K15" s="97">
        <f t="shared" si="7"/>
        <v>416269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637000</v>
      </c>
      <c r="Q15" s="97">
        <f t="shared" si="2"/>
        <v>636880</v>
      </c>
      <c r="R15" s="52">
        <f t="shared" si="3"/>
        <v>88.235294117647058</v>
      </c>
      <c r="S15" s="53">
        <f t="shared" si="4"/>
        <v>88.689140614021966</v>
      </c>
      <c r="T15" s="52">
        <f>IF((SUM($E9:$E13))=0,0,(P15/(SUM($E9:$E13))*100))</f>
        <v>37.034883720930232</v>
      </c>
      <c r="U15" s="54">
        <f>IF((SUM($E9:$E13))=0,0,(Q15/(SUM($E9:$E13))*100))</f>
        <v>37.027906976744184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2329000</v>
      </c>
      <c r="C32" s="92"/>
      <c r="D32" s="92"/>
      <c r="E32" s="92">
        <f>$B32      +$C32      +$D32</f>
        <v>2329000</v>
      </c>
      <c r="F32" s="93">
        <v>2329000</v>
      </c>
      <c r="G32" s="94">
        <v>1632000</v>
      </c>
      <c r="H32" s="93">
        <v>601000</v>
      </c>
      <c r="I32" s="94">
        <v>600384</v>
      </c>
      <c r="J32" s="93">
        <v>821000</v>
      </c>
      <c r="K32" s="94">
        <v>814384</v>
      </c>
      <c r="L32" s="93"/>
      <c r="M32" s="94"/>
      <c r="N32" s="93"/>
      <c r="O32" s="94"/>
      <c r="P32" s="93">
        <f>$H32      +$J32      +$L32      +$N32</f>
        <v>1422000</v>
      </c>
      <c r="Q32" s="94">
        <f>$I32      +$K32      +$M32      +$O32</f>
        <v>1414768</v>
      </c>
      <c r="R32" s="48">
        <f>IF(($H32      =0),0,((($J32      -$H32      )/$H32      )*100))</f>
        <v>36.605657237936775</v>
      </c>
      <c r="S32" s="49">
        <f>IF(($I32      =0),0,((($K32      -$I32      )/$I32      )*100))</f>
        <v>35.643854599722843</v>
      </c>
      <c r="T32" s="48">
        <f>IF(($E32      =0),0,(($P32      /$E32      )*100))</f>
        <v>61.056247316444825</v>
      </c>
      <c r="U32" s="50">
        <f>IF(($E32      =0),0,(($Q32      /$E32      )*100))</f>
        <v>60.745727780163165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2329000</v>
      </c>
      <c r="C33" s="95">
        <f>C32</f>
        <v>0</v>
      </c>
      <c r="D33" s="95"/>
      <c r="E33" s="95">
        <f>$B33      +$C33      +$D33</f>
        <v>2329000</v>
      </c>
      <c r="F33" s="96">
        <f t="shared" ref="F33:O33" si="17">F32</f>
        <v>2329000</v>
      </c>
      <c r="G33" s="97">
        <f t="shared" si="17"/>
        <v>1632000</v>
      </c>
      <c r="H33" s="96">
        <f t="shared" si="17"/>
        <v>601000</v>
      </c>
      <c r="I33" s="97">
        <f t="shared" si="17"/>
        <v>600384</v>
      </c>
      <c r="J33" s="96">
        <f t="shared" si="17"/>
        <v>821000</v>
      </c>
      <c r="K33" s="97">
        <f t="shared" si="17"/>
        <v>814384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1422000</v>
      </c>
      <c r="Q33" s="97">
        <f>$I33      +$K33      +$M33      +$O33</f>
        <v>1414768</v>
      </c>
      <c r="R33" s="52">
        <f>IF(($H33      =0),0,((($J33      -$H33      )/$H33      )*100))</f>
        <v>36.605657237936775</v>
      </c>
      <c r="S33" s="53">
        <f>IF(($I33      =0),0,((($K33      -$I33      )/$I33      )*100))</f>
        <v>35.643854599722843</v>
      </c>
      <c r="T33" s="52">
        <f>IF($E33   =0,0,($P33   /$E33   )*100)</f>
        <v>61.056247316444825</v>
      </c>
      <c r="U33" s="54">
        <f>IF($E33   =0,0,($Q33   /$E33   )*100)</f>
        <v>60.745727780163165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21476000</v>
      </c>
      <c r="C35" s="92"/>
      <c r="D35" s="92"/>
      <c r="E35" s="92">
        <f t="shared" ref="E35:E40" si="18">$B35      +$C35      +$D35</f>
        <v>21476000</v>
      </c>
      <c r="F35" s="93">
        <v>21476000</v>
      </c>
      <c r="G35" s="94">
        <v>3500000</v>
      </c>
      <c r="H35" s="93"/>
      <c r="I35" s="94"/>
      <c r="J35" s="93">
        <v>3000000</v>
      </c>
      <c r="K35" s="94">
        <v>3000000</v>
      </c>
      <c r="L35" s="93"/>
      <c r="M35" s="94"/>
      <c r="N35" s="93"/>
      <c r="O35" s="94"/>
      <c r="P35" s="93">
        <f t="shared" ref="P35:P40" si="19">$H35      +$J35      +$L35      +$N35</f>
        <v>3000000</v>
      </c>
      <c r="Q35" s="94">
        <f t="shared" ref="Q35:Q40" si="20">$I35      +$K35      +$M35      +$O35</f>
        <v>3000000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13.969081765691934</v>
      </c>
      <c r="U35" s="50">
        <f t="shared" ref="U35:U39" si="24">IF(($E35      =0),0,(($Q35      /$E35      )*100))</f>
        <v>13.969081765691934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953000</v>
      </c>
      <c r="C36" s="92"/>
      <c r="D36" s="92"/>
      <c r="E36" s="92">
        <f t="shared" si="18"/>
        <v>953000</v>
      </c>
      <c r="F36" s="93">
        <v>953000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4000000</v>
      </c>
      <c r="C38" s="92"/>
      <c r="D38" s="92"/>
      <c r="E38" s="92">
        <f t="shared" si="18"/>
        <v>4000000</v>
      </c>
      <c r="F38" s="93">
        <v>4000000</v>
      </c>
      <c r="G38" s="94">
        <v>3000000</v>
      </c>
      <c r="H38" s="93"/>
      <c r="I38" s="94"/>
      <c r="J38" s="93">
        <v>1043000</v>
      </c>
      <c r="K38" s="94">
        <v>978199</v>
      </c>
      <c r="L38" s="93"/>
      <c r="M38" s="94"/>
      <c r="N38" s="93"/>
      <c r="O38" s="94"/>
      <c r="P38" s="93">
        <f t="shared" si="19"/>
        <v>1043000</v>
      </c>
      <c r="Q38" s="94">
        <f t="shared" si="20"/>
        <v>978199</v>
      </c>
      <c r="R38" s="48">
        <f t="shared" si="21"/>
        <v>0</v>
      </c>
      <c r="S38" s="49">
        <f t="shared" si="22"/>
        <v>0</v>
      </c>
      <c r="T38" s="48">
        <f t="shared" si="23"/>
        <v>26.074999999999999</v>
      </c>
      <c r="U38" s="50">
        <f t="shared" si="24"/>
        <v>24.454975000000001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26429000</v>
      </c>
      <c r="C40" s="95">
        <f>SUM(C35:C39)</f>
        <v>0</v>
      </c>
      <c r="D40" s="95"/>
      <c r="E40" s="95">
        <f t="shared" si="18"/>
        <v>26429000</v>
      </c>
      <c r="F40" s="96">
        <f t="shared" ref="F40:O40" si="25">SUM(F35:F39)</f>
        <v>26429000</v>
      </c>
      <c r="G40" s="97">
        <f t="shared" si="25"/>
        <v>6500000</v>
      </c>
      <c r="H40" s="96">
        <f t="shared" si="25"/>
        <v>0</v>
      </c>
      <c r="I40" s="97">
        <f t="shared" si="25"/>
        <v>0</v>
      </c>
      <c r="J40" s="96">
        <f t="shared" si="25"/>
        <v>4043000</v>
      </c>
      <c r="K40" s="97">
        <f t="shared" si="25"/>
        <v>3978199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4043000</v>
      </c>
      <c r="Q40" s="97">
        <f t="shared" si="20"/>
        <v>3978199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15.869838279164705</v>
      </c>
      <c r="U40" s="54">
        <f>IF((+$E35+$E38) =0,0,(Q40   /(+$E35+$E38) )*100)</f>
        <v>15.615477311979904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30478000</v>
      </c>
      <c r="C67" s="104">
        <f>SUM(C9:C14,C17:C23,C26:C29,C32,C35:C39,C42:C52,C55:C58,C61:C65)</f>
        <v>0</v>
      </c>
      <c r="D67" s="104"/>
      <c r="E67" s="104">
        <f t="shared" si="35"/>
        <v>30478000</v>
      </c>
      <c r="F67" s="105">
        <f t="shared" ref="F67:O67" si="43">SUM(F9:F14,F17:F23,F26:F29,F32,F35:F39,F42:F52,F55:F58,F61:F65)</f>
        <v>30478000</v>
      </c>
      <c r="G67" s="106">
        <f t="shared" si="43"/>
        <v>9852000</v>
      </c>
      <c r="H67" s="105">
        <f t="shared" si="43"/>
        <v>822000</v>
      </c>
      <c r="I67" s="106">
        <f t="shared" si="43"/>
        <v>820995</v>
      </c>
      <c r="J67" s="105">
        <f t="shared" si="43"/>
        <v>5280000</v>
      </c>
      <c r="K67" s="106">
        <f t="shared" si="43"/>
        <v>5208852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6102000</v>
      </c>
      <c r="Q67" s="106">
        <f t="shared" si="37"/>
        <v>6029847</v>
      </c>
      <c r="R67" s="61">
        <f t="shared" si="38"/>
        <v>542.33576642335765</v>
      </c>
      <c r="S67" s="62">
        <f t="shared" si="39"/>
        <v>534.45599546891276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20.667231160033868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20.422851820491108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26810000</v>
      </c>
      <c r="C69" s="92"/>
      <c r="D69" s="92"/>
      <c r="E69" s="92">
        <f>$B69      +$C69      +$D69</f>
        <v>26810000</v>
      </c>
      <c r="F69" s="93">
        <v>26810000</v>
      </c>
      <c r="G69" s="94">
        <v>18338000</v>
      </c>
      <c r="H69" s="93">
        <v>7719000</v>
      </c>
      <c r="I69" s="94">
        <v>7865713</v>
      </c>
      <c r="J69" s="93">
        <v>105000</v>
      </c>
      <c r="K69" s="94">
        <v>3013533</v>
      </c>
      <c r="L69" s="93"/>
      <c r="M69" s="94"/>
      <c r="N69" s="93"/>
      <c r="O69" s="94"/>
      <c r="P69" s="93">
        <f>$H69      +$J69      +$L69      +$N69</f>
        <v>7824000</v>
      </c>
      <c r="Q69" s="94">
        <f>$I69      +$K69      +$M69      +$O69</f>
        <v>10879246</v>
      </c>
      <c r="R69" s="48">
        <f>IF(($H69      =0),0,((($J69      -$H69      )/$H69      )*100))</f>
        <v>-98.639720171006601</v>
      </c>
      <c r="S69" s="49">
        <f>IF(($I69      =0),0,((($K69      -$I69      )/$I69      )*100))</f>
        <v>-61.687732567918509</v>
      </c>
      <c r="T69" s="48">
        <f>IF(($E69      =0),0,(($P69      /$E69      )*100))</f>
        <v>29.183140619171947</v>
      </c>
      <c r="U69" s="50">
        <f>IF(($E69      =0),0,(($Q69      /$E69      )*100))</f>
        <v>40.579060052219326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26810000</v>
      </c>
      <c r="C70" s="101">
        <f>C69</f>
        <v>0</v>
      </c>
      <c r="D70" s="101"/>
      <c r="E70" s="101">
        <f>$B70      +$C70      +$D70</f>
        <v>26810000</v>
      </c>
      <c r="F70" s="102">
        <f t="shared" ref="F70:O70" si="44">F69</f>
        <v>26810000</v>
      </c>
      <c r="G70" s="103">
        <f t="shared" si="44"/>
        <v>18338000</v>
      </c>
      <c r="H70" s="102">
        <f t="shared" si="44"/>
        <v>7719000</v>
      </c>
      <c r="I70" s="103">
        <f t="shared" si="44"/>
        <v>7865713</v>
      </c>
      <c r="J70" s="102">
        <f t="shared" si="44"/>
        <v>105000</v>
      </c>
      <c r="K70" s="103">
        <f t="shared" si="44"/>
        <v>3013533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7824000</v>
      </c>
      <c r="Q70" s="103">
        <f>$I70      +$K70      +$M70      +$O70</f>
        <v>10879246</v>
      </c>
      <c r="R70" s="57">
        <f>IF(($H70      =0),0,((($J70      -$H70      )/$H70      )*100))</f>
        <v>-98.639720171006601</v>
      </c>
      <c r="S70" s="58">
        <f>IF(($I70      =0),0,((($K70      -$I70      )/$I70      )*100))</f>
        <v>-61.687732567918509</v>
      </c>
      <c r="T70" s="57">
        <f>IF($E70   =0,0,($P70   /$E70   )*100)</f>
        <v>29.183140619171947</v>
      </c>
      <c r="U70" s="59">
        <f>IF($E70   =0,0,($Q70   /$E70 )*100)</f>
        <v>40.579060052219326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26810000</v>
      </c>
      <c r="C71" s="104">
        <f>C69</f>
        <v>0</v>
      </c>
      <c r="D71" s="104"/>
      <c r="E71" s="104">
        <f>$B71      +$C71      +$D71</f>
        <v>26810000</v>
      </c>
      <c r="F71" s="105">
        <f t="shared" ref="F71:O71" si="45">F69</f>
        <v>26810000</v>
      </c>
      <c r="G71" s="106">
        <f t="shared" si="45"/>
        <v>18338000</v>
      </c>
      <c r="H71" s="105">
        <f t="shared" si="45"/>
        <v>7719000</v>
      </c>
      <c r="I71" s="106">
        <f t="shared" si="45"/>
        <v>7865713</v>
      </c>
      <c r="J71" s="105">
        <f t="shared" si="45"/>
        <v>105000</v>
      </c>
      <c r="K71" s="106">
        <f t="shared" si="45"/>
        <v>3013533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7824000</v>
      </c>
      <c r="Q71" s="106">
        <f>$I71      +$K71      +$M71      +$O71</f>
        <v>10879246</v>
      </c>
      <c r="R71" s="61">
        <f>IF(($H71      =0),0,((($J71      -$H71      )/$H71      )*100))</f>
        <v>-98.639720171006601</v>
      </c>
      <c r="S71" s="62">
        <f>IF(($I71      =0),0,((($K71      -$I71      )/$I71      )*100))</f>
        <v>-61.687732567918509</v>
      </c>
      <c r="T71" s="61">
        <f>IF($E71   =0,0,($P71   /$E71   )*100)</f>
        <v>29.183140619171947</v>
      </c>
      <c r="U71" s="65">
        <f>IF($E71   =0,0,($Q71   /$E71   )*100)</f>
        <v>40.579060052219326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57288000</v>
      </c>
      <c r="C72" s="104">
        <f>SUM(C9:C14,C17:C23,C26:C29,C32,C35:C39,C42:C52,C55:C58,C61:C65,C69)</f>
        <v>0</v>
      </c>
      <c r="D72" s="104"/>
      <c r="E72" s="104">
        <f>$B72      +$C72      +$D72</f>
        <v>57288000</v>
      </c>
      <c r="F72" s="105">
        <f t="shared" ref="F72:O72" si="46">SUM(F9:F14,F17:F23,F26:F29,F32,F35:F39,F42:F52,F55:F58,F61:F65,F69)</f>
        <v>57288000</v>
      </c>
      <c r="G72" s="106">
        <f t="shared" si="46"/>
        <v>28190000</v>
      </c>
      <c r="H72" s="105">
        <f t="shared" si="46"/>
        <v>8541000</v>
      </c>
      <c r="I72" s="106">
        <f t="shared" si="46"/>
        <v>8686708</v>
      </c>
      <c r="J72" s="105">
        <f t="shared" si="46"/>
        <v>5385000</v>
      </c>
      <c r="K72" s="106">
        <f t="shared" si="46"/>
        <v>8222385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13926000</v>
      </c>
      <c r="Q72" s="106">
        <f>$I72      +$K72      +$M72      +$O72</f>
        <v>16909093</v>
      </c>
      <c r="R72" s="61">
        <f>IF(($H72      =0),0,((($J72      -$H72      )/$H72      )*100))</f>
        <v>-36.951176677204074</v>
      </c>
      <c r="S72" s="62">
        <f>IF(($I72      =0),0,((($K72      -$I72      )/$I72      )*100))</f>
        <v>-5.3452124786512911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24.719978698855062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30.015253394869973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qYYggW95QQmH+vsfEW7oaYIST4ZSj7k6CpYrUR7A9HfqHVfsEvyfzZdR2oYcb10cS12peT044iPdHSSjlDqLUw==" saltValue="USCmzct9PQ+jWRBA6CPXr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/>
      <c r="I10" s="94">
        <v>2181254</v>
      </c>
      <c r="J10" s="93"/>
      <c r="K10" s="94">
        <v>128285</v>
      </c>
      <c r="L10" s="93"/>
      <c r="M10" s="94"/>
      <c r="N10" s="93"/>
      <c r="O10" s="94"/>
      <c r="P10" s="93">
        <f t="shared" ref="P10:P15" si="1">$H10      +$J10      +$L10      +$N10</f>
        <v>0</v>
      </c>
      <c r="Q10" s="94">
        <f t="shared" ref="Q10:Q15" si="2">$I10      +$K10      +$M10      +$O10</f>
        <v>2309539</v>
      </c>
      <c r="R10" s="48">
        <f t="shared" ref="R10:R15" si="3">IF(($H10      =0),0,((($J10      -$H10      )/$H10      )*100))</f>
        <v>0</v>
      </c>
      <c r="S10" s="49">
        <f t="shared" ref="S10:S15" si="4">IF(($I10      =0),0,((($K10      -$I10      )/$I10      )*100))</f>
        <v>-94.118750040114534</v>
      </c>
      <c r="T10" s="48">
        <f t="shared" ref="T10:T14" si="5">IF(($E10      =0),0,(($P10      /$E10      )*100))</f>
        <v>0</v>
      </c>
      <c r="U10" s="50">
        <f t="shared" ref="U10:U14" si="6">IF(($E10      =0),0,(($Q10      /$E10      )*100))</f>
        <v>76.984633333333335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0</v>
      </c>
      <c r="I15" s="97">
        <f t="shared" si="7"/>
        <v>2181254</v>
      </c>
      <c r="J15" s="96">
        <f t="shared" si="7"/>
        <v>0</v>
      </c>
      <c r="K15" s="97">
        <f t="shared" si="7"/>
        <v>128285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0</v>
      </c>
      <c r="Q15" s="97">
        <f t="shared" si="2"/>
        <v>2309539</v>
      </c>
      <c r="R15" s="52">
        <f t="shared" si="3"/>
        <v>0</v>
      </c>
      <c r="S15" s="53">
        <f t="shared" si="4"/>
        <v>-94.118750040114534</v>
      </c>
      <c r="T15" s="52">
        <f>IF((SUM($E9:$E13))=0,0,(P15/(SUM($E9:$E13))*100))</f>
        <v>0</v>
      </c>
      <c r="U15" s="54">
        <f>IF((SUM($E9:$E13))=0,0,(Q15/(SUM($E9:$E13))*100))</f>
        <v>76.984633333333335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1215000</v>
      </c>
      <c r="C32" s="92"/>
      <c r="D32" s="92"/>
      <c r="E32" s="92">
        <f>$B32      +$C32      +$D32</f>
        <v>1215000</v>
      </c>
      <c r="F32" s="93">
        <v>1215000</v>
      </c>
      <c r="G32" s="94">
        <v>850000</v>
      </c>
      <c r="H32" s="93">
        <v>364000</v>
      </c>
      <c r="I32" s="94">
        <v>363503</v>
      </c>
      <c r="J32" s="93">
        <v>333000</v>
      </c>
      <c r="K32" s="94">
        <v>333718</v>
      </c>
      <c r="L32" s="93"/>
      <c r="M32" s="94"/>
      <c r="N32" s="93"/>
      <c r="O32" s="94"/>
      <c r="P32" s="93">
        <f>$H32      +$J32      +$L32      +$N32</f>
        <v>697000</v>
      </c>
      <c r="Q32" s="94">
        <f>$I32      +$K32      +$M32      +$O32</f>
        <v>697221</v>
      </c>
      <c r="R32" s="48">
        <f>IF(($H32      =0),0,((($J32      -$H32      )/$H32      )*100))</f>
        <v>-8.5164835164835164</v>
      </c>
      <c r="S32" s="49">
        <f>IF(($I32      =0),0,((($K32      -$I32      )/$I32      )*100))</f>
        <v>-8.1938801055287023</v>
      </c>
      <c r="T32" s="48">
        <f>IF(($E32      =0),0,(($P32      /$E32      )*100))</f>
        <v>57.36625514403292</v>
      </c>
      <c r="U32" s="50">
        <f>IF(($E32      =0),0,(($Q32      /$E32      )*100))</f>
        <v>57.384444444444448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1215000</v>
      </c>
      <c r="C33" s="95">
        <f>C32</f>
        <v>0</v>
      </c>
      <c r="D33" s="95"/>
      <c r="E33" s="95">
        <f>$B33      +$C33      +$D33</f>
        <v>1215000</v>
      </c>
      <c r="F33" s="96">
        <f t="shared" ref="F33:O33" si="17">F32</f>
        <v>1215000</v>
      </c>
      <c r="G33" s="97">
        <f t="shared" si="17"/>
        <v>850000</v>
      </c>
      <c r="H33" s="96">
        <f t="shared" si="17"/>
        <v>364000</v>
      </c>
      <c r="I33" s="97">
        <f t="shared" si="17"/>
        <v>363503</v>
      </c>
      <c r="J33" s="96">
        <f t="shared" si="17"/>
        <v>333000</v>
      </c>
      <c r="K33" s="97">
        <f t="shared" si="17"/>
        <v>333718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697000</v>
      </c>
      <c r="Q33" s="97">
        <f>$I33      +$K33      +$M33      +$O33</f>
        <v>697221</v>
      </c>
      <c r="R33" s="52">
        <f>IF(($H33      =0),0,((($J33      -$H33      )/$H33      )*100))</f>
        <v>-8.5164835164835164</v>
      </c>
      <c r="S33" s="53">
        <f>IF(($I33      =0),0,((($K33      -$I33      )/$I33      )*100))</f>
        <v>-8.1938801055287023</v>
      </c>
      <c r="T33" s="52">
        <f>IF($E33   =0,0,($P33   /$E33   )*100)</f>
        <v>57.36625514403292</v>
      </c>
      <c r="U33" s="54">
        <f>IF($E33   =0,0,($Q33   /$E33   )*100)</f>
        <v>57.384444444444448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42692000</v>
      </c>
      <c r="C35" s="92"/>
      <c r="D35" s="92"/>
      <c r="E35" s="92">
        <f t="shared" ref="E35:E40" si="18">$B35      +$C35      +$D35</f>
        <v>42692000</v>
      </c>
      <c r="F35" s="93">
        <v>42692000</v>
      </c>
      <c r="G35" s="94">
        <v>25192000</v>
      </c>
      <c r="H35" s="93">
        <v>4131000</v>
      </c>
      <c r="I35" s="94">
        <v>3945217</v>
      </c>
      <c r="J35" s="93">
        <v>6967000</v>
      </c>
      <c r="K35" s="94">
        <v>11778176</v>
      </c>
      <c r="L35" s="93"/>
      <c r="M35" s="94"/>
      <c r="N35" s="93"/>
      <c r="O35" s="94"/>
      <c r="P35" s="93">
        <f t="shared" ref="P35:P40" si="19">$H35      +$J35      +$L35      +$N35</f>
        <v>11098000</v>
      </c>
      <c r="Q35" s="94">
        <f t="shared" ref="Q35:Q40" si="20">$I35      +$K35      +$M35      +$O35</f>
        <v>15723393</v>
      </c>
      <c r="R35" s="48">
        <f t="shared" ref="R35:R40" si="21">IF(($H35      =0),0,((($J35      -$H35      )/$H35      )*100))</f>
        <v>68.651658194141845</v>
      </c>
      <c r="S35" s="49">
        <f t="shared" ref="S35:S40" si="22">IF(($I35      =0),0,((($K35      -$I35      )/$I35      )*100))</f>
        <v>198.54317265691597</v>
      </c>
      <c r="T35" s="48">
        <f t="shared" ref="T35:T39" si="23">IF(($E35      =0),0,(($P35      /$E35      )*100))</f>
        <v>25.995502670289518</v>
      </c>
      <c r="U35" s="50">
        <f t="shared" ref="U35:U39" si="24">IF(($E35      =0),0,(($Q35      /$E35      )*100))</f>
        <v>36.829834629438771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42692000</v>
      </c>
      <c r="C40" s="95">
        <f>SUM(C35:C39)</f>
        <v>0</v>
      </c>
      <c r="D40" s="95"/>
      <c r="E40" s="95">
        <f t="shared" si="18"/>
        <v>42692000</v>
      </c>
      <c r="F40" s="96">
        <f t="shared" ref="F40:O40" si="25">SUM(F35:F39)</f>
        <v>42692000</v>
      </c>
      <c r="G40" s="97">
        <f t="shared" si="25"/>
        <v>25192000</v>
      </c>
      <c r="H40" s="96">
        <f t="shared" si="25"/>
        <v>4131000</v>
      </c>
      <c r="I40" s="97">
        <f t="shared" si="25"/>
        <v>3945217</v>
      </c>
      <c r="J40" s="96">
        <f t="shared" si="25"/>
        <v>6967000</v>
      </c>
      <c r="K40" s="97">
        <f t="shared" si="25"/>
        <v>11778176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11098000</v>
      </c>
      <c r="Q40" s="97">
        <f t="shared" si="20"/>
        <v>15723393</v>
      </c>
      <c r="R40" s="52">
        <f t="shared" si="21"/>
        <v>68.651658194141845</v>
      </c>
      <c r="S40" s="53">
        <f t="shared" si="22"/>
        <v>198.54317265691597</v>
      </c>
      <c r="T40" s="52">
        <f>IF((+$E35+$E38) =0,0,(P40   /(+$E35+$E38) )*100)</f>
        <v>25.995502670289518</v>
      </c>
      <c r="U40" s="54">
        <f>IF((+$E35+$E38) =0,0,(Q40   /(+$E35+$E38) )*100)</f>
        <v>36.829834629438771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46907000</v>
      </c>
      <c r="C67" s="104">
        <f>SUM(C9:C14,C17:C23,C26:C29,C32,C35:C39,C42:C52,C55:C58,C61:C65)</f>
        <v>0</v>
      </c>
      <c r="D67" s="104"/>
      <c r="E67" s="104">
        <f t="shared" si="35"/>
        <v>46907000</v>
      </c>
      <c r="F67" s="105">
        <f t="shared" ref="F67:O67" si="43">SUM(F9:F14,F17:F23,F26:F29,F32,F35:F39,F42:F52,F55:F58,F61:F65)</f>
        <v>46907000</v>
      </c>
      <c r="G67" s="106">
        <f t="shared" si="43"/>
        <v>29042000</v>
      </c>
      <c r="H67" s="105">
        <f t="shared" si="43"/>
        <v>4495000</v>
      </c>
      <c r="I67" s="106">
        <f t="shared" si="43"/>
        <v>6489974</v>
      </c>
      <c r="J67" s="105">
        <f t="shared" si="43"/>
        <v>7300000</v>
      </c>
      <c r="K67" s="106">
        <f t="shared" si="43"/>
        <v>12240179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11795000</v>
      </c>
      <c r="Q67" s="106">
        <f t="shared" si="37"/>
        <v>18730153</v>
      </c>
      <c r="R67" s="61">
        <f t="shared" si="38"/>
        <v>62.40266963292548</v>
      </c>
      <c r="S67" s="62">
        <f t="shared" si="39"/>
        <v>88.60135649233726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25.145500671541559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39.930400579870806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21501000</v>
      </c>
      <c r="C69" s="92"/>
      <c r="D69" s="92"/>
      <c r="E69" s="92">
        <f>$B69      +$C69      +$D69</f>
        <v>21501000</v>
      </c>
      <c r="F69" s="93">
        <v>21501000</v>
      </c>
      <c r="G69" s="94">
        <v>12902000</v>
      </c>
      <c r="H69" s="93">
        <v>1329000</v>
      </c>
      <c r="I69" s="94">
        <v>1142916</v>
      </c>
      <c r="J69" s="93">
        <v>6799000</v>
      </c>
      <c r="K69" s="94">
        <v>9335121</v>
      </c>
      <c r="L69" s="93"/>
      <c r="M69" s="94"/>
      <c r="N69" s="93"/>
      <c r="O69" s="94"/>
      <c r="P69" s="93">
        <f>$H69      +$J69      +$L69      +$N69</f>
        <v>8128000</v>
      </c>
      <c r="Q69" s="94">
        <f>$I69      +$K69      +$M69      +$O69</f>
        <v>10478037</v>
      </c>
      <c r="R69" s="48">
        <f>IF(($H69      =0),0,((($J69      -$H69      )/$H69      )*100))</f>
        <v>411.58765989465758</v>
      </c>
      <c r="S69" s="49">
        <f>IF(($I69      =0),0,((($K69      -$I69      )/$I69      )*100))</f>
        <v>716.78102327730119</v>
      </c>
      <c r="T69" s="48">
        <f>IF(($E69      =0),0,(($P69      /$E69      )*100))</f>
        <v>37.80289288870285</v>
      </c>
      <c r="U69" s="50">
        <f>IF(($E69      =0),0,(($Q69      /$E69      )*100))</f>
        <v>48.732789172596625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21501000</v>
      </c>
      <c r="C70" s="101">
        <f>C69</f>
        <v>0</v>
      </c>
      <c r="D70" s="101"/>
      <c r="E70" s="101">
        <f>$B70      +$C70      +$D70</f>
        <v>21501000</v>
      </c>
      <c r="F70" s="102">
        <f t="shared" ref="F70:O70" si="44">F69</f>
        <v>21501000</v>
      </c>
      <c r="G70" s="103">
        <f t="shared" si="44"/>
        <v>12902000</v>
      </c>
      <c r="H70" s="102">
        <f t="shared" si="44"/>
        <v>1329000</v>
      </c>
      <c r="I70" s="103">
        <f t="shared" si="44"/>
        <v>1142916</v>
      </c>
      <c r="J70" s="102">
        <f t="shared" si="44"/>
        <v>6799000</v>
      </c>
      <c r="K70" s="103">
        <f t="shared" si="44"/>
        <v>9335121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8128000</v>
      </c>
      <c r="Q70" s="103">
        <f>$I70      +$K70      +$M70      +$O70</f>
        <v>10478037</v>
      </c>
      <c r="R70" s="57">
        <f>IF(($H70      =0),0,((($J70      -$H70      )/$H70      )*100))</f>
        <v>411.58765989465758</v>
      </c>
      <c r="S70" s="58">
        <f>IF(($I70      =0),0,((($K70      -$I70      )/$I70      )*100))</f>
        <v>716.78102327730119</v>
      </c>
      <c r="T70" s="57">
        <f>IF($E70   =0,0,($P70   /$E70   )*100)</f>
        <v>37.80289288870285</v>
      </c>
      <c r="U70" s="59">
        <f>IF($E70   =0,0,($Q70   /$E70 )*100)</f>
        <v>48.732789172596625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21501000</v>
      </c>
      <c r="C71" s="104">
        <f>C69</f>
        <v>0</v>
      </c>
      <c r="D71" s="104"/>
      <c r="E71" s="104">
        <f>$B71      +$C71      +$D71</f>
        <v>21501000</v>
      </c>
      <c r="F71" s="105">
        <f t="shared" ref="F71:O71" si="45">F69</f>
        <v>21501000</v>
      </c>
      <c r="G71" s="106">
        <f t="shared" si="45"/>
        <v>12902000</v>
      </c>
      <c r="H71" s="105">
        <f t="shared" si="45"/>
        <v>1329000</v>
      </c>
      <c r="I71" s="106">
        <f t="shared" si="45"/>
        <v>1142916</v>
      </c>
      <c r="J71" s="105">
        <f t="shared" si="45"/>
        <v>6799000</v>
      </c>
      <c r="K71" s="106">
        <f t="shared" si="45"/>
        <v>9335121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8128000</v>
      </c>
      <c r="Q71" s="106">
        <f>$I71      +$K71      +$M71      +$O71</f>
        <v>10478037</v>
      </c>
      <c r="R71" s="61">
        <f>IF(($H71      =0),0,((($J71      -$H71      )/$H71      )*100))</f>
        <v>411.58765989465758</v>
      </c>
      <c r="S71" s="62">
        <f>IF(($I71      =0),0,((($K71      -$I71      )/$I71      )*100))</f>
        <v>716.78102327730119</v>
      </c>
      <c r="T71" s="61">
        <f>IF($E71   =0,0,($P71   /$E71   )*100)</f>
        <v>37.80289288870285</v>
      </c>
      <c r="U71" s="65">
        <f>IF($E71   =0,0,($Q71   /$E71   )*100)</f>
        <v>48.732789172596625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68408000</v>
      </c>
      <c r="C72" s="104">
        <f>SUM(C9:C14,C17:C23,C26:C29,C32,C35:C39,C42:C52,C55:C58,C61:C65,C69)</f>
        <v>0</v>
      </c>
      <c r="D72" s="104"/>
      <c r="E72" s="104">
        <f>$B72      +$C72      +$D72</f>
        <v>68408000</v>
      </c>
      <c r="F72" s="105">
        <f t="shared" ref="F72:O72" si="46">SUM(F9:F14,F17:F23,F26:F29,F32,F35:F39,F42:F52,F55:F58,F61:F65,F69)</f>
        <v>68408000</v>
      </c>
      <c r="G72" s="106">
        <f t="shared" si="46"/>
        <v>41944000</v>
      </c>
      <c r="H72" s="105">
        <f t="shared" si="46"/>
        <v>5824000</v>
      </c>
      <c r="I72" s="106">
        <f t="shared" si="46"/>
        <v>7632890</v>
      </c>
      <c r="J72" s="105">
        <f t="shared" si="46"/>
        <v>14099000</v>
      </c>
      <c r="K72" s="106">
        <f t="shared" si="46"/>
        <v>21575300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19923000</v>
      </c>
      <c r="Q72" s="106">
        <f>$I72      +$K72      +$M72      +$O72</f>
        <v>29208190</v>
      </c>
      <c r="R72" s="61">
        <f>IF(($H72      =0),0,((($J72      -$H72      )/$H72      )*100))</f>
        <v>142.08447802197801</v>
      </c>
      <c r="S72" s="62">
        <f>IF(($I72      =0),0,((($K72      -$I72      )/$I72      )*100))</f>
        <v>182.66226815793232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29.123786691615017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42.697038358086772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yapseeffgQCcl/xK/bJBSphtkEjyyQLHvEjGeVI8zlvF/U/jRQ8N0omk1FXRWp1wBhI3wZpNe7Ix6sunrGXZdg==" saltValue="q7hhbOMpjs/D5zcukdBPs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208000</v>
      </c>
      <c r="I10" s="94">
        <v>208037</v>
      </c>
      <c r="J10" s="93">
        <v>747000</v>
      </c>
      <c r="K10" s="94">
        <v>747800</v>
      </c>
      <c r="L10" s="93"/>
      <c r="M10" s="94"/>
      <c r="N10" s="93"/>
      <c r="O10" s="94"/>
      <c r="P10" s="93">
        <f t="shared" ref="P10:P15" si="1">$H10      +$J10      +$L10      +$N10</f>
        <v>955000</v>
      </c>
      <c r="Q10" s="94">
        <f t="shared" ref="Q10:Q15" si="2">$I10      +$K10      +$M10      +$O10</f>
        <v>955837</v>
      </c>
      <c r="R10" s="48">
        <f t="shared" ref="R10:R15" si="3">IF(($H10      =0),0,((($J10      -$H10      )/$H10      )*100))</f>
        <v>259.13461538461536</v>
      </c>
      <c r="S10" s="49">
        <f t="shared" ref="S10:S15" si="4">IF(($I10      =0),0,((($K10      -$I10      )/$I10      )*100))</f>
        <v>259.45528920336284</v>
      </c>
      <c r="T10" s="48">
        <f t="shared" ref="T10:T14" si="5">IF(($E10      =0),0,(($P10      /$E10      )*100))</f>
        <v>48.974358974358971</v>
      </c>
      <c r="U10" s="50">
        <f t="shared" ref="U10:U14" si="6">IF(($E10      =0),0,(($Q10      /$E10      )*100))</f>
        <v>49.017282051282052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208000</v>
      </c>
      <c r="I15" s="97">
        <f t="shared" si="7"/>
        <v>208037</v>
      </c>
      <c r="J15" s="96">
        <f t="shared" si="7"/>
        <v>747000</v>
      </c>
      <c r="K15" s="97">
        <f t="shared" si="7"/>
        <v>747800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955000</v>
      </c>
      <c r="Q15" s="97">
        <f t="shared" si="2"/>
        <v>955837</v>
      </c>
      <c r="R15" s="52">
        <f t="shared" si="3"/>
        <v>259.13461538461536</v>
      </c>
      <c r="S15" s="53">
        <f t="shared" si="4"/>
        <v>259.45528920336284</v>
      </c>
      <c r="T15" s="52">
        <f>IF((SUM($E9:$E13))=0,0,(P15/(SUM($E9:$E13))*100))</f>
        <v>48.974358974358971</v>
      </c>
      <c r="U15" s="54">
        <f>IF((SUM($E9:$E13))=0,0,(Q15/(SUM($E9:$E13))*100))</f>
        <v>49.017282051282052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1390000</v>
      </c>
      <c r="C19" s="92"/>
      <c r="D19" s="92"/>
      <c r="E19" s="92">
        <f t="shared" si="8"/>
        <v>1390000</v>
      </c>
      <c r="F19" s="93">
        <v>1390000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129775000</v>
      </c>
      <c r="C21" s="92"/>
      <c r="D21" s="92"/>
      <c r="E21" s="92">
        <f t="shared" si="8"/>
        <v>129775000</v>
      </c>
      <c r="F21" s="93">
        <v>129775000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131165000</v>
      </c>
      <c r="C24" s="95">
        <f>SUM(C17:C23)</f>
        <v>0</v>
      </c>
      <c r="D24" s="95"/>
      <c r="E24" s="95">
        <f t="shared" si="8"/>
        <v>131165000</v>
      </c>
      <c r="F24" s="96">
        <f t="shared" ref="F24:O24" si="15">SUM(F17:F23)</f>
        <v>131165000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2859000</v>
      </c>
      <c r="C29" s="92"/>
      <c r="D29" s="92"/>
      <c r="E29" s="92">
        <f>$B29      +$C29      +$D29</f>
        <v>2859000</v>
      </c>
      <c r="F29" s="93">
        <v>2859000</v>
      </c>
      <c r="G29" s="94">
        <v>2001000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2859000</v>
      </c>
      <c r="C30" s="95">
        <f>SUM(C26:C29)</f>
        <v>0</v>
      </c>
      <c r="D30" s="95"/>
      <c r="E30" s="95">
        <f>$B30      +$C30      +$D30</f>
        <v>2859000</v>
      </c>
      <c r="F30" s="96">
        <f t="shared" ref="F30:O30" si="16">SUM(F26:F29)</f>
        <v>2859000</v>
      </c>
      <c r="G30" s="97">
        <f t="shared" si="16"/>
        <v>2001000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3819000</v>
      </c>
      <c r="C32" s="92"/>
      <c r="D32" s="92"/>
      <c r="E32" s="92">
        <f>$B32      +$C32      +$D32</f>
        <v>3819000</v>
      </c>
      <c r="F32" s="93">
        <v>3819000</v>
      </c>
      <c r="G32" s="94">
        <v>2675000</v>
      </c>
      <c r="H32" s="93">
        <v>742000</v>
      </c>
      <c r="I32" s="94">
        <v>742714</v>
      </c>
      <c r="J32" s="93">
        <v>1156000</v>
      </c>
      <c r="K32" s="94">
        <v>1156270</v>
      </c>
      <c r="L32" s="93"/>
      <c r="M32" s="94"/>
      <c r="N32" s="93"/>
      <c r="O32" s="94"/>
      <c r="P32" s="93">
        <f>$H32      +$J32      +$L32      +$N32</f>
        <v>1898000</v>
      </c>
      <c r="Q32" s="94">
        <f>$I32      +$K32      +$M32      +$O32</f>
        <v>1898984</v>
      </c>
      <c r="R32" s="48">
        <f>IF(($H32      =0),0,((($J32      -$H32      )/$H32      )*100))</f>
        <v>55.795148247978432</v>
      </c>
      <c r="S32" s="49">
        <f>IF(($I32      =0),0,((($K32      -$I32      )/$I32      )*100))</f>
        <v>55.681729440942277</v>
      </c>
      <c r="T32" s="48">
        <f>IF(($E32      =0),0,(($P32      /$E32      )*100))</f>
        <v>49.698874050798636</v>
      </c>
      <c r="U32" s="50">
        <f>IF(($E32      =0),0,(($Q32      /$E32      )*100))</f>
        <v>49.72463995810422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3819000</v>
      </c>
      <c r="C33" s="95">
        <f>C32</f>
        <v>0</v>
      </c>
      <c r="D33" s="95"/>
      <c r="E33" s="95">
        <f>$B33      +$C33      +$D33</f>
        <v>3819000</v>
      </c>
      <c r="F33" s="96">
        <f t="shared" ref="F33:O33" si="17">F32</f>
        <v>3819000</v>
      </c>
      <c r="G33" s="97">
        <f t="shared" si="17"/>
        <v>2675000</v>
      </c>
      <c r="H33" s="96">
        <f t="shared" si="17"/>
        <v>742000</v>
      </c>
      <c r="I33" s="97">
        <f t="shared" si="17"/>
        <v>742714</v>
      </c>
      <c r="J33" s="96">
        <f t="shared" si="17"/>
        <v>1156000</v>
      </c>
      <c r="K33" s="97">
        <f t="shared" si="17"/>
        <v>1156270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1898000</v>
      </c>
      <c r="Q33" s="97">
        <f>$I33      +$K33      +$M33      +$O33</f>
        <v>1898984</v>
      </c>
      <c r="R33" s="52">
        <f>IF(($H33      =0),0,((($J33      -$H33      )/$H33      )*100))</f>
        <v>55.795148247978432</v>
      </c>
      <c r="S33" s="53">
        <f>IF(($I33      =0),0,((($K33      -$I33      )/$I33      )*100))</f>
        <v>55.681729440942277</v>
      </c>
      <c r="T33" s="52">
        <f>IF($E33   =0,0,($P33   /$E33   )*100)</f>
        <v>49.698874050798636</v>
      </c>
      <c r="U33" s="54">
        <f>IF($E33   =0,0,($Q33   /$E33   )*100)</f>
        <v>49.72463995810422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150000000</v>
      </c>
      <c r="C51" s="92"/>
      <c r="D51" s="92"/>
      <c r="E51" s="92">
        <f t="shared" si="26"/>
        <v>150000000</v>
      </c>
      <c r="F51" s="93">
        <v>150000000</v>
      </c>
      <c r="G51" s="94">
        <v>60000000</v>
      </c>
      <c r="H51" s="93">
        <v>30544000</v>
      </c>
      <c r="I51" s="94">
        <v>29900914</v>
      </c>
      <c r="J51" s="93">
        <v>27768000</v>
      </c>
      <c r="K51" s="94">
        <v>30099087</v>
      </c>
      <c r="L51" s="93"/>
      <c r="M51" s="94"/>
      <c r="N51" s="93"/>
      <c r="O51" s="94"/>
      <c r="P51" s="93">
        <f t="shared" si="27"/>
        <v>58312000</v>
      </c>
      <c r="Q51" s="94">
        <f t="shared" si="28"/>
        <v>60000001</v>
      </c>
      <c r="R51" s="48">
        <f t="shared" si="29"/>
        <v>-9.0885280251440541</v>
      </c>
      <c r="S51" s="49">
        <f t="shared" si="30"/>
        <v>0.66276569338315205</v>
      </c>
      <c r="T51" s="48">
        <f t="shared" si="31"/>
        <v>38.87466666666667</v>
      </c>
      <c r="U51" s="50">
        <f t="shared" si="32"/>
        <v>40.000000666666665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150000000</v>
      </c>
      <c r="C53" s="95">
        <f>SUM(C42:C52)</f>
        <v>0</v>
      </c>
      <c r="D53" s="95"/>
      <c r="E53" s="95">
        <f t="shared" si="26"/>
        <v>150000000</v>
      </c>
      <c r="F53" s="96">
        <f t="shared" ref="F53:O53" si="33">SUM(F42:F52)</f>
        <v>150000000</v>
      </c>
      <c r="G53" s="97">
        <f t="shared" si="33"/>
        <v>60000000</v>
      </c>
      <c r="H53" s="96">
        <f t="shared" si="33"/>
        <v>30544000</v>
      </c>
      <c r="I53" s="97">
        <f t="shared" si="33"/>
        <v>29900914</v>
      </c>
      <c r="J53" s="96">
        <f t="shared" si="33"/>
        <v>27768000</v>
      </c>
      <c r="K53" s="97">
        <f t="shared" si="33"/>
        <v>30099087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58312000</v>
      </c>
      <c r="Q53" s="97">
        <f t="shared" si="28"/>
        <v>60000001</v>
      </c>
      <c r="R53" s="52">
        <f t="shared" si="29"/>
        <v>-9.0885280251440541</v>
      </c>
      <c r="S53" s="53">
        <f t="shared" si="30"/>
        <v>0.66276569338315205</v>
      </c>
      <c r="T53" s="52">
        <f>IF((+$E43+$E45+$E47+$E48+$E51) =0,0,(P53   /(+$E43+$E45+$E47+$E48+$E51) )*100)</f>
        <v>38.87466666666667</v>
      </c>
      <c r="U53" s="54">
        <f>IF((+$E43+$E45+$E47+$E48+$E51) =0,0,(Q53   /(+$E43+$E45+$E47+$E48+$E51) )*100)</f>
        <v>40.000000666666665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289793000</v>
      </c>
      <c r="C67" s="104">
        <f>SUM(C9:C14,C17:C23,C26:C29,C32,C35:C39,C42:C52,C55:C58,C61:C65)</f>
        <v>0</v>
      </c>
      <c r="D67" s="104"/>
      <c r="E67" s="104">
        <f t="shared" si="35"/>
        <v>289793000</v>
      </c>
      <c r="F67" s="105">
        <f t="shared" ref="F67:O67" si="43">SUM(F9:F14,F17:F23,F26:F29,F32,F35:F39,F42:F52,F55:F58,F61:F65)</f>
        <v>289793000</v>
      </c>
      <c r="G67" s="106">
        <f t="shared" si="43"/>
        <v>66626000</v>
      </c>
      <c r="H67" s="105">
        <f t="shared" si="43"/>
        <v>31494000</v>
      </c>
      <c r="I67" s="106">
        <f t="shared" si="43"/>
        <v>30851665</v>
      </c>
      <c r="J67" s="105">
        <f t="shared" si="43"/>
        <v>29671000</v>
      </c>
      <c r="K67" s="106">
        <f t="shared" si="43"/>
        <v>32003157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61165000</v>
      </c>
      <c r="Q67" s="106">
        <f t="shared" si="37"/>
        <v>62854822</v>
      </c>
      <c r="R67" s="61">
        <f t="shared" si="38"/>
        <v>-5.7884041404712008</v>
      </c>
      <c r="S67" s="62">
        <f t="shared" si="39"/>
        <v>3.7323496154907683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21.208170511402447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21.794094374885141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290379000</v>
      </c>
      <c r="C69" s="92"/>
      <c r="D69" s="92"/>
      <c r="E69" s="92">
        <f>$B69      +$C69      +$D69</f>
        <v>290379000</v>
      </c>
      <c r="F69" s="93">
        <v>290379000</v>
      </c>
      <c r="G69" s="94">
        <v>249000000</v>
      </c>
      <c r="H69" s="93">
        <v>48756000</v>
      </c>
      <c r="I69" s="94">
        <v>57574964</v>
      </c>
      <c r="J69" s="93">
        <v>93716000</v>
      </c>
      <c r="K69" s="94">
        <v>98920761</v>
      </c>
      <c r="L69" s="93"/>
      <c r="M69" s="94"/>
      <c r="N69" s="93"/>
      <c r="O69" s="94"/>
      <c r="P69" s="93">
        <f>$H69      +$J69      +$L69      +$N69</f>
        <v>142472000</v>
      </c>
      <c r="Q69" s="94">
        <f>$I69      +$K69      +$M69      +$O69</f>
        <v>156495725</v>
      </c>
      <c r="R69" s="48">
        <f>IF(($H69      =0),0,((($J69      -$H69      )/$H69      )*100))</f>
        <v>92.214291574370336</v>
      </c>
      <c r="S69" s="49">
        <f>IF(($I69      =0),0,((($K69      -$I69      )/$I69      )*100))</f>
        <v>71.812110902926491</v>
      </c>
      <c r="T69" s="48">
        <f>IF(($E69      =0),0,(($P69      /$E69      )*100))</f>
        <v>49.064154088277732</v>
      </c>
      <c r="U69" s="50">
        <f>IF(($E69      =0),0,(($Q69      /$E69      )*100))</f>
        <v>53.893609730731221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290379000</v>
      </c>
      <c r="C70" s="101">
        <f>C69</f>
        <v>0</v>
      </c>
      <c r="D70" s="101"/>
      <c r="E70" s="101">
        <f>$B70      +$C70      +$D70</f>
        <v>290379000</v>
      </c>
      <c r="F70" s="102">
        <f t="shared" ref="F70:O70" si="44">F69</f>
        <v>290379000</v>
      </c>
      <c r="G70" s="103">
        <f t="shared" si="44"/>
        <v>249000000</v>
      </c>
      <c r="H70" s="102">
        <f t="shared" si="44"/>
        <v>48756000</v>
      </c>
      <c r="I70" s="103">
        <f t="shared" si="44"/>
        <v>57574964</v>
      </c>
      <c r="J70" s="102">
        <f t="shared" si="44"/>
        <v>93716000</v>
      </c>
      <c r="K70" s="103">
        <f t="shared" si="44"/>
        <v>98920761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142472000</v>
      </c>
      <c r="Q70" s="103">
        <f>$I70      +$K70      +$M70      +$O70</f>
        <v>156495725</v>
      </c>
      <c r="R70" s="57">
        <f>IF(($H70      =0),0,((($J70      -$H70      )/$H70      )*100))</f>
        <v>92.214291574370336</v>
      </c>
      <c r="S70" s="58">
        <f>IF(($I70      =0),0,((($K70      -$I70      )/$I70      )*100))</f>
        <v>71.812110902926491</v>
      </c>
      <c r="T70" s="57">
        <f>IF($E70   =0,0,($P70   /$E70   )*100)</f>
        <v>49.064154088277732</v>
      </c>
      <c r="U70" s="59">
        <f>IF($E70   =0,0,($Q70   /$E70 )*100)</f>
        <v>53.893609730731221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290379000</v>
      </c>
      <c r="C71" s="104">
        <f>C69</f>
        <v>0</v>
      </c>
      <c r="D71" s="104"/>
      <c r="E71" s="104">
        <f>$B71      +$C71      +$D71</f>
        <v>290379000</v>
      </c>
      <c r="F71" s="105">
        <f t="shared" ref="F71:O71" si="45">F69</f>
        <v>290379000</v>
      </c>
      <c r="G71" s="106">
        <f t="shared" si="45"/>
        <v>249000000</v>
      </c>
      <c r="H71" s="105">
        <f t="shared" si="45"/>
        <v>48756000</v>
      </c>
      <c r="I71" s="106">
        <f t="shared" si="45"/>
        <v>57574964</v>
      </c>
      <c r="J71" s="105">
        <f t="shared" si="45"/>
        <v>93716000</v>
      </c>
      <c r="K71" s="106">
        <f t="shared" si="45"/>
        <v>98920761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142472000</v>
      </c>
      <c r="Q71" s="106">
        <f>$I71      +$K71      +$M71      +$O71</f>
        <v>156495725</v>
      </c>
      <c r="R71" s="61">
        <f>IF(($H71      =0),0,((($J71      -$H71      )/$H71      )*100))</f>
        <v>92.214291574370336</v>
      </c>
      <c r="S71" s="62">
        <f>IF(($I71      =0),0,((($K71      -$I71      )/$I71      )*100))</f>
        <v>71.812110902926491</v>
      </c>
      <c r="T71" s="61">
        <f>IF($E71   =0,0,($P71   /$E71   )*100)</f>
        <v>49.064154088277732</v>
      </c>
      <c r="U71" s="65">
        <f>IF($E71   =0,0,($Q71   /$E71   )*100)</f>
        <v>53.893609730731221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580172000</v>
      </c>
      <c r="C72" s="104">
        <f>SUM(C9:C14,C17:C23,C26:C29,C32,C35:C39,C42:C52,C55:C58,C61:C65,C69)</f>
        <v>0</v>
      </c>
      <c r="D72" s="104"/>
      <c r="E72" s="104">
        <f>$B72      +$C72      +$D72</f>
        <v>580172000</v>
      </c>
      <c r="F72" s="105">
        <f t="shared" ref="F72:O72" si="46">SUM(F9:F14,F17:F23,F26:F29,F32,F35:F39,F42:F52,F55:F58,F61:F65,F69)</f>
        <v>580172000</v>
      </c>
      <c r="G72" s="106">
        <f t="shared" si="46"/>
        <v>315626000</v>
      </c>
      <c r="H72" s="105">
        <f t="shared" si="46"/>
        <v>80250000</v>
      </c>
      <c r="I72" s="106">
        <f t="shared" si="46"/>
        <v>88426629</v>
      </c>
      <c r="J72" s="105">
        <f t="shared" si="46"/>
        <v>123387000</v>
      </c>
      <c r="K72" s="106">
        <f t="shared" si="46"/>
        <v>130923918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203637000</v>
      </c>
      <c r="Q72" s="106">
        <f>$I72      +$K72      +$M72      +$O72</f>
        <v>219350547</v>
      </c>
      <c r="R72" s="61">
        <f>IF(($H72      =0),0,((($J72      -$H72      )/$H72      )*100))</f>
        <v>53.753271028037389</v>
      </c>
      <c r="S72" s="62">
        <f>IF(($I72      =0),0,((($K72      -$I72      )/$I72      )*100))</f>
        <v>48.059379262326054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35.183713384313961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37.898646986257347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2OFOKLTemrCuGOLSjsN6sewUxL8kKsSAArCpbItNshimX7/vYtsoq7wRFkRv/d9TSiWYiXydKBbRnFz+PjFG7g==" saltValue="QR1jrWsXdelxaeaq/IZcu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2400000</v>
      </c>
      <c r="C10" s="92"/>
      <c r="D10" s="92"/>
      <c r="E10" s="92">
        <f t="shared" ref="E10:E15" si="0">$B10      +$C10      +$D10</f>
        <v>2400000</v>
      </c>
      <c r="F10" s="93">
        <v>2400000</v>
      </c>
      <c r="G10" s="94">
        <v>2400000</v>
      </c>
      <c r="H10" s="93">
        <v>2067000</v>
      </c>
      <c r="I10" s="94">
        <v>-307148</v>
      </c>
      <c r="J10" s="93">
        <v>291000</v>
      </c>
      <c r="K10" s="94">
        <v>-30625</v>
      </c>
      <c r="L10" s="93"/>
      <c r="M10" s="94"/>
      <c r="N10" s="93"/>
      <c r="O10" s="94"/>
      <c r="P10" s="93">
        <f t="shared" ref="P10:P15" si="1">$H10      +$J10      +$L10      +$N10</f>
        <v>2358000</v>
      </c>
      <c r="Q10" s="94">
        <f t="shared" ref="Q10:Q15" si="2">$I10      +$K10      +$M10      +$O10</f>
        <v>-337773</v>
      </c>
      <c r="R10" s="48">
        <f t="shared" ref="R10:R15" si="3">IF(($H10      =0),0,((($J10      -$H10      )/$H10      )*100))</f>
        <v>-85.921625544267059</v>
      </c>
      <c r="S10" s="49">
        <f t="shared" ref="S10:S15" si="4">IF(($I10      =0),0,((($K10      -$I10      )/$I10      )*100))</f>
        <v>-90.02923671975725</v>
      </c>
      <c r="T10" s="48">
        <f t="shared" ref="T10:T14" si="5">IF(($E10      =0),0,(($P10      /$E10      )*100))</f>
        <v>98.25</v>
      </c>
      <c r="U10" s="50">
        <f t="shared" ref="U10:U14" si="6">IF(($E10      =0),0,(($Q10      /$E10      )*100))</f>
        <v>-14.073874999999999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2400000</v>
      </c>
      <c r="C15" s="95">
        <f>SUM(C9:C14)</f>
        <v>0</v>
      </c>
      <c r="D15" s="95"/>
      <c r="E15" s="95">
        <f t="shared" si="0"/>
        <v>2400000</v>
      </c>
      <c r="F15" s="96">
        <f t="shared" ref="F15:O15" si="7">SUM(F9:F14)</f>
        <v>2400000</v>
      </c>
      <c r="G15" s="97">
        <f t="shared" si="7"/>
        <v>2400000</v>
      </c>
      <c r="H15" s="96">
        <f t="shared" si="7"/>
        <v>2067000</v>
      </c>
      <c r="I15" s="97">
        <f t="shared" si="7"/>
        <v>-307148</v>
      </c>
      <c r="J15" s="96">
        <f t="shared" si="7"/>
        <v>291000</v>
      </c>
      <c r="K15" s="97">
        <f t="shared" si="7"/>
        <v>-30625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2358000</v>
      </c>
      <c r="Q15" s="97">
        <f t="shared" si="2"/>
        <v>-337773</v>
      </c>
      <c r="R15" s="52">
        <f t="shared" si="3"/>
        <v>-85.921625544267059</v>
      </c>
      <c r="S15" s="53">
        <f t="shared" si="4"/>
        <v>-90.02923671975725</v>
      </c>
      <c r="T15" s="52">
        <f>IF((SUM($E9:$E13))=0,0,(P15/(SUM($E9:$E13))*100))</f>
        <v>98.25</v>
      </c>
      <c r="U15" s="54">
        <f>IF((SUM($E9:$E13))=0,0,(Q15/(SUM($E9:$E13))*100))</f>
        <v>-14.073874999999999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1345000</v>
      </c>
      <c r="C32" s="92"/>
      <c r="D32" s="92"/>
      <c r="E32" s="92">
        <f>$B32      +$C32      +$D32</f>
        <v>1345000</v>
      </c>
      <c r="F32" s="93">
        <v>1345000</v>
      </c>
      <c r="G32" s="94">
        <v>942000</v>
      </c>
      <c r="H32" s="93">
        <v>739000</v>
      </c>
      <c r="I32" s="94">
        <v>-268083</v>
      </c>
      <c r="J32" s="93">
        <v>203000</v>
      </c>
      <c r="K32" s="94">
        <v>-265183</v>
      </c>
      <c r="L32" s="93"/>
      <c r="M32" s="94"/>
      <c r="N32" s="93"/>
      <c r="O32" s="94"/>
      <c r="P32" s="93">
        <f>$H32      +$J32      +$L32      +$N32</f>
        <v>942000</v>
      </c>
      <c r="Q32" s="94">
        <f>$I32      +$K32      +$M32      +$O32</f>
        <v>-533266</v>
      </c>
      <c r="R32" s="48">
        <f>IF(($H32      =0),0,((($J32      -$H32      )/$H32      )*100))</f>
        <v>-72.530446549391073</v>
      </c>
      <c r="S32" s="49">
        <f>IF(($I32      =0),0,((($K32      -$I32      )/$I32      )*100))</f>
        <v>-1.08175453124592</v>
      </c>
      <c r="T32" s="48">
        <f>IF(($E32      =0),0,(($P32      /$E32      )*100))</f>
        <v>70.037174721189587</v>
      </c>
      <c r="U32" s="50">
        <f>IF(($E32      =0),0,(($Q32      /$E32      )*100))</f>
        <v>-39.648029739776952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1345000</v>
      </c>
      <c r="C33" s="95">
        <f>C32</f>
        <v>0</v>
      </c>
      <c r="D33" s="95"/>
      <c r="E33" s="95">
        <f>$B33      +$C33      +$D33</f>
        <v>1345000</v>
      </c>
      <c r="F33" s="96">
        <f t="shared" ref="F33:O33" si="17">F32</f>
        <v>1345000</v>
      </c>
      <c r="G33" s="97">
        <f t="shared" si="17"/>
        <v>942000</v>
      </c>
      <c r="H33" s="96">
        <f t="shared" si="17"/>
        <v>739000</v>
      </c>
      <c r="I33" s="97">
        <f t="shared" si="17"/>
        <v>-268083</v>
      </c>
      <c r="J33" s="96">
        <f t="shared" si="17"/>
        <v>203000</v>
      </c>
      <c r="K33" s="97">
        <f t="shared" si="17"/>
        <v>-265183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942000</v>
      </c>
      <c r="Q33" s="97">
        <f>$I33      +$K33      +$M33      +$O33</f>
        <v>-533266</v>
      </c>
      <c r="R33" s="52">
        <f>IF(($H33      =0),0,((($J33      -$H33      )/$H33      )*100))</f>
        <v>-72.530446549391073</v>
      </c>
      <c r="S33" s="53">
        <f>IF(($I33      =0),0,((($K33      -$I33      )/$I33      )*100))</f>
        <v>-1.08175453124592</v>
      </c>
      <c r="T33" s="52">
        <f>IF($E33   =0,0,($P33   /$E33   )*100)</f>
        <v>70.037174721189587</v>
      </c>
      <c r="U33" s="54">
        <f>IF($E33   =0,0,($Q33   /$E33   )*100)</f>
        <v>-39.648029739776952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1209000</v>
      </c>
      <c r="C36" s="92"/>
      <c r="D36" s="92"/>
      <c r="E36" s="92">
        <f t="shared" si="18"/>
        <v>1209000</v>
      </c>
      <c r="F36" s="93">
        <v>1209000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1209000</v>
      </c>
      <c r="C40" s="95">
        <f>SUM(C35:C39)</f>
        <v>0</v>
      </c>
      <c r="D40" s="95"/>
      <c r="E40" s="95">
        <f t="shared" si="18"/>
        <v>1209000</v>
      </c>
      <c r="F40" s="96">
        <f t="shared" ref="F40:O40" si="25">SUM(F35:F39)</f>
        <v>1209000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4954000</v>
      </c>
      <c r="C67" s="104">
        <f>SUM(C9:C14,C17:C23,C26:C29,C32,C35:C39,C42:C52,C55:C58,C61:C65)</f>
        <v>0</v>
      </c>
      <c r="D67" s="104"/>
      <c r="E67" s="104">
        <f t="shared" si="35"/>
        <v>4954000</v>
      </c>
      <c r="F67" s="105">
        <f t="shared" ref="F67:O67" si="43">SUM(F9:F14,F17:F23,F26:F29,F32,F35:F39,F42:F52,F55:F58,F61:F65)</f>
        <v>4954000</v>
      </c>
      <c r="G67" s="106">
        <f t="shared" si="43"/>
        <v>3342000</v>
      </c>
      <c r="H67" s="105">
        <f t="shared" si="43"/>
        <v>2806000</v>
      </c>
      <c r="I67" s="106">
        <f t="shared" si="43"/>
        <v>-575231</v>
      </c>
      <c r="J67" s="105">
        <f t="shared" si="43"/>
        <v>494000</v>
      </c>
      <c r="K67" s="106">
        <f t="shared" si="43"/>
        <v>-295808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3300000</v>
      </c>
      <c r="Q67" s="106">
        <f t="shared" si="37"/>
        <v>-871039</v>
      </c>
      <c r="R67" s="61">
        <f t="shared" si="38"/>
        <v>-82.394868139700634</v>
      </c>
      <c r="S67" s="62">
        <f t="shared" si="39"/>
        <v>-48.575789552371134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88.117489986648863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-23.258718291054738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13123000</v>
      </c>
      <c r="C69" s="92"/>
      <c r="D69" s="92"/>
      <c r="E69" s="92">
        <f>$B69      +$C69      +$D69</f>
        <v>13123000</v>
      </c>
      <c r="F69" s="93">
        <v>13123000</v>
      </c>
      <c r="G69" s="94">
        <v>11688000</v>
      </c>
      <c r="H69" s="93">
        <v>5211000</v>
      </c>
      <c r="I69" s="94">
        <v>3121466</v>
      </c>
      <c r="J69" s="93">
        <v>588000</v>
      </c>
      <c r="K69" s="94">
        <v>3760679</v>
      </c>
      <c r="L69" s="93"/>
      <c r="M69" s="94"/>
      <c r="N69" s="93"/>
      <c r="O69" s="94"/>
      <c r="P69" s="93">
        <f>$H69      +$J69      +$L69      +$N69</f>
        <v>5799000</v>
      </c>
      <c r="Q69" s="94">
        <f>$I69      +$K69      +$M69      +$O69</f>
        <v>6882145</v>
      </c>
      <c r="R69" s="48">
        <f>IF(($H69      =0),0,((($J69      -$H69      )/$H69      )*100))</f>
        <v>-88.716177317213578</v>
      </c>
      <c r="S69" s="49">
        <f>IF(($I69      =0),0,((($K69      -$I69      )/$I69      )*100))</f>
        <v>20.4779741313857</v>
      </c>
      <c r="T69" s="48">
        <f>IF(($E69      =0),0,(($P69      /$E69      )*100))</f>
        <v>44.189590794787776</v>
      </c>
      <c r="U69" s="50">
        <f>IF(($E69      =0),0,(($Q69      /$E69      )*100))</f>
        <v>52.443381848662654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13123000</v>
      </c>
      <c r="C70" s="101">
        <f>C69</f>
        <v>0</v>
      </c>
      <c r="D70" s="101"/>
      <c r="E70" s="101">
        <f>$B70      +$C70      +$D70</f>
        <v>13123000</v>
      </c>
      <c r="F70" s="102">
        <f t="shared" ref="F70:O70" si="44">F69</f>
        <v>13123000</v>
      </c>
      <c r="G70" s="103">
        <f t="shared" si="44"/>
        <v>11688000</v>
      </c>
      <c r="H70" s="102">
        <f t="shared" si="44"/>
        <v>5211000</v>
      </c>
      <c r="I70" s="103">
        <f t="shared" si="44"/>
        <v>3121466</v>
      </c>
      <c r="J70" s="102">
        <f t="shared" si="44"/>
        <v>588000</v>
      </c>
      <c r="K70" s="103">
        <f t="shared" si="44"/>
        <v>3760679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5799000</v>
      </c>
      <c r="Q70" s="103">
        <f>$I70      +$K70      +$M70      +$O70</f>
        <v>6882145</v>
      </c>
      <c r="R70" s="57">
        <f>IF(($H70      =0),0,((($J70      -$H70      )/$H70      )*100))</f>
        <v>-88.716177317213578</v>
      </c>
      <c r="S70" s="58">
        <f>IF(($I70      =0),0,((($K70      -$I70      )/$I70      )*100))</f>
        <v>20.4779741313857</v>
      </c>
      <c r="T70" s="57">
        <f>IF($E70   =0,0,($P70   /$E70   )*100)</f>
        <v>44.189590794787776</v>
      </c>
      <c r="U70" s="59">
        <f>IF($E70   =0,0,($Q70   /$E70 )*100)</f>
        <v>52.443381848662654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13123000</v>
      </c>
      <c r="C71" s="104">
        <f>C69</f>
        <v>0</v>
      </c>
      <c r="D71" s="104"/>
      <c r="E71" s="104">
        <f>$B71      +$C71      +$D71</f>
        <v>13123000</v>
      </c>
      <c r="F71" s="105">
        <f t="shared" ref="F71:O71" si="45">F69</f>
        <v>13123000</v>
      </c>
      <c r="G71" s="106">
        <f t="shared" si="45"/>
        <v>11688000</v>
      </c>
      <c r="H71" s="105">
        <f t="shared" si="45"/>
        <v>5211000</v>
      </c>
      <c r="I71" s="106">
        <f t="shared" si="45"/>
        <v>3121466</v>
      </c>
      <c r="J71" s="105">
        <f t="shared" si="45"/>
        <v>588000</v>
      </c>
      <c r="K71" s="106">
        <f t="shared" si="45"/>
        <v>3760679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5799000</v>
      </c>
      <c r="Q71" s="106">
        <f>$I71      +$K71      +$M71      +$O71</f>
        <v>6882145</v>
      </c>
      <c r="R71" s="61">
        <f>IF(($H71      =0),0,((($J71      -$H71      )/$H71      )*100))</f>
        <v>-88.716177317213578</v>
      </c>
      <c r="S71" s="62">
        <f>IF(($I71      =0),0,((($K71      -$I71      )/$I71      )*100))</f>
        <v>20.4779741313857</v>
      </c>
      <c r="T71" s="61">
        <f>IF($E71   =0,0,($P71   /$E71   )*100)</f>
        <v>44.189590794787776</v>
      </c>
      <c r="U71" s="65">
        <f>IF($E71   =0,0,($Q71   /$E71   )*100)</f>
        <v>52.443381848662654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18077000</v>
      </c>
      <c r="C72" s="104">
        <f>SUM(C9:C14,C17:C23,C26:C29,C32,C35:C39,C42:C52,C55:C58,C61:C65,C69)</f>
        <v>0</v>
      </c>
      <c r="D72" s="104"/>
      <c r="E72" s="104">
        <f>$B72      +$C72      +$D72</f>
        <v>18077000</v>
      </c>
      <c r="F72" s="105">
        <f t="shared" ref="F72:O72" si="46">SUM(F9:F14,F17:F23,F26:F29,F32,F35:F39,F42:F52,F55:F58,F61:F65,F69)</f>
        <v>18077000</v>
      </c>
      <c r="G72" s="106">
        <f t="shared" si="46"/>
        <v>15030000</v>
      </c>
      <c r="H72" s="105">
        <f t="shared" si="46"/>
        <v>8017000</v>
      </c>
      <c r="I72" s="106">
        <f t="shared" si="46"/>
        <v>2546235</v>
      </c>
      <c r="J72" s="105">
        <f t="shared" si="46"/>
        <v>1082000</v>
      </c>
      <c r="K72" s="106">
        <f t="shared" si="46"/>
        <v>3464871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9099000</v>
      </c>
      <c r="Q72" s="106">
        <f>$I72      +$K72      +$M72      +$O72</f>
        <v>6011106</v>
      </c>
      <c r="R72" s="61">
        <f>IF(($H72      =0),0,((($J72      -$H72      )/$H72      )*100))</f>
        <v>-86.503679680678559</v>
      </c>
      <c r="S72" s="62">
        <f>IF(($I72      =0),0,((($K72      -$I72      )/$I72      )*100))</f>
        <v>36.078209591809085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53.942376096751246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35.63615129238795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tdiLVwKTtNV7fdyeqSWw7qEenbKkT8WwO3lo/lkDkpIqtVo5RVNUVxLpK8peAYXpOEUZ2iAF0MI67nLBwonjHA==" saltValue="oAVl0yQr5Uow+IPNTwXy/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413000</v>
      </c>
      <c r="I10" s="94">
        <v>413099</v>
      </c>
      <c r="J10" s="93">
        <v>341000</v>
      </c>
      <c r="K10" s="94">
        <v>417362</v>
      </c>
      <c r="L10" s="93"/>
      <c r="M10" s="94"/>
      <c r="N10" s="93"/>
      <c r="O10" s="94"/>
      <c r="P10" s="93">
        <f t="shared" ref="P10:P15" si="1">$H10      +$J10      +$L10      +$N10</f>
        <v>754000</v>
      </c>
      <c r="Q10" s="94">
        <f t="shared" ref="Q10:Q15" si="2">$I10      +$K10      +$M10      +$O10</f>
        <v>830461</v>
      </c>
      <c r="R10" s="48">
        <f t="shared" ref="R10:R15" si="3">IF(($H10      =0),0,((($J10      -$H10      )/$H10      )*100))</f>
        <v>-17.433414043583532</v>
      </c>
      <c r="S10" s="49">
        <f t="shared" ref="S10:S15" si="4">IF(($I10      =0),0,((($K10      -$I10      )/$I10      )*100))</f>
        <v>1.0319560202275968</v>
      </c>
      <c r="T10" s="48">
        <f t="shared" ref="T10:T14" si="5">IF(($E10      =0),0,(($P10      /$E10      )*100))</f>
        <v>38.666666666666664</v>
      </c>
      <c r="U10" s="50">
        <f t="shared" ref="U10:U14" si="6">IF(($E10      =0),0,(($Q10      /$E10      )*100))</f>
        <v>42.587743589743589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33606000</v>
      </c>
      <c r="C13" s="92"/>
      <c r="D13" s="92"/>
      <c r="E13" s="92">
        <f t="shared" si="0"/>
        <v>33606000</v>
      </c>
      <c r="F13" s="93">
        <v>33606000</v>
      </c>
      <c r="G13" s="94">
        <v>13100000</v>
      </c>
      <c r="H13" s="93">
        <v>2237000</v>
      </c>
      <c r="I13" s="94"/>
      <c r="J13" s="93"/>
      <c r="K13" s="94"/>
      <c r="L13" s="93"/>
      <c r="M13" s="94"/>
      <c r="N13" s="93"/>
      <c r="O13" s="94"/>
      <c r="P13" s="93">
        <f t="shared" si="1"/>
        <v>2237000</v>
      </c>
      <c r="Q13" s="94">
        <f t="shared" si="2"/>
        <v>0</v>
      </c>
      <c r="R13" s="48">
        <f t="shared" si="3"/>
        <v>-100</v>
      </c>
      <c r="S13" s="49">
        <f t="shared" si="4"/>
        <v>0</v>
      </c>
      <c r="T13" s="48">
        <f t="shared" si="5"/>
        <v>6.6565494256977917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2000000</v>
      </c>
      <c r="C14" s="92"/>
      <c r="D14" s="92"/>
      <c r="E14" s="92">
        <f t="shared" si="0"/>
        <v>2000000</v>
      </c>
      <c r="F14" s="93">
        <v>2000000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37556000</v>
      </c>
      <c r="C15" s="95">
        <f>SUM(C9:C14)</f>
        <v>0</v>
      </c>
      <c r="D15" s="95"/>
      <c r="E15" s="95">
        <f t="shared" si="0"/>
        <v>37556000</v>
      </c>
      <c r="F15" s="96">
        <f t="shared" ref="F15:O15" si="7">SUM(F9:F14)</f>
        <v>37556000</v>
      </c>
      <c r="G15" s="97">
        <f t="shared" si="7"/>
        <v>15050000</v>
      </c>
      <c r="H15" s="96">
        <f t="shared" si="7"/>
        <v>2650000</v>
      </c>
      <c r="I15" s="97">
        <f t="shared" si="7"/>
        <v>413099</v>
      </c>
      <c r="J15" s="96">
        <f t="shared" si="7"/>
        <v>341000</v>
      </c>
      <c r="K15" s="97">
        <f t="shared" si="7"/>
        <v>417362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2991000</v>
      </c>
      <c r="Q15" s="97">
        <f t="shared" si="2"/>
        <v>830461</v>
      </c>
      <c r="R15" s="52">
        <f t="shared" si="3"/>
        <v>-87.132075471698116</v>
      </c>
      <c r="S15" s="53">
        <f t="shared" si="4"/>
        <v>1.0319560202275968</v>
      </c>
      <c r="T15" s="52">
        <f>IF((SUM($E9:$E13))=0,0,(P15/(SUM($E9:$E13))*100))</f>
        <v>8.4120823489706389</v>
      </c>
      <c r="U15" s="54">
        <f>IF((SUM($E9:$E13))=0,0,(Q15/(SUM($E9:$E13))*100))</f>
        <v>2.3356423669704132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4979000</v>
      </c>
      <c r="C32" s="92"/>
      <c r="D32" s="92"/>
      <c r="E32" s="92">
        <f>$B32      +$C32      +$D32</f>
        <v>4979000</v>
      </c>
      <c r="F32" s="93">
        <v>4979000</v>
      </c>
      <c r="G32" s="94">
        <v>3485000</v>
      </c>
      <c r="H32" s="93">
        <v>128000</v>
      </c>
      <c r="I32" s="94">
        <v>127812</v>
      </c>
      <c r="J32" s="93">
        <v>2507000</v>
      </c>
      <c r="K32" s="94">
        <v>2507890</v>
      </c>
      <c r="L32" s="93"/>
      <c r="M32" s="94"/>
      <c r="N32" s="93"/>
      <c r="O32" s="94"/>
      <c r="P32" s="93">
        <f>$H32      +$J32      +$L32      +$N32</f>
        <v>2635000</v>
      </c>
      <c r="Q32" s="94">
        <f>$I32      +$K32      +$M32      +$O32</f>
        <v>2635702</v>
      </c>
      <c r="R32" s="48">
        <f>IF(($H32      =0),0,((($J32      -$H32      )/$H32      )*100))</f>
        <v>1858.59375</v>
      </c>
      <c r="S32" s="49">
        <f>IF(($I32      =0),0,((($K32      -$I32      )/$I32      )*100))</f>
        <v>1862.171001157951</v>
      </c>
      <c r="T32" s="48">
        <f>IF(($E32      =0),0,(($P32      /$E32      )*100))</f>
        <v>52.922273548905409</v>
      </c>
      <c r="U32" s="50">
        <f>IF(($E32      =0),0,(($Q32      /$E32      )*100))</f>
        <v>52.93637276561558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4979000</v>
      </c>
      <c r="C33" s="95">
        <f>C32</f>
        <v>0</v>
      </c>
      <c r="D33" s="95"/>
      <c r="E33" s="95">
        <f>$B33      +$C33      +$D33</f>
        <v>4979000</v>
      </c>
      <c r="F33" s="96">
        <f t="shared" ref="F33:O33" si="17">F32</f>
        <v>4979000</v>
      </c>
      <c r="G33" s="97">
        <f t="shared" si="17"/>
        <v>3485000</v>
      </c>
      <c r="H33" s="96">
        <f t="shared" si="17"/>
        <v>128000</v>
      </c>
      <c r="I33" s="97">
        <f t="shared" si="17"/>
        <v>127812</v>
      </c>
      <c r="J33" s="96">
        <f t="shared" si="17"/>
        <v>2507000</v>
      </c>
      <c r="K33" s="97">
        <f t="shared" si="17"/>
        <v>2507890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2635000</v>
      </c>
      <c r="Q33" s="97">
        <f>$I33      +$K33      +$M33      +$O33</f>
        <v>2635702</v>
      </c>
      <c r="R33" s="52">
        <f>IF(($H33      =0),0,((($J33      -$H33      )/$H33      )*100))</f>
        <v>1858.59375</v>
      </c>
      <c r="S33" s="53">
        <f>IF(($I33      =0),0,((($K33      -$I33      )/$I33      )*100))</f>
        <v>1862.171001157951</v>
      </c>
      <c r="T33" s="52">
        <f>IF($E33   =0,0,($P33   /$E33   )*100)</f>
        <v>52.922273548905409</v>
      </c>
      <c r="U33" s="54">
        <f>IF($E33   =0,0,($Q33   /$E33   )*100)</f>
        <v>52.93637276561558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7000000</v>
      </c>
      <c r="C35" s="92"/>
      <c r="D35" s="92"/>
      <c r="E35" s="92">
        <f t="shared" ref="E35:E40" si="18">$B35      +$C35      +$D35</f>
        <v>7000000</v>
      </c>
      <c r="F35" s="93">
        <v>7000000</v>
      </c>
      <c r="G35" s="94">
        <v>6000000</v>
      </c>
      <c r="H35" s="93"/>
      <c r="I35" s="94">
        <v>2574861</v>
      </c>
      <c r="J35" s="93">
        <v>6225000</v>
      </c>
      <c r="K35" s="94">
        <v>4005559</v>
      </c>
      <c r="L35" s="93"/>
      <c r="M35" s="94"/>
      <c r="N35" s="93"/>
      <c r="O35" s="94"/>
      <c r="P35" s="93">
        <f t="shared" ref="P35:P40" si="19">$H35      +$J35      +$L35      +$N35</f>
        <v>6225000</v>
      </c>
      <c r="Q35" s="94">
        <f t="shared" ref="Q35:Q40" si="20">$I35      +$K35      +$M35      +$O35</f>
        <v>6580420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55.564086760411534</v>
      </c>
      <c r="T35" s="48">
        <f t="shared" ref="T35:T39" si="23">IF(($E35      =0),0,(($P35      /$E35      )*100))</f>
        <v>88.928571428571416</v>
      </c>
      <c r="U35" s="50">
        <f t="shared" ref="U35:U39" si="24">IF(($E35      =0),0,(($Q35      /$E35      )*100))</f>
        <v>94.006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96172000</v>
      </c>
      <c r="C36" s="92"/>
      <c r="D36" s="92"/>
      <c r="E36" s="92">
        <f t="shared" si="18"/>
        <v>96172000</v>
      </c>
      <c r="F36" s="93">
        <v>96172000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3000000</v>
      </c>
      <c r="H38" s="93"/>
      <c r="I38" s="94">
        <v>1944551</v>
      </c>
      <c r="J38" s="93">
        <v>3233000</v>
      </c>
      <c r="K38" s="94">
        <v>1289905</v>
      </c>
      <c r="L38" s="93"/>
      <c r="M38" s="94"/>
      <c r="N38" s="93"/>
      <c r="O38" s="94"/>
      <c r="P38" s="93">
        <f t="shared" si="19"/>
        <v>3233000</v>
      </c>
      <c r="Q38" s="94">
        <f t="shared" si="20"/>
        <v>3234456</v>
      </c>
      <c r="R38" s="48">
        <f t="shared" si="21"/>
        <v>0</v>
      </c>
      <c r="S38" s="49">
        <f t="shared" si="22"/>
        <v>-33.665663693058193</v>
      </c>
      <c r="T38" s="48">
        <f t="shared" si="23"/>
        <v>64.66</v>
      </c>
      <c r="U38" s="50">
        <f t="shared" si="24"/>
        <v>64.689120000000003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108172000</v>
      </c>
      <c r="C40" s="95">
        <f>SUM(C35:C39)</f>
        <v>0</v>
      </c>
      <c r="D40" s="95"/>
      <c r="E40" s="95">
        <f t="shared" si="18"/>
        <v>108172000</v>
      </c>
      <c r="F40" s="96">
        <f t="shared" ref="F40:O40" si="25">SUM(F35:F39)</f>
        <v>108172000</v>
      </c>
      <c r="G40" s="97">
        <f t="shared" si="25"/>
        <v>9000000</v>
      </c>
      <c r="H40" s="96">
        <f t="shared" si="25"/>
        <v>0</v>
      </c>
      <c r="I40" s="97">
        <f t="shared" si="25"/>
        <v>4519412</v>
      </c>
      <c r="J40" s="96">
        <f t="shared" si="25"/>
        <v>9458000</v>
      </c>
      <c r="K40" s="97">
        <f t="shared" si="25"/>
        <v>5295464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9458000</v>
      </c>
      <c r="Q40" s="97">
        <f t="shared" si="20"/>
        <v>9814876</v>
      </c>
      <c r="R40" s="52">
        <f t="shared" si="21"/>
        <v>0</v>
      </c>
      <c r="S40" s="53">
        <f t="shared" si="22"/>
        <v>17.171525853363224</v>
      </c>
      <c r="T40" s="52">
        <f>IF((+$E35+$E38) =0,0,(P40   /(+$E35+$E38) )*100)</f>
        <v>78.816666666666663</v>
      </c>
      <c r="U40" s="54">
        <f>IF((+$E35+$E38) =0,0,(Q40   /(+$E35+$E38) )*100)</f>
        <v>81.790633333333332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50000000</v>
      </c>
      <c r="C51" s="92"/>
      <c r="D51" s="92"/>
      <c r="E51" s="92">
        <f t="shared" si="26"/>
        <v>50000000</v>
      </c>
      <c r="F51" s="93">
        <v>50000000</v>
      </c>
      <c r="G51" s="94">
        <v>36000000</v>
      </c>
      <c r="H51" s="93">
        <v>4766000</v>
      </c>
      <c r="I51" s="94">
        <v>4657607</v>
      </c>
      <c r="J51" s="93">
        <v>20320000</v>
      </c>
      <c r="K51" s="94">
        <v>16006188</v>
      </c>
      <c r="L51" s="93"/>
      <c r="M51" s="94"/>
      <c r="N51" s="93"/>
      <c r="O51" s="94"/>
      <c r="P51" s="93">
        <f t="shared" si="27"/>
        <v>25086000</v>
      </c>
      <c r="Q51" s="94">
        <f t="shared" si="28"/>
        <v>20663795</v>
      </c>
      <c r="R51" s="48">
        <f t="shared" si="29"/>
        <v>326.3533361309274</v>
      </c>
      <c r="S51" s="49">
        <f t="shared" si="30"/>
        <v>243.65690364171985</v>
      </c>
      <c r="T51" s="48">
        <f t="shared" si="31"/>
        <v>50.172000000000004</v>
      </c>
      <c r="U51" s="50">
        <f t="shared" si="32"/>
        <v>41.327590000000001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50000000</v>
      </c>
      <c r="C53" s="95">
        <f>SUM(C42:C52)</f>
        <v>0</v>
      </c>
      <c r="D53" s="95"/>
      <c r="E53" s="95">
        <f t="shared" si="26"/>
        <v>50000000</v>
      </c>
      <c r="F53" s="96">
        <f t="shared" ref="F53:O53" si="33">SUM(F42:F52)</f>
        <v>50000000</v>
      </c>
      <c r="G53" s="97">
        <f t="shared" si="33"/>
        <v>36000000</v>
      </c>
      <c r="H53" s="96">
        <f t="shared" si="33"/>
        <v>4766000</v>
      </c>
      <c r="I53" s="97">
        <f t="shared" si="33"/>
        <v>4657607</v>
      </c>
      <c r="J53" s="96">
        <f t="shared" si="33"/>
        <v>20320000</v>
      </c>
      <c r="K53" s="97">
        <f t="shared" si="33"/>
        <v>16006188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25086000</v>
      </c>
      <c r="Q53" s="97">
        <f t="shared" si="28"/>
        <v>20663795</v>
      </c>
      <c r="R53" s="52">
        <f t="shared" si="29"/>
        <v>326.3533361309274</v>
      </c>
      <c r="S53" s="53">
        <f t="shared" si="30"/>
        <v>243.65690364171985</v>
      </c>
      <c r="T53" s="52">
        <f>IF((+$E43+$E45+$E47+$E48+$E51) =0,0,(P53   /(+$E43+$E45+$E47+$E48+$E51) )*100)</f>
        <v>50.172000000000004</v>
      </c>
      <c r="U53" s="54">
        <f>IF((+$E43+$E45+$E47+$E48+$E51) =0,0,(Q53   /(+$E43+$E45+$E47+$E48+$E51) )*100)</f>
        <v>41.327590000000001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200707000</v>
      </c>
      <c r="C67" s="104">
        <f>SUM(C9:C14,C17:C23,C26:C29,C32,C35:C39,C42:C52,C55:C58,C61:C65)</f>
        <v>0</v>
      </c>
      <c r="D67" s="104"/>
      <c r="E67" s="104">
        <f t="shared" si="35"/>
        <v>200707000</v>
      </c>
      <c r="F67" s="105">
        <f t="shared" ref="F67:O67" si="43">SUM(F9:F14,F17:F23,F26:F29,F32,F35:F39,F42:F52,F55:F58,F61:F65)</f>
        <v>200707000</v>
      </c>
      <c r="G67" s="106">
        <f t="shared" si="43"/>
        <v>63535000</v>
      </c>
      <c r="H67" s="105">
        <f t="shared" si="43"/>
        <v>7544000</v>
      </c>
      <c r="I67" s="106">
        <f t="shared" si="43"/>
        <v>9717930</v>
      </c>
      <c r="J67" s="105">
        <f t="shared" si="43"/>
        <v>32626000</v>
      </c>
      <c r="K67" s="106">
        <f t="shared" si="43"/>
        <v>24226904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40170000</v>
      </c>
      <c r="Q67" s="106">
        <f t="shared" si="37"/>
        <v>33944834</v>
      </c>
      <c r="R67" s="61">
        <f t="shared" si="38"/>
        <v>332.47613997879108</v>
      </c>
      <c r="S67" s="62">
        <f t="shared" si="39"/>
        <v>149.30107543478911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39.176866435851174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33.105606865948211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245759000</v>
      </c>
      <c r="C69" s="92"/>
      <c r="D69" s="92"/>
      <c r="E69" s="92">
        <f>$B69      +$C69      +$D69</f>
        <v>245759000</v>
      </c>
      <c r="F69" s="93">
        <v>245759000</v>
      </c>
      <c r="G69" s="94">
        <v>147595000</v>
      </c>
      <c r="H69" s="93">
        <v>52899000</v>
      </c>
      <c r="I69" s="94">
        <v>63197256</v>
      </c>
      <c r="J69" s="93">
        <v>77348000</v>
      </c>
      <c r="K69" s="94">
        <v>89577086</v>
      </c>
      <c r="L69" s="93"/>
      <c r="M69" s="94"/>
      <c r="N69" s="93"/>
      <c r="O69" s="94"/>
      <c r="P69" s="93">
        <f>$H69      +$J69      +$L69      +$N69</f>
        <v>130247000</v>
      </c>
      <c r="Q69" s="94">
        <f>$I69      +$K69      +$M69      +$O69</f>
        <v>152774342</v>
      </c>
      <c r="R69" s="48">
        <f>IF(($H69      =0),0,((($J69      -$H69      )/$H69      )*100))</f>
        <v>46.218264995557576</v>
      </c>
      <c r="S69" s="49">
        <f>IF(($I69      =0),0,((($K69      -$I69      )/$I69      )*100))</f>
        <v>41.742049686461073</v>
      </c>
      <c r="T69" s="48">
        <f>IF(($E69      =0),0,(($P69      /$E69      )*100))</f>
        <v>52.997855622784925</v>
      </c>
      <c r="U69" s="50">
        <f>IF(($E69      =0),0,(($Q69      /$E69      )*100))</f>
        <v>62.164291846890649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245759000</v>
      </c>
      <c r="C70" s="101">
        <f>C69</f>
        <v>0</v>
      </c>
      <c r="D70" s="101"/>
      <c r="E70" s="101">
        <f>$B70      +$C70      +$D70</f>
        <v>245759000</v>
      </c>
      <c r="F70" s="102">
        <f t="shared" ref="F70:O70" si="44">F69</f>
        <v>245759000</v>
      </c>
      <c r="G70" s="103">
        <f t="shared" si="44"/>
        <v>147595000</v>
      </c>
      <c r="H70" s="102">
        <f t="shared" si="44"/>
        <v>52899000</v>
      </c>
      <c r="I70" s="103">
        <f t="shared" si="44"/>
        <v>63197256</v>
      </c>
      <c r="J70" s="102">
        <f t="shared" si="44"/>
        <v>77348000</v>
      </c>
      <c r="K70" s="103">
        <f t="shared" si="44"/>
        <v>89577086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130247000</v>
      </c>
      <c r="Q70" s="103">
        <f>$I70      +$K70      +$M70      +$O70</f>
        <v>152774342</v>
      </c>
      <c r="R70" s="57">
        <f>IF(($H70      =0),0,((($J70      -$H70      )/$H70      )*100))</f>
        <v>46.218264995557576</v>
      </c>
      <c r="S70" s="58">
        <f>IF(($I70      =0),0,((($K70      -$I70      )/$I70      )*100))</f>
        <v>41.742049686461073</v>
      </c>
      <c r="T70" s="57">
        <f>IF($E70   =0,0,($P70   /$E70   )*100)</f>
        <v>52.997855622784925</v>
      </c>
      <c r="U70" s="59">
        <f>IF($E70   =0,0,($Q70   /$E70 )*100)</f>
        <v>62.164291846890649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245759000</v>
      </c>
      <c r="C71" s="104">
        <f>C69</f>
        <v>0</v>
      </c>
      <c r="D71" s="104"/>
      <c r="E71" s="104">
        <f>$B71      +$C71      +$D71</f>
        <v>245759000</v>
      </c>
      <c r="F71" s="105">
        <f t="shared" ref="F71:O71" si="45">F69</f>
        <v>245759000</v>
      </c>
      <c r="G71" s="106">
        <f t="shared" si="45"/>
        <v>147595000</v>
      </c>
      <c r="H71" s="105">
        <f t="shared" si="45"/>
        <v>52899000</v>
      </c>
      <c r="I71" s="106">
        <f t="shared" si="45"/>
        <v>63197256</v>
      </c>
      <c r="J71" s="105">
        <f t="shared" si="45"/>
        <v>77348000</v>
      </c>
      <c r="K71" s="106">
        <f t="shared" si="45"/>
        <v>89577086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130247000</v>
      </c>
      <c r="Q71" s="106">
        <f>$I71      +$K71      +$M71      +$O71</f>
        <v>152774342</v>
      </c>
      <c r="R71" s="61">
        <f>IF(($H71      =0),0,((($J71      -$H71      )/$H71      )*100))</f>
        <v>46.218264995557576</v>
      </c>
      <c r="S71" s="62">
        <f>IF(($I71      =0),0,((($K71      -$I71      )/$I71      )*100))</f>
        <v>41.742049686461073</v>
      </c>
      <c r="T71" s="61">
        <f>IF($E71   =0,0,($P71   /$E71   )*100)</f>
        <v>52.997855622784925</v>
      </c>
      <c r="U71" s="65">
        <f>IF($E71   =0,0,($Q71   /$E71   )*100)</f>
        <v>62.164291846890649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446466000</v>
      </c>
      <c r="C72" s="104">
        <f>SUM(C9:C14,C17:C23,C26:C29,C32,C35:C39,C42:C52,C55:C58,C61:C65,C69)</f>
        <v>0</v>
      </c>
      <c r="D72" s="104"/>
      <c r="E72" s="104">
        <f>$B72      +$C72      +$D72</f>
        <v>446466000</v>
      </c>
      <c r="F72" s="105">
        <f t="shared" ref="F72:O72" si="46">SUM(F9:F14,F17:F23,F26:F29,F32,F35:F39,F42:F52,F55:F58,F61:F65,F69)</f>
        <v>446466000</v>
      </c>
      <c r="G72" s="106">
        <f t="shared" si="46"/>
        <v>211130000</v>
      </c>
      <c r="H72" s="105">
        <f t="shared" si="46"/>
        <v>60443000</v>
      </c>
      <c r="I72" s="106">
        <f t="shared" si="46"/>
        <v>72915186</v>
      </c>
      <c r="J72" s="105">
        <f t="shared" si="46"/>
        <v>109974000</v>
      </c>
      <c r="K72" s="106">
        <f t="shared" si="46"/>
        <v>113803990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170417000</v>
      </c>
      <c r="Q72" s="106">
        <f>$I72      +$K72      +$M72      +$O72</f>
        <v>186719176</v>
      </c>
      <c r="R72" s="61">
        <f>IF(($H72      =0),0,((($J72      -$H72      )/$H72      )*100))</f>
        <v>81.946627401022454</v>
      </c>
      <c r="S72" s="62">
        <f>IF(($I72      =0),0,((($K72      -$I72      )/$I72      )*100))</f>
        <v>56.077212777047571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48.929065674401514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53.609644725433114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6dZSdeOdZAMB+fHdj8uo/yUjQlRK18GMEgR15VapZGY0wZHAUII2urPzGMHziYGerEv9Fjzqou+QYBTeMC0IA==" saltValue="/c5FpI+r24J0+hVRBAxd8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451000</v>
      </c>
      <c r="I10" s="94">
        <v>-2256485</v>
      </c>
      <c r="J10" s="93">
        <v>1757000</v>
      </c>
      <c r="K10" s="94">
        <v>1757275</v>
      </c>
      <c r="L10" s="93"/>
      <c r="M10" s="94"/>
      <c r="N10" s="93"/>
      <c r="O10" s="94"/>
      <c r="P10" s="93">
        <f t="shared" ref="P10:P15" si="1">$H10      +$J10      +$L10      +$N10</f>
        <v>2208000</v>
      </c>
      <c r="Q10" s="94">
        <f t="shared" ref="Q10:Q15" si="2">$I10      +$K10      +$M10      +$O10</f>
        <v>-499210</v>
      </c>
      <c r="R10" s="48">
        <f t="shared" ref="R10:R15" si="3">IF(($H10      =0),0,((($J10      -$H10      )/$H10      )*100))</f>
        <v>289.57871396895791</v>
      </c>
      <c r="S10" s="49">
        <f t="shared" ref="S10:S15" si="4">IF(($I10      =0),0,((($K10      -$I10      )/$I10      )*100))</f>
        <v>-177.87665329040522</v>
      </c>
      <c r="T10" s="48">
        <f t="shared" ref="T10:T14" si="5">IF(($E10      =0),0,(($P10      /$E10      )*100))</f>
        <v>73.599999999999994</v>
      </c>
      <c r="U10" s="50">
        <f t="shared" ref="U10:U14" si="6">IF(($E10      =0),0,(($Q10      /$E10      )*100))</f>
        <v>-16.640333333333331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451000</v>
      </c>
      <c r="I15" s="97">
        <f t="shared" si="7"/>
        <v>-2256485</v>
      </c>
      <c r="J15" s="96">
        <f t="shared" si="7"/>
        <v>1757000</v>
      </c>
      <c r="K15" s="97">
        <f t="shared" si="7"/>
        <v>1757275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2208000</v>
      </c>
      <c r="Q15" s="97">
        <f t="shared" si="2"/>
        <v>-499210</v>
      </c>
      <c r="R15" s="52">
        <f t="shared" si="3"/>
        <v>289.57871396895791</v>
      </c>
      <c r="S15" s="53">
        <f t="shared" si="4"/>
        <v>-177.87665329040522</v>
      </c>
      <c r="T15" s="52">
        <f>IF((SUM($E9:$E13))=0,0,(P15/(SUM($E9:$E13))*100))</f>
        <v>73.599999999999994</v>
      </c>
      <c r="U15" s="54">
        <f>IF((SUM($E9:$E13))=0,0,(Q15/(SUM($E9:$E13))*100))</f>
        <v>-16.640333333333331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1456000</v>
      </c>
      <c r="C32" s="92"/>
      <c r="D32" s="92"/>
      <c r="E32" s="92">
        <f>$B32      +$C32      +$D32</f>
        <v>1456000</v>
      </c>
      <c r="F32" s="93">
        <v>1456000</v>
      </c>
      <c r="G32" s="94">
        <v>1019000</v>
      </c>
      <c r="H32" s="93">
        <v>1019000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1019000</v>
      </c>
      <c r="Q32" s="94">
        <f>$I32      +$K32      +$M32      +$O32</f>
        <v>0</v>
      </c>
      <c r="R32" s="48">
        <f>IF(($H32      =0),0,((($J32      -$H32      )/$H32      )*100))</f>
        <v>-100</v>
      </c>
      <c r="S32" s="49">
        <f>IF(($I32      =0),0,((($K32      -$I32      )/$I32      )*100))</f>
        <v>0</v>
      </c>
      <c r="T32" s="48">
        <f>IF(($E32      =0),0,(($P32      /$E32      )*100))</f>
        <v>69.986263736263737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1456000</v>
      </c>
      <c r="C33" s="95">
        <f>C32</f>
        <v>0</v>
      </c>
      <c r="D33" s="95"/>
      <c r="E33" s="95">
        <f>$B33      +$C33      +$D33</f>
        <v>1456000</v>
      </c>
      <c r="F33" s="96">
        <f t="shared" ref="F33:O33" si="17">F32</f>
        <v>1456000</v>
      </c>
      <c r="G33" s="97">
        <f t="shared" si="17"/>
        <v>1019000</v>
      </c>
      <c r="H33" s="96">
        <f t="shared" si="17"/>
        <v>1019000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1019000</v>
      </c>
      <c r="Q33" s="97">
        <f>$I33      +$K33      +$M33      +$O33</f>
        <v>0</v>
      </c>
      <c r="R33" s="52">
        <f>IF(($H33      =0),0,((($J33      -$H33      )/$H33      )*100))</f>
        <v>-100</v>
      </c>
      <c r="S33" s="53">
        <f>IF(($I33      =0),0,((($K33      -$I33      )/$I33      )*100))</f>
        <v>0</v>
      </c>
      <c r="T33" s="52">
        <f>IF($E33   =0,0,($P33   /$E33   )*100)</f>
        <v>69.986263736263737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22555000</v>
      </c>
      <c r="C35" s="92"/>
      <c r="D35" s="92"/>
      <c r="E35" s="92">
        <f t="shared" ref="E35:E40" si="18">$B35      +$C35      +$D35</f>
        <v>22555000</v>
      </c>
      <c r="F35" s="93">
        <v>22555000</v>
      </c>
      <c r="G35" s="94">
        <v>16000000</v>
      </c>
      <c r="H35" s="93">
        <v>20401000</v>
      </c>
      <c r="I35" s="94">
        <v>17892335</v>
      </c>
      <c r="J35" s="93">
        <v>1092000</v>
      </c>
      <c r="K35" s="94">
        <v>1852407</v>
      </c>
      <c r="L35" s="93"/>
      <c r="M35" s="94"/>
      <c r="N35" s="93"/>
      <c r="O35" s="94"/>
      <c r="P35" s="93">
        <f t="shared" ref="P35:P40" si="19">$H35      +$J35      +$L35      +$N35</f>
        <v>21493000</v>
      </c>
      <c r="Q35" s="94">
        <f t="shared" ref="Q35:Q40" si="20">$I35      +$K35      +$M35      +$O35</f>
        <v>19744742</v>
      </c>
      <c r="R35" s="48">
        <f t="shared" ref="R35:R40" si="21">IF(($H35      =0),0,((($J35      -$H35      )/$H35      )*100))</f>
        <v>-94.647321209744618</v>
      </c>
      <c r="S35" s="49">
        <f t="shared" ref="S35:S40" si="22">IF(($I35      =0),0,((($K35      -$I35      )/$I35      )*100))</f>
        <v>-89.64692422760919</v>
      </c>
      <c r="T35" s="48">
        <f t="shared" ref="T35:T39" si="23">IF(($E35      =0),0,(($P35      /$E35      )*100))</f>
        <v>95.291509643094656</v>
      </c>
      <c r="U35" s="50">
        <f t="shared" ref="U35:U39" si="24">IF(($E35      =0),0,(($Q35      /$E35      )*100))</f>
        <v>87.54042119264021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476000</v>
      </c>
      <c r="C36" s="92"/>
      <c r="D36" s="92"/>
      <c r="E36" s="92">
        <f t="shared" si="18"/>
        <v>476000</v>
      </c>
      <c r="F36" s="93">
        <v>476000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23031000</v>
      </c>
      <c r="C40" s="95">
        <f>SUM(C35:C39)</f>
        <v>0</v>
      </c>
      <c r="D40" s="95"/>
      <c r="E40" s="95">
        <f t="shared" si="18"/>
        <v>23031000</v>
      </c>
      <c r="F40" s="96">
        <f t="shared" ref="F40:O40" si="25">SUM(F35:F39)</f>
        <v>23031000</v>
      </c>
      <c r="G40" s="97">
        <f t="shared" si="25"/>
        <v>16000000</v>
      </c>
      <c r="H40" s="96">
        <f t="shared" si="25"/>
        <v>20401000</v>
      </c>
      <c r="I40" s="97">
        <f t="shared" si="25"/>
        <v>17892335</v>
      </c>
      <c r="J40" s="96">
        <f t="shared" si="25"/>
        <v>1092000</v>
      </c>
      <c r="K40" s="97">
        <f t="shared" si="25"/>
        <v>1852407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21493000</v>
      </c>
      <c r="Q40" s="97">
        <f t="shared" si="20"/>
        <v>19744742</v>
      </c>
      <c r="R40" s="52">
        <f t="shared" si="21"/>
        <v>-94.647321209744618</v>
      </c>
      <c r="S40" s="53">
        <f t="shared" si="22"/>
        <v>-89.64692422760919</v>
      </c>
      <c r="T40" s="52">
        <f>IF((+$E35+$E38) =0,0,(P40   /(+$E35+$E38) )*100)</f>
        <v>95.291509643094656</v>
      </c>
      <c r="U40" s="54">
        <f>IF((+$E35+$E38) =0,0,(Q40   /(+$E35+$E38) )*100)</f>
        <v>87.54042119264021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27487000</v>
      </c>
      <c r="C67" s="104">
        <f>SUM(C9:C14,C17:C23,C26:C29,C32,C35:C39,C42:C52,C55:C58,C61:C65)</f>
        <v>0</v>
      </c>
      <c r="D67" s="104"/>
      <c r="E67" s="104">
        <f t="shared" si="35"/>
        <v>27487000</v>
      </c>
      <c r="F67" s="105">
        <f t="shared" ref="F67:O67" si="43">SUM(F9:F14,F17:F23,F26:F29,F32,F35:F39,F42:F52,F55:F58,F61:F65)</f>
        <v>27487000</v>
      </c>
      <c r="G67" s="106">
        <f t="shared" si="43"/>
        <v>20019000</v>
      </c>
      <c r="H67" s="105">
        <f t="shared" si="43"/>
        <v>21871000</v>
      </c>
      <c r="I67" s="106">
        <f t="shared" si="43"/>
        <v>15635850</v>
      </c>
      <c r="J67" s="105">
        <f t="shared" si="43"/>
        <v>2849000</v>
      </c>
      <c r="K67" s="106">
        <f t="shared" si="43"/>
        <v>3609682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24720000</v>
      </c>
      <c r="Q67" s="106">
        <f t="shared" si="37"/>
        <v>19245532</v>
      </c>
      <c r="R67" s="61">
        <f t="shared" si="38"/>
        <v>-86.973618033011746</v>
      </c>
      <c r="S67" s="62">
        <f t="shared" si="39"/>
        <v>-76.914066072519233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91.518270334308255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71.250720077005667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18392000</v>
      </c>
      <c r="C69" s="92"/>
      <c r="D69" s="92"/>
      <c r="E69" s="92">
        <f>$B69      +$C69      +$D69</f>
        <v>18392000</v>
      </c>
      <c r="F69" s="93">
        <v>18392000</v>
      </c>
      <c r="G69" s="94">
        <v>16000000</v>
      </c>
      <c r="H69" s="93">
        <v>2043000</v>
      </c>
      <c r="I69" s="94">
        <v>4441518</v>
      </c>
      <c r="J69" s="93">
        <v>6330000</v>
      </c>
      <c r="K69" s="94">
        <v>4214845</v>
      </c>
      <c r="L69" s="93"/>
      <c r="M69" s="94"/>
      <c r="N69" s="93"/>
      <c r="O69" s="94"/>
      <c r="P69" s="93">
        <f>$H69      +$J69      +$L69      +$N69</f>
        <v>8373000</v>
      </c>
      <c r="Q69" s="94">
        <f>$I69      +$K69      +$M69      +$O69</f>
        <v>8656363</v>
      </c>
      <c r="R69" s="48">
        <f>IF(($H69      =0),0,((($J69      -$H69      )/$H69      )*100))</f>
        <v>209.83847283406755</v>
      </c>
      <c r="S69" s="49">
        <f>IF(($I69      =0),0,((($K69      -$I69      )/$I69      )*100))</f>
        <v>-5.1035029014854825</v>
      </c>
      <c r="T69" s="48">
        <f>IF(($E69      =0),0,(($P69      /$E69      )*100))</f>
        <v>45.525228360156589</v>
      </c>
      <c r="U69" s="50">
        <f>IF(($E69      =0),0,(($Q69      /$E69      )*100))</f>
        <v>47.065914528055671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18392000</v>
      </c>
      <c r="C70" s="101">
        <f>C69</f>
        <v>0</v>
      </c>
      <c r="D70" s="101"/>
      <c r="E70" s="101">
        <f>$B70      +$C70      +$D70</f>
        <v>18392000</v>
      </c>
      <c r="F70" s="102">
        <f t="shared" ref="F70:O70" si="44">F69</f>
        <v>18392000</v>
      </c>
      <c r="G70" s="103">
        <f t="shared" si="44"/>
        <v>16000000</v>
      </c>
      <c r="H70" s="102">
        <f t="shared" si="44"/>
        <v>2043000</v>
      </c>
      <c r="I70" s="103">
        <f t="shared" si="44"/>
        <v>4441518</v>
      </c>
      <c r="J70" s="102">
        <f t="shared" si="44"/>
        <v>6330000</v>
      </c>
      <c r="K70" s="103">
        <f t="shared" si="44"/>
        <v>4214845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8373000</v>
      </c>
      <c r="Q70" s="103">
        <f>$I70      +$K70      +$M70      +$O70</f>
        <v>8656363</v>
      </c>
      <c r="R70" s="57">
        <f>IF(($H70      =0),0,((($J70      -$H70      )/$H70      )*100))</f>
        <v>209.83847283406755</v>
      </c>
      <c r="S70" s="58">
        <f>IF(($I70      =0),0,((($K70      -$I70      )/$I70      )*100))</f>
        <v>-5.1035029014854825</v>
      </c>
      <c r="T70" s="57">
        <f>IF($E70   =0,0,($P70   /$E70   )*100)</f>
        <v>45.525228360156589</v>
      </c>
      <c r="U70" s="59">
        <f>IF($E70   =0,0,($Q70   /$E70 )*100)</f>
        <v>47.065914528055671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18392000</v>
      </c>
      <c r="C71" s="104">
        <f>C69</f>
        <v>0</v>
      </c>
      <c r="D71" s="104"/>
      <c r="E71" s="104">
        <f>$B71      +$C71      +$D71</f>
        <v>18392000</v>
      </c>
      <c r="F71" s="105">
        <f t="shared" ref="F71:O71" si="45">F69</f>
        <v>18392000</v>
      </c>
      <c r="G71" s="106">
        <f t="shared" si="45"/>
        <v>16000000</v>
      </c>
      <c r="H71" s="105">
        <f t="shared" si="45"/>
        <v>2043000</v>
      </c>
      <c r="I71" s="106">
        <f t="shared" si="45"/>
        <v>4441518</v>
      </c>
      <c r="J71" s="105">
        <f t="shared" si="45"/>
        <v>6330000</v>
      </c>
      <c r="K71" s="106">
        <f t="shared" si="45"/>
        <v>4214845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8373000</v>
      </c>
      <c r="Q71" s="106">
        <f>$I71      +$K71      +$M71      +$O71</f>
        <v>8656363</v>
      </c>
      <c r="R71" s="61">
        <f>IF(($H71      =0),0,((($J71      -$H71      )/$H71      )*100))</f>
        <v>209.83847283406755</v>
      </c>
      <c r="S71" s="62">
        <f>IF(($I71      =0),0,((($K71      -$I71      )/$I71      )*100))</f>
        <v>-5.1035029014854825</v>
      </c>
      <c r="T71" s="61">
        <f>IF($E71   =0,0,($P71   /$E71   )*100)</f>
        <v>45.525228360156589</v>
      </c>
      <c r="U71" s="65">
        <f>IF($E71   =0,0,($Q71   /$E71   )*100)</f>
        <v>47.065914528055671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45879000</v>
      </c>
      <c r="C72" s="104">
        <f>SUM(C9:C14,C17:C23,C26:C29,C32,C35:C39,C42:C52,C55:C58,C61:C65,C69)</f>
        <v>0</v>
      </c>
      <c r="D72" s="104"/>
      <c r="E72" s="104">
        <f>$B72      +$C72      +$D72</f>
        <v>45879000</v>
      </c>
      <c r="F72" s="105">
        <f t="shared" ref="F72:O72" si="46">SUM(F9:F14,F17:F23,F26:F29,F32,F35:F39,F42:F52,F55:F58,F61:F65,F69)</f>
        <v>45879000</v>
      </c>
      <c r="G72" s="106">
        <f t="shared" si="46"/>
        <v>36019000</v>
      </c>
      <c r="H72" s="105">
        <f t="shared" si="46"/>
        <v>23914000</v>
      </c>
      <c r="I72" s="106">
        <f t="shared" si="46"/>
        <v>20077368</v>
      </c>
      <c r="J72" s="105">
        <f t="shared" si="46"/>
        <v>9179000</v>
      </c>
      <c r="K72" s="106">
        <f t="shared" si="46"/>
        <v>7824527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33093000</v>
      </c>
      <c r="Q72" s="106">
        <f>$I72      +$K72      +$M72      +$O72</f>
        <v>27901895</v>
      </c>
      <c r="R72" s="61">
        <f>IF(($H72      =0),0,((($J72      -$H72      )/$H72      )*100))</f>
        <v>-61.61662624404115</v>
      </c>
      <c r="S72" s="62">
        <f>IF(($I72      =0),0,((($K72      -$I72      )/$I72      )*100))</f>
        <v>-61.02812380586937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72.887254146201798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61.453857674602993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gGJpFBWXOGygfKTAHIqjAvwnl6gYblqLLex8QN+VYqwKR4XS8cmmA6Ak4JZf7CUw0eohfrFCMuNn6RUM28aCw==" saltValue="dgg4sO1yZxTbdLsh9MKUU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673000</v>
      </c>
      <c r="I10" s="94">
        <v>818989</v>
      </c>
      <c r="J10" s="93">
        <v>228000</v>
      </c>
      <c r="K10" s="94">
        <v>119975</v>
      </c>
      <c r="L10" s="93"/>
      <c r="M10" s="94"/>
      <c r="N10" s="93"/>
      <c r="O10" s="94"/>
      <c r="P10" s="93">
        <f t="shared" ref="P10:P15" si="1">$H10      +$J10      +$L10      +$N10</f>
        <v>901000</v>
      </c>
      <c r="Q10" s="94">
        <f t="shared" ref="Q10:Q15" si="2">$I10      +$K10      +$M10      +$O10</f>
        <v>938964</v>
      </c>
      <c r="R10" s="48">
        <f t="shared" ref="R10:R15" si="3">IF(($H10      =0),0,((($J10      -$H10      )/$H10      )*100))</f>
        <v>-66.121842496285282</v>
      </c>
      <c r="S10" s="49">
        <f t="shared" ref="S10:S15" si="4">IF(($I10      =0),0,((($K10      -$I10      )/$I10      )*100))</f>
        <v>-85.350841097987882</v>
      </c>
      <c r="T10" s="48">
        <f t="shared" ref="T10:T14" si="5">IF(($E10      =0),0,(($P10      /$E10      )*100))</f>
        <v>46.205128205128204</v>
      </c>
      <c r="U10" s="50">
        <f t="shared" ref="U10:U14" si="6">IF(($E10      =0),0,(($Q10      /$E10      )*100))</f>
        <v>48.152000000000001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673000</v>
      </c>
      <c r="I15" s="97">
        <f t="shared" si="7"/>
        <v>818989</v>
      </c>
      <c r="J15" s="96">
        <f t="shared" si="7"/>
        <v>228000</v>
      </c>
      <c r="K15" s="97">
        <f t="shared" si="7"/>
        <v>119975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901000</v>
      </c>
      <c r="Q15" s="97">
        <f t="shared" si="2"/>
        <v>938964</v>
      </c>
      <c r="R15" s="52">
        <f t="shared" si="3"/>
        <v>-66.121842496285282</v>
      </c>
      <c r="S15" s="53">
        <f t="shared" si="4"/>
        <v>-85.350841097987882</v>
      </c>
      <c r="T15" s="52">
        <f>IF((SUM($E9:$E13))=0,0,(P15/(SUM($E9:$E13))*100))</f>
        <v>46.205128205128204</v>
      </c>
      <c r="U15" s="54">
        <f>IF((SUM($E9:$E13))=0,0,(Q15/(SUM($E9:$E13))*100))</f>
        <v>48.152000000000001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1125000</v>
      </c>
      <c r="C32" s="92"/>
      <c r="D32" s="92"/>
      <c r="E32" s="92">
        <f>$B32      +$C32      +$D32</f>
        <v>1125000</v>
      </c>
      <c r="F32" s="93">
        <v>1125000</v>
      </c>
      <c r="G32" s="94">
        <v>787000</v>
      </c>
      <c r="H32" s="93">
        <v>325000</v>
      </c>
      <c r="I32" s="94">
        <v>324743</v>
      </c>
      <c r="J32" s="93">
        <v>462000</v>
      </c>
      <c r="K32" s="94">
        <v>656648</v>
      </c>
      <c r="L32" s="93"/>
      <c r="M32" s="94"/>
      <c r="N32" s="93"/>
      <c r="O32" s="94"/>
      <c r="P32" s="93">
        <f>$H32      +$J32      +$L32      +$N32</f>
        <v>787000</v>
      </c>
      <c r="Q32" s="94">
        <f>$I32      +$K32      +$M32      +$O32</f>
        <v>981391</v>
      </c>
      <c r="R32" s="48">
        <f>IF(($H32      =0),0,((($J32      -$H32      )/$H32      )*100))</f>
        <v>42.153846153846153</v>
      </c>
      <c r="S32" s="49">
        <f>IF(($I32      =0),0,((($K32      -$I32      )/$I32      )*100))</f>
        <v>102.20543629885788</v>
      </c>
      <c r="T32" s="48">
        <f>IF(($E32      =0),0,(($P32      /$E32      )*100))</f>
        <v>69.955555555555563</v>
      </c>
      <c r="U32" s="50">
        <f>IF(($E32      =0),0,(($Q32      /$E32      )*100))</f>
        <v>87.234755555555552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1125000</v>
      </c>
      <c r="C33" s="95">
        <f>C32</f>
        <v>0</v>
      </c>
      <c r="D33" s="95"/>
      <c r="E33" s="95">
        <f>$B33      +$C33      +$D33</f>
        <v>1125000</v>
      </c>
      <c r="F33" s="96">
        <f t="shared" ref="F33:O33" si="17">F32</f>
        <v>1125000</v>
      </c>
      <c r="G33" s="97">
        <f t="shared" si="17"/>
        <v>787000</v>
      </c>
      <c r="H33" s="96">
        <f t="shared" si="17"/>
        <v>325000</v>
      </c>
      <c r="I33" s="97">
        <f t="shared" si="17"/>
        <v>324743</v>
      </c>
      <c r="J33" s="96">
        <f t="shared" si="17"/>
        <v>462000</v>
      </c>
      <c r="K33" s="97">
        <f t="shared" si="17"/>
        <v>656648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787000</v>
      </c>
      <c r="Q33" s="97">
        <f>$I33      +$K33      +$M33      +$O33</f>
        <v>981391</v>
      </c>
      <c r="R33" s="52">
        <f>IF(($H33      =0),0,((($J33      -$H33      )/$H33      )*100))</f>
        <v>42.153846153846153</v>
      </c>
      <c r="S33" s="53">
        <f>IF(($I33      =0),0,((($K33      -$I33      )/$I33      )*100))</f>
        <v>102.20543629885788</v>
      </c>
      <c r="T33" s="52">
        <f>IF($E33   =0,0,($P33   /$E33   )*100)</f>
        <v>69.955555555555563</v>
      </c>
      <c r="U33" s="54">
        <f>IF($E33   =0,0,($Q33   /$E33   )*100)</f>
        <v>87.234755555555552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9920000</v>
      </c>
      <c r="C35" s="92"/>
      <c r="D35" s="92"/>
      <c r="E35" s="92">
        <f t="shared" ref="E35:E40" si="18">$B35      +$C35      +$D35</f>
        <v>9920000</v>
      </c>
      <c r="F35" s="93">
        <v>9920000</v>
      </c>
      <c r="G35" s="94">
        <v>2500000</v>
      </c>
      <c r="H35" s="93">
        <v>69000</v>
      </c>
      <c r="I35" s="94">
        <v>69440</v>
      </c>
      <c r="J35" s="93">
        <v>2207000</v>
      </c>
      <c r="K35" s="94">
        <v>2207000</v>
      </c>
      <c r="L35" s="93"/>
      <c r="M35" s="94"/>
      <c r="N35" s="93"/>
      <c r="O35" s="94"/>
      <c r="P35" s="93">
        <f t="shared" ref="P35:P40" si="19">$H35      +$J35      +$L35      +$N35</f>
        <v>2276000</v>
      </c>
      <c r="Q35" s="94">
        <f t="shared" ref="Q35:Q40" si="20">$I35      +$K35      +$M35      +$O35</f>
        <v>2276440</v>
      </c>
      <c r="R35" s="48">
        <f t="shared" ref="R35:R40" si="21">IF(($H35      =0),0,((($J35      -$H35      )/$H35      )*100))</f>
        <v>3098.550724637681</v>
      </c>
      <c r="S35" s="49">
        <f t="shared" ref="S35:S40" si="22">IF(($I35      =0),0,((($K35      -$I35      )/$I35      )*100))</f>
        <v>3078.2834101382487</v>
      </c>
      <c r="T35" s="48">
        <f t="shared" ref="T35:T39" si="23">IF(($E35      =0),0,(($P35      /$E35      )*100))</f>
        <v>22.943548387096772</v>
      </c>
      <c r="U35" s="50">
        <f t="shared" ref="U35:U39" si="24">IF(($E35      =0),0,(($Q35      /$E35      )*100))</f>
        <v>22.947983870967743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1906000</v>
      </c>
      <c r="C36" s="92"/>
      <c r="D36" s="92"/>
      <c r="E36" s="92">
        <f t="shared" si="18"/>
        <v>1906000</v>
      </c>
      <c r="F36" s="93">
        <v>1906000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11826000</v>
      </c>
      <c r="C40" s="95">
        <f>SUM(C35:C39)</f>
        <v>0</v>
      </c>
      <c r="D40" s="95"/>
      <c r="E40" s="95">
        <f t="shared" si="18"/>
        <v>11826000</v>
      </c>
      <c r="F40" s="96">
        <f t="shared" ref="F40:O40" si="25">SUM(F35:F39)</f>
        <v>11826000</v>
      </c>
      <c r="G40" s="97">
        <f t="shared" si="25"/>
        <v>2500000</v>
      </c>
      <c r="H40" s="96">
        <f t="shared" si="25"/>
        <v>69000</v>
      </c>
      <c r="I40" s="97">
        <f t="shared" si="25"/>
        <v>69440</v>
      </c>
      <c r="J40" s="96">
        <f t="shared" si="25"/>
        <v>2207000</v>
      </c>
      <c r="K40" s="97">
        <f t="shared" si="25"/>
        <v>2207000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2276000</v>
      </c>
      <c r="Q40" s="97">
        <f t="shared" si="20"/>
        <v>2276440</v>
      </c>
      <c r="R40" s="52">
        <f t="shared" si="21"/>
        <v>3098.550724637681</v>
      </c>
      <c r="S40" s="53">
        <f t="shared" si="22"/>
        <v>3078.2834101382487</v>
      </c>
      <c r="T40" s="52">
        <f>IF((+$E35+$E38) =0,0,(P40   /(+$E35+$E38) )*100)</f>
        <v>22.943548387096772</v>
      </c>
      <c r="U40" s="54">
        <f>IF((+$E35+$E38) =0,0,(Q40   /(+$E35+$E38) )*100)</f>
        <v>22.947983870967743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14901000</v>
      </c>
      <c r="C67" s="104">
        <f>SUM(C9:C14,C17:C23,C26:C29,C32,C35:C39,C42:C52,C55:C58,C61:C65)</f>
        <v>0</v>
      </c>
      <c r="D67" s="104"/>
      <c r="E67" s="104">
        <f t="shared" si="35"/>
        <v>14901000</v>
      </c>
      <c r="F67" s="105">
        <f t="shared" ref="F67:O67" si="43">SUM(F9:F14,F17:F23,F26:F29,F32,F35:F39,F42:F52,F55:F58,F61:F65)</f>
        <v>14901000</v>
      </c>
      <c r="G67" s="106">
        <f t="shared" si="43"/>
        <v>5237000</v>
      </c>
      <c r="H67" s="105">
        <f t="shared" si="43"/>
        <v>1067000</v>
      </c>
      <c r="I67" s="106">
        <f t="shared" si="43"/>
        <v>1213172</v>
      </c>
      <c r="J67" s="105">
        <f t="shared" si="43"/>
        <v>2897000</v>
      </c>
      <c r="K67" s="106">
        <f t="shared" si="43"/>
        <v>2983623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3964000</v>
      </c>
      <c r="Q67" s="106">
        <f t="shared" si="37"/>
        <v>4196795</v>
      </c>
      <c r="R67" s="61">
        <f t="shared" si="38"/>
        <v>171.50890346766636</v>
      </c>
      <c r="S67" s="62">
        <f t="shared" si="39"/>
        <v>145.93569584527174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30.504040015390533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32.295459792227781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21252000</v>
      </c>
      <c r="C69" s="92"/>
      <c r="D69" s="92"/>
      <c r="E69" s="92">
        <f>$B69      +$C69      +$D69</f>
        <v>21252000</v>
      </c>
      <c r="F69" s="93">
        <v>21252000</v>
      </c>
      <c r="G69" s="94">
        <v>18592000</v>
      </c>
      <c r="H69" s="93">
        <v>5385000</v>
      </c>
      <c r="I69" s="94">
        <v>9299283</v>
      </c>
      <c r="J69" s="93">
        <v>9424000</v>
      </c>
      <c r="K69" s="94">
        <v>6756320</v>
      </c>
      <c r="L69" s="93"/>
      <c r="M69" s="94"/>
      <c r="N69" s="93"/>
      <c r="O69" s="94"/>
      <c r="P69" s="93">
        <f>$H69      +$J69      +$L69      +$N69</f>
        <v>14809000</v>
      </c>
      <c r="Q69" s="94">
        <f>$I69      +$K69      +$M69      +$O69</f>
        <v>16055603</v>
      </c>
      <c r="R69" s="48">
        <f>IF(($H69      =0),0,((($J69      -$H69      )/$H69      )*100))</f>
        <v>75.004642525533896</v>
      </c>
      <c r="S69" s="49">
        <f>IF(($I69      =0),0,((($K69      -$I69      )/$I69      )*100))</f>
        <v>-27.345796444736653</v>
      </c>
      <c r="T69" s="48">
        <f>IF(($E69      =0),0,(($P69      /$E69      )*100))</f>
        <v>69.682853378505555</v>
      </c>
      <c r="U69" s="50">
        <f>IF(($E69      =0),0,(($Q69      /$E69      )*100))</f>
        <v>75.548668360624887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21252000</v>
      </c>
      <c r="C70" s="101">
        <f>C69</f>
        <v>0</v>
      </c>
      <c r="D70" s="101"/>
      <c r="E70" s="101">
        <f>$B70      +$C70      +$D70</f>
        <v>21252000</v>
      </c>
      <c r="F70" s="102">
        <f t="shared" ref="F70:O70" si="44">F69</f>
        <v>21252000</v>
      </c>
      <c r="G70" s="103">
        <f t="shared" si="44"/>
        <v>18592000</v>
      </c>
      <c r="H70" s="102">
        <f t="shared" si="44"/>
        <v>5385000</v>
      </c>
      <c r="I70" s="103">
        <f t="shared" si="44"/>
        <v>9299283</v>
      </c>
      <c r="J70" s="102">
        <f t="shared" si="44"/>
        <v>9424000</v>
      </c>
      <c r="K70" s="103">
        <f t="shared" si="44"/>
        <v>6756320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14809000</v>
      </c>
      <c r="Q70" s="103">
        <f>$I70      +$K70      +$M70      +$O70</f>
        <v>16055603</v>
      </c>
      <c r="R70" s="57">
        <f>IF(($H70      =0),0,((($J70      -$H70      )/$H70      )*100))</f>
        <v>75.004642525533896</v>
      </c>
      <c r="S70" s="58">
        <f>IF(($I70      =0),0,((($K70      -$I70      )/$I70      )*100))</f>
        <v>-27.345796444736653</v>
      </c>
      <c r="T70" s="57">
        <f>IF($E70   =0,0,($P70   /$E70   )*100)</f>
        <v>69.682853378505555</v>
      </c>
      <c r="U70" s="59">
        <f>IF($E70   =0,0,($Q70   /$E70 )*100)</f>
        <v>75.548668360624887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21252000</v>
      </c>
      <c r="C71" s="104">
        <f>C69</f>
        <v>0</v>
      </c>
      <c r="D71" s="104"/>
      <c r="E71" s="104">
        <f>$B71      +$C71      +$D71</f>
        <v>21252000</v>
      </c>
      <c r="F71" s="105">
        <f t="shared" ref="F71:O71" si="45">F69</f>
        <v>21252000</v>
      </c>
      <c r="G71" s="106">
        <f t="shared" si="45"/>
        <v>18592000</v>
      </c>
      <c r="H71" s="105">
        <f t="shared" si="45"/>
        <v>5385000</v>
      </c>
      <c r="I71" s="106">
        <f t="shared" si="45"/>
        <v>9299283</v>
      </c>
      <c r="J71" s="105">
        <f t="shared" si="45"/>
        <v>9424000</v>
      </c>
      <c r="K71" s="106">
        <f t="shared" si="45"/>
        <v>6756320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14809000</v>
      </c>
      <c r="Q71" s="106">
        <f>$I71      +$K71      +$M71      +$O71</f>
        <v>16055603</v>
      </c>
      <c r="R71" s="61">
        <f>IF(($H71      =0),0,((($J71      -$H71      )/$H71      )*100))</f>
        <v>75.004642525533896</v>
      </c>
      <c r="S71" s="62">
        <f>IF(($I71      =0),0,((($K71      -$I71      )/$I71      )*100))</f>
        <v>-27.345796444736653</v>
      </c>
      <c r="T71" s="61">
        <f>IF($E71   =0,0,($P71   /$E71   )*100)</f>
        <v>69.682853378505555</v>
      </c>
      <c r="U71" s="65">
        <f>IF($E71   =0,0,($Q71   /$E71   )*100)</f>
        <v>75.548668360624887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36153000</v>
      </c>
      <c r="C72" s="104">
        <f>SUM(C9:C14,C17:C23,C26:C29,C32,C35:C39,C42:C52,C55:C58,C61:C65,C69)</f>
        <v>0</v>
      </c>
      <c r="D72" s="104"/>
      <c r="E72" s="104">
        <f>$B72      +$C72      +$D72</f>
        <v>36153000</v>
      </c>
      <c r="F72" s="105">
        <f t="shared" ref="F72:O72" si="46">SUM(F9:F14,F17:F23,F26:F29,F32,F35:F39,F42:F52,F55:F58,F61:F65,F69)</f>
        <v>36153000</v>
      </c>
      <c r="G72" s="106">
        <f t="shared" si="46"/>
        <v>23829000</v>
      </c>
      <c r="H72" s="105">
        <f t="shared" si="46"/>
        <v>6452000</v>
      </c>
      <c r="I72" s="106">
        <f t="shared" si="46"/>
        <v>10512455</v>
      </c>
      <c r="J72" s="105">
        <f t="shared" si="46"/>
        <v>12321000</v>
      </c>
      <c r="K72" s="106">
        <f t="shared" si="46"/>
        <v>9739943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18773000</v>
      </c>
      <c r="Q72" s="106">
        <f>$I72      +$K72      +$M72      +$O72</f>
        <v>20252398</v>
      </c>
      <c r="R72" s="61">
        <f>IF(($H72      =0),0,((($J72      -$H72      )/$H72      )*100))</f>
        <v>90.964042157470544</v>
      </c>
      <c r="S72" s="62">
        <f>IF(($I72      =0),0,((($K72      -$I72      )/$I72      )*100))</f>
        <v>-7.3485403742513045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54.816480275644587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59.136268870266008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5dJcXimQnkhLjxxJoSub7K37aPS33Ik/ltYWoVa3l+CuXwZ+mHXl2j0ZVyu1ErI+xJihXyJKE70FlCnnTKBYgA==" saltValue="JVrMF7gPRZ8qugToKZRk5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459000</v>
      </c>
      <c r="I10" s="94">
        <v>458334</v>
      </c>
      <c r="J10" s="93">
        <v>283000</v>
      </c>
      <c r="K10" s="94">
        <v>282342</v>
      </c>
      <c r="L10" s="93"/>
      <c r="M10" s="94"/>
      <c r="N10" s="93"/>
      <c r="O10" s="94"/>
      <c r="P10" s="93">
        <f t="shared" ref="P10:P15" si="1">$H10      +$J10      +$L10      +$N10</f>
        <v>742000</v>
      </c>
      <c r="Q10" s="94">
        <f t="shared" ref="Q10:Q15" si="2">$I10      +$K10      +$M10      +$O10</f>
        <v>740676</v>
      </c>
      <c r="R10" s="48">
        <f t="shared" ref="R10:R15" si="3">IF(($H10      =0),0,((($J10      -$H10      )/$H10      )*100))</f>
        <v>-38.344226579520694</v>
      </c>
      <c r="S10" s="49">
        <f t="shared" ref="S10:S15" si="4">IF(($I10      =0),0,((($K10      -$I10      )/$I10      )*100))</f>
        <v>-38.398198693529174</v>
      </c>
      <c r="T10" s="48">
        <f t="shared" ref="T10:T14" si="5">IF(($E10      =0),0,(($P10      /$E10      )*100))</f>
        <v>40.108108108108112</v>
      </c>
      <c r="U10" s="50">
        <f t="shared" ref="U10:U14" si="6">IF(($E10      =0),0,(($Q10      /$E10      )*100))</f>
        <v>40.036540540540535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459000</v>
      </c>
      <c r="I15" s="97">
        <f t="shared" si="7"/>
        <v>458334</v>
      </c>
      <c r="J15" s="96">
        <f t="shared" si="7"/>
        <v>283000</v>
      </c>
      <c r="K15" s="97">
        <f t="shared" si="7"/>
        <v>282342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742000</v>
      </c>
      <c r="Q15" s="97">
        <f t="shared" si="2"/>
        <v>740676</v>
      </c>
      <c r="R15" s="52">
        <f t="shared" si="3"/>
        <v>-38.344226579520694</v>
      </c>
      <c r="S15" s="53">
        <f t="shared" si="4"/>
        <v>-38.398198693529174</v>
      </c>
      <c r="T15" s="52">
        <f>IF((SUM($E9:$E13))=0,0,(P15/(SUM($E9:$E13))*100))</f>
        <v>40.108108108108112</v>
      </c>
      <c r="U15" s="54">
        <f>IF((SUM($E9:$E13))=0,0,(Q15/(SUM($E9:$E13))*100))</f>
        <v>40.036540540540535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2581000</v>
      </c>
      <c r="C32" s="92"/>
      <c r="D32" s="92"/>
      <c r="E32" s="92">
        <f>$B32      +$C32      +$D32</f>
        <v>2581000</v>
      </c>
      <c r="F32" s="93">
        <v>2581000</v>
      </c>
      <c r="G32" s="94">
        <v>1806000</v>
      </c>
      <c r="H32" s="93">
        <v>744000</v>
      </c>
      <c r="I32" s="94">
        <v>804287</v>
      </c>
      <c r="J32" s="93">
        <v>1062000</v>
      </c>
      <c r="K32" s="94">
        <v>1776713</v>
      </c>
      <c r="L32" s="93"/>
      <c r="M32" s="94"/>
      <c r="N32" s="93"/>
      <c r="O32" s="94"/>
      <c r="P32" s="93">
        <f>$H32      +$J32      +$L32      +$N32</f>
        <v>1806000</v>
      </c>
      <c r="Q32" s="94">
        <f>$I32      +$K32      +$M32      +$O32</f>
        <v>2581000</v>
      </c>
      <c r="R32" s="48">
        <f>IF(($H32      =0),0,((($J32      -$H32      )/$H32      )*100))</f>
        <v>42.741935483870968</v>
      </c>
      <c r="S32" s="49">
        <f>IF(($I32      =0),0,((($K32      -$I32      )/$I32      )*100))</f>
        <v>120.90534846391898</v>
      </c>
      <c r="T32" s="48">
        <f>IF(($E32      =0),0,(($P32      /$E32      )*100))</f>
        <v>69.972878729174738</v>
      </c>
      <c r="U32" s="50">
        <f>IF(($E32      =0),0,(($Q32      /$E32      )*100))</f>
        <v>100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2581000</v>
      </c>
      <c r="C33" s="95">
        <f>C32</f>
        <v>0</v>
      </c>
      <c r="D33" s="95"/>
      <c r="E33" s="95">
        <f>$B33      +$C33      +$D33</f>
        <v>2581000</v>
      </c>
      <c r="F33" s="96">
        <f t="shared" ref="F33:O33" si="17">F32</f>
        <v>2581000</v>
      </c>
      <c r="G33" s="97">
        <f t="shared" si="17"/>
        <v>1806000</v>
      </c>
      <c r="H33" s="96">
        <f t="shared" si="17"/>
        <v>744000</v>
      </c>
      <c r="I33" s="97">
        <f t="shared" si="17"/>
        <v>804287</v>
      </c>
      <c r="J33" s="96">
        <f t="shared" si="17"/>
        <v>1062000</v>
      </c>
      <c r="K33" s="97">
        <f t="shared" si="17"/>
        <v>1776713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1806000</v>
      </c>
      <c r="Q33" s="97">
        <f>$I33      +$K33      +$M33      +$O33</f>
        <v>2581000</v>
      </c>
      <c r="R33" s="52">
        <f>IF(($H33      =0),0,((($J33      -$H33      )/$H33      )*100))</f>
        <v>42.741935483870968</v>
      </c>
      <c r="S33" s="53">
        <f>IF(($I33      =0),0,((($K33      -$I33      )/$I33      )*100))</f>
        <v>120.90534846391898</v>
      </c>
      <c r="T33" s="52">
        <f>IF($E33   =0,0,($P33   /$E33   )*100)</f>
        <v>69.972878729174738</v>
      </c>
      <c r="U33" s="54">
        <f>IF($E33   =0,0,($Q33   /$E33   )*100)</f>
        <v>100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/>
      <c r="D35" s="92"/>
      <c r="E35" s="92">
        <f t="shared" ref="E35:E40" si="18">$B35      +$C35      +$D35</f>
        <v>10000000</v>
      </c>
      <c r="F35" s="93">
        <v>10000000</v>
      </c>
      <c r="G35" s="94">
        <v>5000000</v>
      </c>
      <c r="H35" s="93">
        <v>1145000</v>
      </c>
      <c r="I35" s="94"/>
      <c r="J35" s="93">
        <v>578000</v>
      </c>
      <c r="K35" s="94">
        <v>3476426</v>
      </c>
      <c r="L35" s="93"/>
      <c r="M35" s="94"/>
      <c r="N35" s="93"/>
      <c r="O35" s="94"/>
      <c r="P35" s="93">
        <f t="shared" ref="P35:P40" si="19">$H35      +$J35      +$L35      +$N35</f>
        <v>1723000</v>
      </c>
      <c r="Q35" s="94">
        <f t="shared" ref="Q35:Q40" si="20">$I35      +$K35      +$M35      +$O35</f>
        <v>3476426</v>
      </c>
      <c r="R35" s="48">
        <f t="shared" ref="R35:R40" si="21">IF(($H35      =0),0,((($J35      -$H35      )/$H35      )*100))</f>
        <v>-49.519650655021834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17.23</v>
      </c>
      <c r="U35" s="50">
        <f t="shared" ref="U35:U39" si="24">IF(($E35      =0),0,(($Q35      /$E35      )*100))</f>
        <v>34.76426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4905000</v>
      </c>
      <c r="C36" s="92"/>
      <c r="D36" s="92"/>
      <c r="E36" s="92">
        <f t="shared" si="18"/>
        <v>4905000</v>
      </c>
      <c r="F36" s="93">
        <v>4905000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14905000</v>
      </c>
      <c r="C40" s="95">
        <f>SUM(C35:C39)</f>
        <v>0</v>
      </c>
      <c r="D40" s="95"/>
      <c r="E40" s="95">
        <f t="shared" si="18"/>
        <v>14905000</v>
      </c>
      <c r="F40" s="96">
        <f t="shared" ref="F40:O40" si="25">SUM(F35:F39)</f>
        <v>14905000</v>
      </c>
      <c r="G40" s="97">
        <f t="shared" si="25"/>
        <v>5000000</v>
      </c>
      <c r="H40" s="96">
        <f t="shared" si="25"/>
        <v>1145000</v>
      </c>
      <c r="I40" s="97">
        <f t="shared" si="25"/>
        <v>0</v>
      </c>
      <c r="J40" s="96">
        <f t="shared" si="25"/>
        <v>578000</v>
      </c>
      <c r="K40" s="97">
        <f t="shared" si="25"/>
        <v>3476426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1723000</v>
      </c>
      <c r="Q40" s="97">
        <f t="shared" si="20"/>
        <v>3476426</v>
      </c>
      <c r="R40" s="52">
        <f t="shared" si="21"/>
        <v>-49.519650655021834</v>
      </c>
      <c r="S40" s="53">
        <f t="shared" si="22"/>
        <v>0</v>
      </c>
      <c r="T40" s="52">
        <f>IF((+$E35+$E38) =0,0,(P40   /(+$E35+$E38) )*100)</f>
        <v>17.23</v>
      </c>
      <c r="U40" s="54">
        <f>IF((+$E35+$E38) =0,0,(Q40   /(+$E35+$E38) )*100)</f>
        <v>34.76426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19336000</v>
      </c>
      <c r="C67" s="104">
        <f>SUM(C9:C14,C17:C23,C26:C29,C32,C35:C39,C42:C52,C55:C58,C61:C65)</f>
        <v>0</v>
      </c>
      <c r="D67" s="104"/>
      <c r="E67" s="104">
        <f t="shared" si="35"/>
        <v>19336000</v>
      </c>
      <c r="F67" s="105">
        <f t="shared" ref="F67:O67" si="43">SUM(F9:F14,F17:F23,F26:F29,F32,F35:F39,F42:F52,F55:F58,F61:F65)</f>
        <v>19336000</v>
      </c>
      <c r="G67" s="106">
        <f t="shared" si="43"/>
        <v>8656000</v>
      </c>
      <c r="H67" s="105">
        <f t="shared" si="43"/>
        <v>2348000</v>
      </c>
      <c r="I67" s="106">
        <f t="shared" si="43"/>
        <v>1262621</v>
      </c>
      <c r="J67" s="105">
        <f t="shared" si="43"/>
        <v>1923000</v>
      </c>
      <c r="K67" s="106">
        <f t="shared" si="43"/>
        <v>5535481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4271000</v>
      </c>
      <c r="Q67" s="106">
        <f t="shared" si="37"/>
        <v>6798102</v>
      </c>
      <c r="R67" s="61">
        <f t="shared" si="38"/>
        <v>-18.100511073253834</v>
      </c>
      <c r="S67" s="62">
        <f t="shared" si="39"/>
        <v>338.41192250089296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29.596008592613128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47.107629408911372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33175000</v>
      </c>
      <c r="C69" s="92"/>
      <c r="D69" s="92"/>
      <c r="E69" s="92">
        <f>$B69      +$C69      +$D69</f>
        <v>33175000</v>
      </c>
      <c r="F69" s="93">
        <v>33175000</v>
      </c>
      <c r="G69" s="94">
        <v>20000000</v>
      </c>
      <c r="H69" s="93"/>
      <c r="I69" s="94">
        <v>16211634</v>
      </c>
      <c r="J69" s="93">
        <v>19331000</v>
      </c>
      <c r="K69" s="94">
        <v>7102339</v>
      </c>
      <c r="L69" s="93"/>
      <c r="M69" s="94"/>
      <c r="N69" s="93"/>
      <c r="O69" s="94"/>
      <c r="P69" s="93">
        <f>$H69      +$J69      +$L69      +$N69</f>
        <v>19331000</v>
      </c>
      <c r="Q69" s="94">
        <f>$I69      +$K69      +$M69      +$O69</f>
        <v>23313973</v>
      </c>
      <c r="R69" s="48">
        <f>IF(($H69      =0),0,((($J69      -$H69      )/$H69      )*100))</f>
        <v>0</v>
      </c>
      <c r="S69" s="49">
        <f>IF(($I69      =0),0,((($K69      -$I69      )/$I69      )*100))</f>
        <v>-56.189863403035133</v>
      </c>
      <c r="T69" s="48">
        <f>IF(($E69      =0),0,(($P69      /$E69      )*100))</f>
        <v>58.269781461944234</v>
      </c>
      <c r="U69" s="50">
        <f>IF(($E69      =0),0,(($Q69      /$E69      )*100))</f>
        <v>70.275728711379045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33175000</v>
      </c>
      <c r="C70" s="101">
        <f>C69</f>
        <v>0</v>
      </c>
      <c r="D70" s="101"/>
      <c r="E70" s="101">
        <f>$B70      +$C70      +$D70</f>
        <v>33175000</v>
      </c>
      <c r="F70" s="102">
        <f t="shared" ref="F70:O70" si="44">F69</f>
        <v>33175000</v>
      </c>
      <c r="G70" s="103">
        <f t="shared" si="44"/>
        <v>20000000</v>
      </c>
      <c r="H70" s="102">
        <f t="shared" si="44"/>
        <v>0</v>
      </c>
      <c r="I70" s="103">
        <f t="shared" si="44"/>
        <v>16211634</v>
      </c>
      <c r="J70" s="102">
        <f t="shared" si="44"/>
        <v>19331000</v>
      </c>
      <c r="K70" s="103">
        <f t="shared" si="44"/>
        <v>7102339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19331000</v>
      </c>
      <c r="Q70" s="103">
        <f>$I70      +$K70      +$M70      +$O70</f>
        <v>23313973</v>
      </c>
      <c r="R70" s="57">
        <f>IF(($H70      =0),0,((($J70      -$H70      )/$H70      )*100))</f>
        <v>0</v>
      </c>
      <c r="S70" s="58">
        <f>IF(($I70      =0),0,((($K70      -$I70      )/$I70      )*100))</f>
        <v>-56.189863403035133</v>
      </c>
      <c r="T70" s="57">
        <f>IF($E70   =0,0,($P70   /$E70   )*100)</f>
        <v>58.269781461944234</v>
      </c>
      <c r="U70" s="59">
        <f>IF($E70   =0,0,($Q70   /$E70 )*100)</f>
        <v>70.275728711379045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33175000</v>
      </c>
      <c r="C71" s="104">
        <f>C69</f>
        <v>0</v>
      </c>
      <c r="D71" s="104"/>
      <c r="E71" s="104">
        <f>$B71      +$C71      +$D71</f>
        <v>33175000</v>
      </c>
      <c r="F71" s="105">
        <f t="shared" ref="F71:O71" si="45">F69</f>
        <v>33175000</v>
      </c>
      <c r="G71" s="106">
        <f t="shared" si="45"/>
        <v>20000000</v>
      </c>
      <c r="H71" s="105">
        <f t="shared" si="45"/>
        <v>0</v>
      </c>
      <c r="I71" s="106">
        <f t="shared" si="45"/>
        <v>16211634</v>
      </c>
      <c r="J71" s="105">
        <f t="shared" si="45"/>
        <v>19331000</v>
      </c>
      <c r="K71" s="106">
        <f t="shared" si="45"/>
        <v>7102339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19331000</v>
      </c>
      <c r="Q71" s="106">
        <f>$I71      +$K71      +$M71      +$O71</f>
        <v>23313973</v>
      </c>
      <c r="R71" s="61">
        <f>IF(($H71      =0),0,((($J71      -$H71      )/$H71      )*100))</f>
        <v>0</v>
      </c>
      <c r="S71" s="62">
        <f>IF(($I71      =0),0,((($K71      -$I71      )/$I71      )*100))</f>
        <v>-56.189863403035133</v>
      </c>
      <c r="T71" s="61">
        <f>IF($E71   =0,0,($P71   /$E71   )*100)</f>
        <v>58.269781461944234</v>
      </c>
      <c r="U71" s="65">
        <f>IF($E71   =0,0,($Q71   /$E71   )*100)</f>
        <v>70.275728711379045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52511000</v>
      </c>
      <c r="C72" s="104">
        <f>SUM(C9:C14,C17:C23,C26:C29,C32,C35:C39,C42:C52,C55:C58,C61:C65,C69)</f>
        <v>0</v>
      </c>
      <c r="D72" s="104"/>
      <c r="E72" s="104">
        <f>$B72      +$C72      +$D72</f>
        <v>52511000</v>
      </c>
      <c r="F72" s="105">
        <f t="shared" ref="F72:O72" si="46">SUM(F9:F14,F17:F23,F26:F29,F32,F35:F39,F42:F52,F55:F58,F61:F65,F69)</f>
        <v>52511000</v>
      </c>
      <c r="G72" s="106">
        <f t="shared" si="46"/>
        <v>28656000</v>
      </c>
      <c r="H72" s="105">
        <f t="shared" si="46"/>
        <v>2348000</v>
      </c>
      <c r="I72" s="106">
        <f t="shared" si="46"/>
        <v>17474255</v>
      </c>
      <c r="J72" s="105">
        <f t="shared" si="46"/>
        <v>21254000</v>
      </c>
      <c r="K72" s="106">
        <f t="shared" si="46"/>
        <v>12637820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23602000</v>
      </c>
      <c r="Q72" s="106">
        <f>$I72      +$K72      +$M72      +$O72</f>
        <v>30112075</v>
      </c>
      <c r="R72" s="61">
        <f>IF(($H72      =0),0,((($J72      -$H72      )/$H72      )*100))</f>
        <v>805.19591141396938</v>
      </c>
      <c r="S72" s="62">
        <f>IF(($I72      =0),0,((($K72      -$I72      )/$I72      )*100))</f>
        <v>-27.677488968771485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49.577784312901734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63.252688736713857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aNcYSwsRebOLqnQRT/0saiAuhtTzvCfWxGc6frtEeT/BVmzD5qRBB+rGfe9a2VF7uIVprEA/hh7AlETgMmojBQ==" saltValue="8NAsNIouDbRzsWF0QYRtV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2300000</v>
      </c>
      <c r="C10" s="92"/>
      <c r="D10" s="92"/>
      <c r="E10" s="92">
        <f t="shared" ref="E10:E15" si="0">$B10      +$C10      +$D10</f>
        <v>2300000</v>
      </c>
      <c r="F10" s="93">
        <v>2300000</v>
      </c>
      <c r="G10" s="94">
        <v>2300000</v>
      </c>
      <c r="H10" s="93">
        <v>914000</v>
      </c>
      <c r="I10" s="94">
        <v>1094614</v>
      </c>
      <c r="J10" s="93">
        <v>337000</v>
      </c>
      <c r="K10" s="94">
        <v>176284</v>
      </c>
      <c r="L10" s="93"/>
      <c r="M10" s="94"/>
      <c r="N10" s="93"/>
      <c r="O10" s="94"/>
      <c r="P10" s="93">
        <f t="shared" ref="P10:P15" si="1">$H10      +$J10      +$L10      +$N10</f>
        <v>1251000</v>
      </c>
      <c r="Q10" s="94">
        <f t="shared" ref="Q10:Q15" si="2">$I10      +$K10      +$M10      +$O10</f>
        <v>1270898</v>
      </c>
      <c r="R10" s="48">
        <f t="shared" ref="R10:R15" si="3">IF(($H10      =0),0,((($J10      -$H10      )/$H10      )*100))</f>
        <v>-63.12910284463895</v>
      </c>
      <c r="S10" s="49">
        <f t="shared" ref="S10:S15" si="4">IF(($I10      =0),0,((($K10      -$I10      )/$I10      )*100))</f>
        <v>-83.89532748530533</v>
      </c>
      <c r="T10" s="48">
        <f t="shared" ref="T10:T14" si="5">IF(($E10      =0),0,(($P10      /$E10      )*100))</f>
        <v>54.391304347826086</v>
      </c>
      <c r="U10" s="50">
        <f t="shared" ref="U10:U14" si="6">IF(($E10      =0),0,(($Q10      /$E10      )*100))</f>
        <v>55.2564347826087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2300000</v>
      </c>
      <c r="C15" s="95">
        <f>SUM(C9:C14)</f>
        <v>0</v>
      </c>
      <c r="D15" s="95"/>
      <c r="E15" s="95">
        <f t="shared" si="0"/>
        <v>2300000</v>
      </c>
      <c r="F15" s="96">
        <f t="shared" ref="F15:O15" si="7">SUM(F9:F14)</f>
        <v>2300000</v>
      </c>
      <c r="G15" s="97">
        <f t="shared" si="7"/>
        <v>2300000</v>
      </c>
      <c r="H15" s="96">
        <f t="shared" si="7"/>
        <v>914000</v>
      </c>
      <c r="I15" s="97">
        <f t="shared" si="7"/>
        <v>1094614</v>
      </c>
      <c r="J15" s="96">
        <f t="shared" si="7"/>
        <v>337000</v>
      </c>
      <c r="K15" s="97">
        <f t="shared" si="7"/>
        <v>176284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1251000</v>
      </c>
      <c r="Q15" s="97">
        <f t="shared" si="2"/>
        <v>1270898</v>
      </c>
      <c r="R15" s="52">
        <f t="shared" si="3"/>
        <v>-63.12910284463895</v>
      </c>
      <c r="S15" s="53">
        <f t="shared" si="4"/>
        <v>-83.89532748530533</v>
      </c>
      <c r="T15" s="52">
        <f>IF((SUM($E9:$E13))=0,0,(P15/(SUM($E9:$E13))*100))</f>
        <v>54.391304347826086</v>
      </c>
      <c r="U15" s="54">
        <f>IF((SUM($E9:$E13))=0,0,(Q15/(SUM($E9:$E13))*100))</f>
        <v>55.2564347826087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1860000</v>
      </c>
      <c r="C32" s="92"/>
      <c r="D32" s="92"/>
      <c r="E32" s="92">
        <f>$B32      +$C32      +$D32</f>
        <v>1860000</v>
      </c>
      <c r="F32" s="93">
        <v>1860000</v>
      </c>
      <c r="G32" s="94">
        <v>1302000</v>
      </c>
      <c r="H32" s="93">
        <v>609000</v>
      </c>
      <c r="I32" s="94">
        <v>1881599</v>
      </c>
      <c r="J32" s="93">
        <v>677000</v>
      </c>
      <c r="K32" s="94">
        <v>-21599</v>
      </c>
      <c r="L32" s="93"/>
      <c r="M32" s="94"/>
      <c r="N32" s="93"/>
      <c r="O32" s="94"/>
      <c r="P32" s="93">
        <f>$H32      +$J32      +$L32      +$N32</f>
        <v>1286000</v>
      </c>
      <c r="Q32" s="94">
        <f>$I32      +$K32      +$M32      +$O32</f>
        <v>1860000</v>
      </c>
      <c r="R32" s="48">
        <f>IF(($H32      =0),0,((($J32      -$H32      )/$H32      )*100))</f>
        <v>11.16584564860427</v>
      </c>
      <c r="S32" s="49">
        <f>IF(($I32      =0),0,((($K32      -$I32      )/$I32      )*100))</f>
        <v>-101.1479066474844</v>
      </c>
      <c r="T32" s="48">
        <f>IF(($E32      =0),0,(($P32      /$E32      )*100))</f>
        <v>69.13978494623656</v>
      </c>
      <c r="U32" s="50">
        <f>IF(($E32      =0),0,(($Q32      /$E32      )*100))</f>
        <v>100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1860000</v>
      </c>
      <c r="C33" s="95">
        <f>C32</f>
        <v>0</v>
      </c>
      <c r="D33" s="95"/>
      <c r="E33" s="95">
        <f>$B33      +$C33      +$D33</f>
        <v>1860000</v>
      </c>
      <c r="F33" s="96">
        <f t="shared" ref="F33:O33" si="17">F32</f>
        <v>1860000</v>
      </c>
      <c r="G33" s="97">
        <f t="shared" si="17"/>
        <v>1302000</v>
      </c>
      <c r="H33" s="96">
        <f t="shared" si="17"/>
        <v>609000</v>
      </c>
      <c r="I33" s="97">
        <f t="shared" si="17"/>
        <v>1881599</v>
      </c>
      <c r="J33" s="96">
        <f t="shared" si="17"/>
        <v>677000</v>
      </c>
      <c r="K33" s="97">
        <f t="shared" si="17"/>
        <v>-21599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1286000</v>
      </c>
      <c r="Q33" s="97">
        <f>$I33      +$K33      +$M33      +$O33</f>
        <v>1860000</v>
      </c>
      <c r="R33" s="52">
        <f>IF(($H33      =0),0,((($J33      -$H33      )/$H33      )*100))</f>
        <v>11.16584564860427</v>
      </c>
      <c r="S33" s="53">
        <f>IF(($I33      =0),0,((($K33      -$I33      )/$I33      )*100))</f>
        <v>-101.1479066474844</v>
      </c>
      <c r="T33" s="52">
        <f>IF($E33   =0,0,($P33   /$E33   )*100)</f>
        <v>69.13978494623656</v>
      </c>
      <c r="U33" s="54">
        <f>IF($E33   =0,0,($Q33   /$E33   )*100)</f>
        <v>100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15000000</v>
      </c>
      <c r="C35" s="92"/>
      <c r="D35" s="92"/>
      <c r="E35" s="92">
        <f t="shared" ref="E35:E40" si="18">$B35      +$C35      +$D35</f>
        <v>15000000</v>
      </c>
      <c r="F35" s="93">
        <v>15000000</v>
      </c>
      <c r="G35" s="94">
        <v>8500000</v>
      </c>
      <c r="H35" s="93">
        <v>3059000</v>
      </c>
      <c r="I35" s="94">
        <v>2751150</v>
      </c>
      <c r="J35" s="93">
        <v>5436000</v>
      </c>
      <c r="K35" s="94">
        <v>5866708</v>
      </c>
      <c r="L35" s="93"/>
      <c r="M35" s="94"/>
      <c r="N35" s="93"/>
      <c r="O35" s="94"/>
      <c r="P35" s="93">
        <f t="shared" ref="P35:P40" si="19">$H35      +$J35      +$L35      +$N35</f>
        <v>8495000</v>
      </c>
      <c r="Q35" s="94">
        <f t="shared" ref="Q35:Q40" si="20">$I35      +$K35      +$M35      +$O35</f>
        <v>8617858</v>
      </c>
      <c r="R35" s="48">
        <f t="shared" ref="R35:R40" si="21">IF(($H35      =0),0,((($J35      -$H35      )/$H35      )*100))</f>
        <v>77.705132396207915</v>
      </c>
      <c r="S35" s="49">
        <f t="shared" ref="S35:S40" si="22">IF(($I35      =0),0,((($K35      -$I35      )/$I35      )*100))</f>
        <v>113.24566090543955</v>
      </c>
      <c r="T35" s="48">
        <f t="shared" ref="T35:T39" si="23">IF(($E35      =0),0,(($P35      /$E35      )*100))</f>
        <v>56.633333333333333</v>
      </c>
      <c r="U35" s="50">
        <f t="shared" ref="U35:U39" si="24">IF(($E35      =0),0,(($Q35      /$E35      )*100))</f>
        <v>57.452386666666669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48028000</v>
      </c>
      <c r="C36" s="92"/>
      <c r="D36" s="92"/>
      <c r="E36" s="92">
        <f t="shared" si="18"/>
        <v>48028000</v>
      </c>
      <c r="F36" s="93">
        <v>48028000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3000000</v>
      </c>
      <c r="C38" s="92"/>
      <c r="D38" s="92"/>
      <c r="E38" s="92">
        <f t="shared" si="18"/>
        <v>3000000</v>
      </c>
      <c r="F38" s="93">
        <v>3000000</v>
      </c>
      <c r="G38" s="94">
        <v>2000000</v>
      </c>
      <c r="H38" s="93">
        <v>790000</v>
      </c>
      <c r="I38" s="94">
        <v>912044</v>
      </c>
      <c r="J38" s="93"/>
      <c r="K38" s="94"/>
      <c r="L38" s="93"/>
      <c r="M38" s="94"/>
      <c r="N38" s="93"/>
      <c r="O38" s="94"/>
      <c r="P38" s="93">
        <f t="shared" si="19"/>
        <v>790000</v>
      </c>
      <c r="Q38" s="94">
        <f t="shared" si="20"/>
        <v>912044</v>
      </c>
      <c r="R38" s="48">
        <f t="shared" si="21"/>
        <v>-100</v>
      </c>
      <c r="S38" s="49">
        <f t="shared" si="22"/>
        <v>-100</v>
      </c>
      <c r="T38" s="48">
        <f t="shared" si="23"/>
        <v>26.333333333333332</v>
      </c>
      <c r="U38" s="50">
        <f t="shared" si="24"/>
        <v>30.401466666666664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66028000</v>
      </c>
      <c r="C40" s="95">
        <f>SUM(C35:C39)</f>
        <v>0</v>
      </c>
      <c r="D40" s="95"/>
      <c r="E40" s="95">
        <f t="shared" si="18"/>
        <v>66028000</v>
      </c>
      <c r="F40" s="96">
        <f t="shared" ref="F40:O40" si="25">SUM(F35:F39)</f>
        <v>66028000</v>
      </c>
      <c r="G40" s="97">
        <f t="shared" si="25"/>
        <v>10500000</v>
      </c>
      <c r="H40" s="96">
        <f t="shared" si="25"/>
        <v>3849000</v>
      </c>
      <c r="I40" s="97">
        <f t="shared" si="25"/>
        <v>3663194</v>
      </c>
      <c r="J40" s="96">
        <f t="shared" si="25"/>
        <v>5436000</v>
      </c>
      <c r="K40" s="97">
        <f t="shared" si="25"/>
        <v>5866708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9285000</v>
      </c>
      <c r="Q40" s="97">
        <f t="shared" si="20"/>
        <v>9529902</v>
      </c>
      <c r="R40" s="52">
        <f t="shared" si="21"/>
        <v>41.231488698363208</v>
      </c>
      <c r="S40" s="53">
        <f t="shared" si="22"/>
        <v>60.152806539866575</v>
      </c>
      <c r="T40" s="52">
        <f>IF((+$E35+$E38) =0,0,(P40   /(+$E35+$E38) )*100)</f>
        <v>51.583333333333336</v>
      </c>
      <c r="U40" s="54">
        <f>IF((+$E35+$E38) =0,0,(Q40   /(+$E35+$E38) )*100)</f>
        <v>52.943899999999999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70188000</v>
      </c>
      <c r="C67" s="104">
        <f>SUM(C9:C14,C17:C23,C26:C29,C32,C35:C39,C42:C52,C55:C58,C61:C65)</f>
        <v>0</v>
      </c>
      <c r="D67" s="104"/>
      <c r="E67" s="104">
        <f t="shared" si="35"/>
        <v>70188000</v>
      </c>
      <c r="F67" s="105">
        <f t="shared" ref="F67:O67" si="43">SUM(F9:F14,F17:F23,F26:F29,F32,F35:F39,F42:F52,F55:F58,F61:F65)</f>
        <v>70188000</v>
      </c>
      <c r="G67" s="106">
        <f t="shared" si="43"/>
        <v>14102000</v>
      </c>
      <c r="H67" s="105">
        <f t="shared" si="43"/>
        <v>5372000</v>
      </c>
      <c r="I67" s="106">
        <f t="shared" si="43"/>
        <v>6639407</v>
      </c>
      <c r="J67" s="105">
        <f t="shared" si="43"/>
        <v>6450000</v>
      </c>
      <c r="K67" s="106">
        <f t="shared" si="43"/>
        <v>6021393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11822000</v>
      </c>
      <c r="Q67" s="106">
        <f t="shared" si="37"/>
        <v>12660800</v>
      </c>
      <c r="R67" s="61">
        <f t="shared" si="38"/>
        <v>20.067014147431124</v>
      </c>
      <c r="S67" s="62">
        <f t="shared" si="39"/>
        <v>-9.3082710549300565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53.348375451263543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57.133574007220211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44489000</v>
      </c>
      <c r="C69" s="92"/>
      <c r="D69" s="92"/>
      <c r="E69" s="92">
        <f>$B69      +$C69      +$D69</f>
        <v>44489000</v>
      </c>
      <c r="F69" s="93">
        <v>44489000</v>
      </c>
      <c r="G69" s="94">
        <v>37400000</v>
      </c>
      <c r="H69" s="93">
        <v>8135000</v>
      </c>
      <c r="I69" s="94">
        <v>14631521</v>
      </c>
      <c r="J69" s="93">
        <v>11159000</v>
      </c>
      <c r="K69" s="94">
        <v>13486096</v>
      </c>
      <c r="L69" s="93"/>
      <c r="M69" s="94"/>
      <c r="N69" s="93"/>
      <c r="O69" s="94"/>
      <c r="P69" s="93">
        <f>$H69      +$J69      +$L69      +$N69</f>
        <v>19294000</v>
      </c>
      <c r="Q69" s="94">
        <f>$I69      +$K69      +$M69      +$O69</f>
        <v>28117617</v>
      </c>
      <c r="R69" s="48">
        <f>IF(($H69      =0),0,((($J69      -$H69      )/$H69      )*100))</f>
        <v>37.172710510141364</v>
      </c>
      <c r="S69" s="49">
        <f>IF(($I69      =0),0,((($K69      -$I69      )/$I69      )*100))</f>
        <v>-7.8284752487454989</v>
      </c>
      <c r="T69" s="48">
        <f>IF(($E69      =0),0,(($P69      /$E69      )*100))</f>
        <v>43.368023556384721</v>
      </c>
      <c r="U69" s="50">
        <f>IF(($E69      =0),0,(($Q69      /$E69      )*100))</f>
        <v>63.201278967834753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44489000</v>
      </c>
      <c r="C70" s="101">
        <f>C69</f>
        <v>0</v>
      </c>
      <c r="D70" s="101"/>
      <c r="E70" s="101">
        <f>$B70      +$C70      +$D70</f>
        <v>44489000</v>
      </c>
      <c r="F70" s="102">
        <f t="shared" ref="F70:O70" si="44">F69</f>
        <v>44489000</v>
      </c>
      <c r="G70" s="103">
        <f t="shared" si="44"/>
        <v>37400000</v>
      </c>
      <c r="H70" s="102">
        <f t="shared" si="44"/>
        <v>8135000</v>
      </c>
      <c r="I70" s="103">
        <f t="shared" si="44"/>
        <v>14631521</v>
      </c>
      <c r="J70" s="102">
        <f t="shared" si="44"/>
        <v>11159000</v>
      </c>
      <c r="K70" s="103">
        <f t="shared" si="44"/>
        <v>13486096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19294000</v>
      </c>
      <c r="Q70" s="103">
        <f>$I70      +$K70      +$M70      +$O70</f>
        <v>28117617</v>
      </c>
      <c r="R70" s="57">
        <f>IF(($H70      =0),0,((($J70      -$H70      )/$H70      )*100))</f>
        <v>37.172710510141364</v>
      </c>
      <c r="S70" s="58">
        <f>IF(($I70      =0),0,((($K70      -$I70      )/$I70      )*100))</f>
        <v>-7.8284752487454989</v>
      </c>
      <c r="T70" s="57">
        <f>IF($E70   =0,0,($P70   /$E70   )*100)</f>
        <v>43.368023556384721</v>
      </c>
      <c r="U70" s="59">
        <f>IF($E70   =0,0,($Q70   /$E70 )*100)</f>
        <v>63.201278967834753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44489000</v>
      </c>
      <c r="C71" s="104">
        <f>C69</f>
        <v>0</v>
      </c>
      <c r="D71" s="104"/>
      <c r="E71" s="104">
        <f>$B71      +$C71      +$D71</f>
        <v>44489000</v>
      </c>
      <c r="F71" s="105">
        <f t="shared" ref="F71:O71" si="45">F69</f>
        <v>44489000</v>
      </c>
      <c r="G71" s="106">
        <f t="shared" si="45"/>
        <v>37400000</v>
      </c>
      <c r="H71" s="105">
        <f t="shared" si="45"/>
        <v>8135000</v>
      </c>
      <c r="I71" s="106">
        <f t="shared" si="45"/>
        <v>14631521</v>
      </c>
      <c r="J71" s="105">
        <f t="shared" si="45"/>
        <v>11159000</v>
      </c>
      <c r="K71" s="106">
        <f t="shared" si="45"/>
        <v>13486096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19294000</v>
      </c>
      <c r="Q71" s="106">
        <f>$I71      +$K71      +$M71      +$O71</f>
        <v>28117617</v>
      </c>
      <c r="R71" s="61">
        <f>IF(($H71      =0),0,((($J71      -$H71      )/$H71      )*100))</f>
        <v>37.172710510141364</v>
      </c>
      <c r="S71" s="62">
        <f>IF(($I71      =0),0,((($K71      -$I71      )/$I71      )*100))</f>
        <v>-7.8284752487454989</v>
      </c>
      <c r="T71" s="61">
        <f>IF($E71   =0,0,($P71   /$E71   )*100)</f>
        <v>43.368023556384721</v>
      </c>
      <c r="U71" s="65">
        <f>IF($E71   =0,0,($Q71   /$E71   )*100)</f>
        <v>63.201278967834753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114677000</v>
      </c>
      <c r="C72" s="104">
        <f>SUM(C9:C14,C17:C23,C26:C29,C32,C35:C39,C42:C52,C55:C58,C61:C65,C69)</f>
        <v>0</v>
      </c>
      <c r="D72" s="104"/>
      <c r="E72" s="104">
        <f>$B72      +$C72      +$D72</f>
        <v>114677000</v>
      </c>
      <c r="F72" s="105">
        <f t="shared" ref="F72:O72" si="46">SUM(F9:F14,F17:F23,F26:F29,F32,F35:F39,F42:F52,F55:F58,F61:F65,F69)</f>
        <v>114677000</v>
      </c>
      <c r="G72" s="106">
        <f t="shared" si="46"/>
        <v>51502000</v>
      </c>
      <c r="H72" s="105">
        <f t="shared" si="46"/>
        <v>13507000</v>
      </c>
      <c r="I72" s="106">
        <f t="shared" si="46"/>
        <v>21270928</v>
      </c>
      <c r="J72" s="105">
        <f t="shared" si="46"/>
        <v>17609000</v>
      </c>
      <c r="K72" s="106">
        <f t="shared" si="46"/>
        <v>19507489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31116000</v>
      </c>
      <c r="Q72" s="106">
        <f>$I72      +$K72      +$M72      +$O72</f>
        <v>40778417</v>
      </c>
      <c r="R72" s="61">
        <f>IF(($H72      =0),0,((($J72      -$H72      )/$H72      )*100))</f>
        <v>30.369438069149329</v>
      </c>
      <c r="S72" s="62">
        <f>IF(($I72      =0),0,((($K72      -$I72      )/$I72      )*100))</f>
        <v>-8.290371722380895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46.686371888550468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61.18383921739261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6ViiqQxrKKOD3Nl0jVb2Dt9QNAjZwh/8kPvfvn48QPcr0HkuWcdCecS/pIU0qX7d2Bc6lK84uo93vq4GP/WdIQ==" saltValue="oCzWTnbJcAyiOXVnxbwTr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84000</v>
      </c>
      <c r="I10" s="94">
        <v>126423</v>
      </c>
      <c r="J10" s="93">
        <v>100000</v>
      </c>
      <c r="K10" s="94">
        <v>98020</v>
      </c>
      <c r="L10" s="93"/>
      <c r="M10" s="94"/>
      <c r="N10" s="93"/>
      <c r="O10" s="94"/>
      <c r="P10" s="93">
        <f t="shared" ref="P10:P15" si="1">$H10      +$J10      +$L10      +$N10</f>
        <v>184000</v>
      </c>
      <c r="Q10" s="94">
        <f t="shared" ref="Q10:Q15" si="2">$I10      +$K10      +$M10      +$O10</f>
        <v>224443</v>
      </c>
      <c r="R10" s="48">
        <f t="shared" ref="R10:R15" si="3">IF(($H10      =0),0,((($J10      -$H10      )/$H10      )*100))</f>
        <v>19.047619047619047</v>
      </c>
      <c r="S10" s="49">
        <f t="shared" ref="S10:S15" si="4">IF(($I10      =0),0,((($K10      -$I10      )/$I10      )*100))</f>
        <v>-22.466639772826149</v>
      </c>
      <c r="T10" s="48">
        <f t="shared" ref="T10:T14" si="5">IF(($E10      =0),0,(($P10      /$E10      )*100))</f>
        <v>8.7619047619047628</v>
      </c>
      <c r="U10" s="50">
        <f t="shared" ref="U10:U14" si="6">IF(($E10      =0),0,(($Q10      /$E10      )*100))</f>
        <v>10.687761904761905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>
        <v>4500000</v>
      </c>
      <c r="C11" s="92"/>
      <c r="D11" s="92"/>
      <c r="E11" s="92">
        <f t="shared" si="0"/>
        <v>4500000</v>
      </c>
      <c r="F11" s="93">
        <v>4500000</v>
      </c>
      <c r="G11" s="94">
        <v>2250000</v>
      </c>
      <c r="H11" s="93">
        <v>890000</v>
      </c>
      <c r="I11" s="94">
        <v>891479</v>
      </c>
      <c r="J11" s="93">
        <v>912000</v>
      </c>
      <c r="K11" s="94">
        <v>973138</v>
      </c>
      <c r="L11" s="93"/>
      <c r="M11" s="94"/>
      <c r="N11" s="93"/>
      <c r="O11" s="94"/>
      <c r="P11" s="93">
        <f t="shared" si="1"/>
        <v>1802000</v>
      </c>
      <c r="Q11" s="94">
        <f t="shared" si="2"/>
        <v>1864617</v>
      </c>
      <c r="R11" s="48">
        <f t="shared" si="3"/>
        <v>2.4719101123595504</v>
      </c>
      <c r="S11" s="49">
        <f t="shared" si="4"/>
        <v>9.1599465607153956</v>
      </c>
      <c r="T11" s="48">
        <f t="shared" si="5"/>
        <v>40.044444444444444</v>
      </c>
      <c r="U11" s="50">
        <f t="shared" si="6"/>
        <v>41.435933333333338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1000000</v>
      </c>
      <c r="C13" s="92"/>
      <c r="D13" s="92"/>
      <c r="E13" s="92">
        <f t="shared" si="0"/>
        <v>1000000</v>
      </c>
      <c r="F13" s="93">
        <v>1000000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1200000</v>
      </c>
      <c r="C14" s="92"/>
      <c r="D14" s="92"/>
      <c r="E14" s="92">
        <f t="shared" si="0"/>
        <v>1200000</v>
      </c>
      <c r="F14" s="93">
        <v>1200000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8800000</v>
      </c>
      <c r="C15" s="95">
        <f>SUM(C9:C14)</f>
        <v>0</v>
      </c>
      <c r="D15" s="95"/>
      <c r="E15" s="95">
        <f t="shared" si="0"/>
        <v>8800000</v>
      </c>
      <c r="F15" s="96">
        <f t="shared" ref="F15:O15" si="7">SUM(F9:F14)</f>
        <v>8800000</v>
      </c>
      <c r="G15" s="97">
        <f t="shared" si="7"/>
        <v>4350000</v>
      </c>
      <c r="H15" s="96">
        <f t="shared" si="7"/>
        <v>974000</v>
      </c>
      <c r="I15" s="97">
        <f t="shared" si="7"/>
        <v>1017902</v>
      </c>
      <c r="J15" s="96">
        <f t="shared" si="7"/>
        <v>1012000</v>
      </c>
      <c r="K15" s="97">
        <f t="shared" si="7"/>
        <v>1071158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1986000</v>
      </c>
      <c r="Q15" s="97">
        <f t="shared" si="2"/>
        <v>2089060</v>
      </c>
      <c r="R15" s="52">
        <f t="shared" si="3"/>
        <v>3.9014373716632447</v>
      </c>
      <c r="S15" s="53">
        <f t="shared" si="4"/>
        <v>5.2319378486337591</v>
      </c>
      <c r="T15" s="52">
        <f>IF((SUM($E9:$E13))=0,0,(P15/(SUM($E9:$E13))*100))</f>
        <v>26.131578947368421</v>
      </c>
      <c r="U15" s="54">
        <f>IF((SUM($E9:$E13))=0,0,(Q15/(SUM($E9:$E13))*100))</f>
        <v>27.487631578947369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2709000</v>
      </c>
      <c r="C32" s="92"/>
      <c r="D32" s="92"/>
      <c r="E32" s="92">
        <f>$B32      +$C32      +$D32</f>
        <v>2709000</v>
      </c>
      <c r="F32" s="93">
        <v>2709000</v>
      </c>
      <c r="G32" s="94">
        <v>1898000</v>
      </c>
      <c r="H32" s="93">
        <v>1842000</v>
      </c>
      <c r="I32" s="94">
        <v>140181</v>
      </c>
      <c r="J32" s="93">
        <v>56000</v>
      </c>
      <c r="K32" s="94">
        <v>124291</v>
      </c>
      <c r="L32" s="93"/>
      <c r="M32" s="94"/>
      <c r="N32" s="93"/>
      <c r="O32" s="94"/>
      <c r="P32" s="93">
        <f>$H32      +$J32      +$L32      +$N32</f>
        <v>1898000</v>
      </c>
      <c r="Q32" s="94">
        <f>$I32      +$K32      +$M32      +$O32</f>
        <v>264472</v>
      </c>
      <c r="R32" s="48">
        <f>IF(($H32      =0),0,((($J32      -$H32      )/$H32      )*100))</f>
        <v>-96.959826275787179</v>
      </c>
      <c r="S32" s="49">
        <f>IF(($I32      =0),0,((($K32      -$I32      )/$I32      )*100))</f>
        <v>-11.335345018226436</v>
      </c>
      <c r="T32" s="48">
        <f>IF(($E32      =0),0,(($P32      /$E32      )*100))</f>
        <v>70.062753783684016</v>
      </c>
      <c r="U32" s="50">
        <f>IF(($E32      =0),0,(($Q32      /$E32      )*100))</f>
        <v>9.7627168696936142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2709000</v>
      </c>
      <c r="C33" s="95">
        <f>C32</f>
        <v>0</v>
      </c>
      <c r="D33" s="95"/>
      <c r="E33" s="95">
        <f>$B33      +$C33      +$D33</f>
        <v>2709000</v>
      </c>
      <c r="F33" s="96">
        <f t="shared" ref="F33:O33" si="17">F32</f>
        <v>2709000</v>
      </c>
      <c r="G33" s="97">
        <f t="shared" si="17"/>
        <v>1898000</v>
      </c>
      <c r="H33" s="96">
        <f t="shared" si="17"/>
        <v>1842000</v>
      </c>
      <c r="I33" s="97">
        <f t="shared" si="17"/>
        <v>140181</v>
      </c>
      <c r="J33" s="96">
        <f t="shared" si="17"/>
        <v>56000</v>
      </c>
      <c r="K33" s="97">
        <f t="shared" si="17"/>
        <v>124291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1898000</v>
      </c>
      <c r="Q33" s="97">
        <f>$I33      +$K33      +$M33      +$O33</f>
        <v>264472</v>
      </c>
      <c r="R33" s="52">
        <f>IF(($H33      =0),0,((($J33      -$H33      )/$H33      )*100))</f>
        <v>-96.959826275787179</v>
      </c>
      <c r="S33" s="53">
        <f>IF(($I33      =0),0,((($K33      -$I33      )/$I33      )*100))</f>
        <v>-11.335345018226436</v>
      </c>
      <c r="T33" s="52">
        <f>IF($E33   =0,0,($P33   /$E33   )*100)</f>
        <v>70.062753783684016</v>
      </c>
      <c r="U33" s="54">
        <f>IF($E33   =0,0,($Q33   /$E33   )*100)</f>
        <v>9.7627168696936142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1244000</v>
      </c>
      <c r="C35" s="92"/>
      <c r="D35" s="92"/>
      <c r="E35" s="92">
        <f t="shared" ref="E35:E40" si="18">$B35      +$C35      +$D35</f>
        <v>1244000</v>
      </c>
      <c r="F35" s="93">
        <v>1244000</v>
      </c>
      <c r="G35" s="94">
        <v>1244000</v>
      </c>
      <c r="H35" s="93">
        <v>399000</v>
      </c>
      <c r="I35" s="94">
        <v>347084</v>
      </c>
      <c r="J35" s="93"/>
      <c r="K35" s="94">
        <v>843998</v>
      </c>
      <c r="L35" s="93"/>
      <c r="M35" s="94"/>
      <c r="N35" s="93"/>
      <c r="O35" s="94"/>
      <c r="P35" s="93">
        <f t="shared" ref="P35:P40" si="19">$H35      +$J35      +$L35      +$N35</f>
        <v>399000</v>
      </c>
      <c r="Q35" s="94">
        <f t="shared" ref="Q35:Q40" si="20">$I35      +$K35      +$M35      +$O35</f>
        <v>1191082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143.16822440677183</v>
      </c>
      <c r="T35" s="48">
        <f t="shared" ref="T35:T39" si="23">IF(($E35      =0),0,(($P35      /$E35      )*100))</f>
        <v>32.073954983922832</v>
      </c>
      <c r="U35" s="50">
        <f t="shared" ref="U35:U39" si="24">IF(($E35      =0),0,(($Q35      /$E35      )*100))</f>
        <v>95.746141479099677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40322000</v>
      </c>
      <c r="C36" s="92"/>
      <c r="D36" s="92"/>
      <c r="E36" s="92">
        <f t="shared" si="18"/>
        <v>40322000</v>
      </c>
      <c r="F36" s="93">
        <v>40322000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41566000</v>
      </c>
      <c r="C40" s="95">
        <f>SUM(C35:C39)</f>
        <v>0</v>
      </c>
      <c r="D40" s="95"/>
      <c r="E40" s="95">
        <f t="shared" si="18"/>
        <v>41566000</v>
      </c>
      <c r="F40" s="96">
        <f t="shared" ref="F40:O40" si="25">SUM(F35:F39)</f>
        <v>41566000</v>
      </c>
      <c r="G40" s="97">
        <f t="shared" si="25"/>
        <v>1244000</v>
      </c>
      <c r="H40" s="96">
        <f t="shared" si="25"/>
        <v>399000</v>
      </c>
      <c r="I40" s="97">
        <f t="shared" si="25"/>
        <v>347084</v>
      </c>
      <c r="J40" s="96">
        <f t="shared" si="25"/>
        <v>0</v>
      </c>
      <c r="K40" s="97">
        <f t="shared" si="25"/>
        <v>843998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399000</v>
      </c>
      <c r="Q40" s="97">
        <f t="shared" si="20"/>
        <v>1191082</v>
      </c>
      <c r="R40" s="52">
        <f t="shared" si="21"/>
        <v>-100</v>
      </c>
      <c r="S40" s="53">
        <f t="shared" si="22"/>
        <v>143.16822440677183</v>
      </c>
      <c r="T40" s="52">
        <f>IF((+$E35+$E38) =0,0,(P40   /(+$E35+$E38) )*100)</f>
        <v>32.073954983922832</v>
      </c>
      <c r="U40" s="54">
        <f>IF((+$E35+$E38) =0,0,(Q40   /(+$E35+$E38) )*100)</f>
        <v>95.746141479099677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53075000</v>
      </c>
      <c r="C67" s="104">
        <f>SUM(C9:C14,C17:C23,C26:C29,C32,C35:C39,C42:C52,C55:C58,C61:C65)</f>
        <v>0</v>
      </c>
      <c r="D67" s="104"/>
      <c r="E67" s="104">
        <f t="shared" si="35"/>
        <v>53075000</v>
      </c>
      <c r="F67" s="105">
        <f t="shared" ref="F67:O67" si="43">SUM(F9:F14,F17:F23,F26:F29,F32,F35:F39,F42:F52,F55:F58,F61:F65)</f>
        <v>53075000</v>
      </c>
      <c r="G67" s="106">
        <f t="shared" si="43"/>
        <v>7492000</v>
      </c>
      <c r="H67" s="105">
        <f t="shared" si="43"/>
        <v>3215000</v>
      </c>
      <c r="I67" s="106">
        <f t="shared" si="43"/>
        <v>1505167</v>
      </c>
      <c r="J67" s="105">
        <f t="shared" si="43"/>
        <v>1068000</v>
      </c>
      <c r="K67" s="106">
        <f t="shared" si="43"/>
        <v>2039447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4283000</v>
      </c>
      <c r="Q67" s="106">
        <f t="shared" si="37"/>
        <v>3544614</v>
      </c>
      <c r="R67" s="61">
        <f t="shared" si="38"/>
        <v>-66.780715396578543</v>
      </c>
      <c r="S67" s="62">
        <f t="shared" si="39"/>
        <v>35.496393423454009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37.072621829827753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30.681329524798755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73531000</v>
      </c>
      <c r="C69" s="92"/>
      <c r="D69" s="92"/>
      <c r="E69" s="92">
        <f>$B69      +$C69      +$D69</f>
        <v>73531000</v>
      </c>
      <c r="F69" s="93">
        <v>73531000</v>
      </c>
      <c r="G69" s="94">
        <v>47059000</v>
      </c>
      <c r="H69" s="93">
        <v>12406000</v>
      </c>
      <c r="I69" s="94">
        <v>16155078</v>
      </c>
      <c r="J69" s="93">
        <v>11108000</v>
      </c>
      <c r="K69" s="94">
        <v>25744868</v>
      </c>
      <c r="L69" s="93"/>
      <c r="M69" s="94"/>
      <c r="N69" s="93"/>
      <c r="O69" s="94"/>
      <c r="P69" s="93">
        <f>$H69      +$J69      +$L69      +$N69</f>
        <v>23514000</v>
      </c>
      <c r="Q69" s="94">
        <f>$I69      +$K69      +$M69      +$O69</f>
        <v>41899946</v>
      </c>
      <c r="R69" s="48">
        <f>IF(($H69      =0),0,((($J69      -$H69      )/$H69      )*100))</f>
        <v>-10.46267934870224</v>
      </c>
      <c r="S69" s="49">
        <f>IF(($I69      =0),0,((($K69      -$I69      )/$I69      )*100))</f>
        <v>59.360839978612304</v>
      </c>
      <c r="T69" s="48">
        <f>IF(($E69      =0),0,(($P69      /$E69      )*100))</f>
        <v>31.978349267655819</v>
      </c>
      <c r="U69" s="50">
        <f>IF(($E69      =0),0,(($Q69      /$E69      )*100))</f>
        <v>56.982695733772147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73531000</v>
      </c>
      <c r="C70" s="101">
        <f>C69</f>
        <v>0</v>
      </c>
      <c r="D70" s="101"/>
      <c r="E70" s="101">
        <f>$B70      +$C70      +$D70</f>
        <v>73531000</v>
      </c>
      <c r="F70" s="102">
        <f t="shared" ref="F70:O70" si="44">F69</f>
        <v>73531000</v>
      </c>
      <c r="G70" s="103">
        <f t="shared" si="44"/>
        <v>47059000</v>
      </c>
      <c r="H70" s="102">
        <f t="shared" si="44"/>
        <v>12406000</v>
      </c>
      <c r="I70" s="103">
        <f t="shared" si="44"/>
        <v>16155078</v>
      </c>
      <c r="J70" s="102">
        <f t="shared" si="44"/>
        <v>11108000</v>
      </c>
      <c r="K70" s="103">
        <f t="shared" si="44"/>
        <v>25744868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23514000</v>
      </c>
      <c r="Q70" s="103">
        <f>$I70      +$K70      +$M70      +$O70</f>
        <v>41899946</v>
      </c>
      <c r="R70" s="57">
        <f>IF(($H70      =0),0,((($J70      -$H70      )/$H70      )*100))</f>
        <v>-10.46267934870224</v>
      </c>
      <c r="S70" s="58">
        <f>IF(($I70      =0),0,((($K70      -$I70      )/$I70      )*100))</f>
        <v>59.360839978612304</v>
      </c>
      <c r="T70" s="57">
        <f>IF($E70   =0,0,($P70   /$E70   )*100)</f>
        <v>31.978349267655819</v>
      </c>
      <c r="U70" s="59">
        <f>IF($E70   =0,0,($Q70   /$E70 )*100)</f>
        <v>56.982695733772147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73531000</v>
      </c>
      <c r="C71" s="104">
        <f>C69</f>
        <v>0</v>
      </c>
      <c r="D71" s="104"/>
      <c r="E71" s="104">
        <f>$B71      +$C71      +$D71</f>
        <v>73531000</v>
      </c>
      <c r="F71" s="105">
        <f t="shared" ref="F71:O71" si="45">F69</f>
        <v>73531000</v>
      </c>
      <c r="G71" s="106">
        <f t="shared" si="45"/>
        <v>47059000</v>
      </c>
      <c r="H71" s="105">
        <f t="shared" si="45"/>
        <v>12406000</v>
      </c>
      <c r="I71" s="106">
        <f t="shared" si="45"/>
        <v>16155078</v>
      </c>
      <c r="J71" s="105">
        <f t="shared" si="45"/>
        <v>11108000</v>
      </c>
      <c r="K71" s="106">
        <f t="shared" si="45"/>
        <v>25744868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23514000</v>
      </c>
      <c r="Q71" s="106">
        <f>$I71      +$K71      +$M71      +$O71</f>
        <v>41899946</v>
      </c>
      <c r="R71" s="61">
        <f>IF(($H71      =0),0,((($J71      -$H71      )/$H71      )*100))</f>
        <v>-10.46267934870224</v>
      </c>
      <c r="S71" s="62">
        <f>IF(($I71      =0),0,((($K71      -$I71      )/$I71      )*100))</f>
        <v>59.360839978612304</v>
      </c>
      <c r="T71" s="61">
        <f>IF($E71   =0,0,($P71   /$E71   )*100)</f>
        <v>31.978349267655819</v>
      </c>
      <c r="U71" s="65">
        <f>IF($E71   =0,0,($Q71   /$E71   )*100)</f>
        <v>56.982695733772147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126606000</v>
      </c>
      <c r="C72" s="104">
        <f>SUM(C9:C14,C17:C23,C26:C29,C32,C35:C39,C42:C52,C55:C58,C61:C65,C69)</f>
        <v>0</v>
      </c>
      <c r="D72" s="104"/>
      <c r="E72" s="104">
        <f>$B72      +$C72      +$D72</f>
        <v>126606000</v>
      </c>
      <c r="F72" s="105">
        <f t="shared" ref="F72:O72" si="46">SUM(F9:F14,F17:F23,F26:F29,F32,F35:F39,F42:F52,F55:F58,F61:F65,F69)</f>
        <v>126606000</v>
      </c>
      <c r="G72" s="106">
        <f t="shared" si="46"/>
        <v>54551000</v>
      </c>
      <c r="H72" s="105">
        <f t="shared" si="46"/>
        <v>15621000</v>
      </c>
      <c r="I72" s="106">
        <f t="shared" si="46"/>
        <v>17660245</v>
      </c>
      <c r="J72" s="105">
        <f t="shared" si="46"/>
        <v>12176000</v>
      </c>
      <c r="K72" s="106">
        <f t="shared" si="46"/>
        <v>27784315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27797000</v>
      </c>
      <c r="Q72" s="106">
        <f>$I72      +$K72      +$M72      +$O72</f>
        <v>45444560</v>
      </c>
      <c r="R72" s="61">
        <f>IF(($H72      =0),0,((($J72      -$H72      )/$H72      )*100))</f>
        <v>-22.053645733307729</v>
      </c>
      <c r="S72" s="62">
        <f>IF(($I72      =0),0,((($K72      -$I72      )/$I72      )*100))</f>
        <v>57.32689438906425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32.670067227680882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53.411405199567483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1aJGMDovpz3riohliUnlC1VzSAbiHnJE/nImerQNn+wIgxx3mkxbctv9vMRO/08zYVqpQmEtDIIuJj/65zRtFQ==" saltValue="cMZL3AEAy3qR2twUYOPi8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866000</v>
      </c>
      <c r="I10" s="94"/>
      <c r="J10" s="93">
        <v>600000</v>
      </c>
      <c r="K10" s="94"/>
      <c r="L10" s="93"/>
      <c r="M10" s="94"/>
      <c r="N10" s="93"/>
      <c r="O10" s="94"/>
      <c r="P10" s="93">
        <f t="shared" ref="P10:P15" si="1">$H10      +$J10      +$L10      +$N10</f>
        <v>1466000</v>
      </c>
      <c r="Q10" s="94">
        <f t="shared" ref="Q10:Q15" si="2">$I10      +$K10      +$M10      +$O10</f>
        <v>0</v>
      </c>
      <c r="R10" s="48">
        <f t="shared" ref="R10:R15" si="3">IF(($H10      =0),0,((($J10      -$H10      )/$H10      )*100))</f>
        <v>-30.715935334872981</v>
      </c>
      <c r="S10" s="49">
        <f t="shared" ref="S10:S15" si="4">IF(($I10      =0),0,((($K10      -$I10      )/$I10      )*100))</f>
        <v>0</v>
      </c>
      <c r="T10" s="48">
        <f t="shared" ref="T10:T14" si="5">IF(($E10      =0),0,(($P10      /$E10      )*100))</f>
        <v>69.80952380952381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866000</v>
      </c>
      <c r="I15" s="97">
        <f t="shared" si="7"/>
        <v>0</v>
      </c>
      <c r="J15" s="96">
        <f t="shared" si="7"/>
        <v>600000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1466000</v>
      </c>
      <c r="Q15" s="97">
        <f t="shared" si="2"/>
        <v>0</v>
      </c>
      <c r="R15" s="52">
        <f t="shared" si="3"/>
        <v>-30.715935334872981</v>
      </c>
      <c r="S15" s="53">
        <f t="shared" si="4"/>
        <v>0</v>
      </c>
      <c r="T15" s="52">
        <f>IF((SUM($E9:$E13))=0,0,(P15/(SUM($E9:$E13))*100))</f>
        <v>69.80952380952381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1542000</v>
      </c>
      <c r="C32" s="92"/>
      <c r="D32" s="92"/>
      <c r="E32" s="92">
        <f>$B32      +$C32      +$D32</f>
        <v>1542000</v>
      </c>
      <c r="F32" s="93">
        <v>1542000</v>
      </c>
      <c r="G32" s="94">
        <v>1079000</v>
      </c>
      <c r="H32" s="93">
        <v>229000</v>
      </c>
      <c r="I32" s="94"/>
      <c r="J32" s="93">
        <v>476000</v>
      </c>
      <c r="K32" s="94"/>
      <c r="L32" s="93"/>
      <c r="M32" s="94"/>
      <c r="N32" s="93"/>
      <c r="O32" s="94"/>
      <c r="P32" s="93">
        <f>$H32      +$J32      +$L32      +$N32</f>
        <v>705000</v>
      </c>
      <c r="Q32" s="94">
        <f>$I32      +$K32      +$M32      +$O32</f>
        <v>0</v>
      </c>
      <c r="R32" s="48">
        <f>IF(($H32      =0),0,((($J32      -$H32      )/$H32      )*100))</f>
        <v>107.86026200873363</v>
      </c>
      <c r="S32" s="49">
        <f>IF(($I32      =0),0,((($K32      -$I32      )/$I32      )*100))</f>
        <v>0</v>
      </c>
      <c r="T32" s="48">
        <f>IF(($E32      =0),0,(($P32      /$E32      )*100))</f>
        <v>45.719844357976655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1542000</v>
      </c>
      <c r="C33" s="95">
        <f>C32</f>
        <v>0</v>
      </c>
      <c r="D33" s="95"/>
      <c r="E33" s="95">
        <f>$B33      +$C33      +$D33</f>
        <v>1542000</v>
      </c>
      <c r="F33" s="96">
        <f t="shared" ref="F33:O33" si="17">F32</f>
        <v>1542000</v>
      </c>
      <c r="G33" s="97">
        <f t="shared" si="17"/>
        <v>1079000</v>
      </c>
      <c r="H33" s="96">
        <f t="shared" si="17"/>
        <v>229000</v>
      </c>
      <c r="I33" s="97">
        <f t="shared" si="17"/>
        <v>0</v>
      </c>
      <c r="J33" s="96">
        <f t="shared" si="17"/>
        <v>476000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705000</v>
      </c>
      <c r="Q33" s="97">
        <f>$I33      +$K33      +$M33      +$O33</f>
        <v>0</v>
      </c>
      <c r="R33" s="52">
        <f>IF(($H33      =0),0,((($J33      -$H33      )/$H33      )*100))</f>
        <v>107.86026200873363</v>
      </c>
      <c r="S33" s="53">
        <f>IF(($I33      =0),0,((($K33      -$I33      )/$I33      )*100))</f>
        <v>0</v>
      </c>
      <c r="T33" s="52">
        <f>IF($E33   =0,0,($P33   /$E33   )*100)</f>
        <v>45.719844357976655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4000000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5000000</v>
      </c>
      <c r="C40" s="95">
        <f>SUM(C35:C39)</f>
        <v>0</v>
      </c>
      <c r="D40" s="95"/>
      <c r="E40" s="95">
        <f t="shared" si="18"/>
        <v>5000000</v>
      </c>
      <c r="F40" s="96">
        <f t="shared" ref="F40:O40" si="25">SUM(F35:F39)</f>
        <v>5000000</v>
      </c>
      <c r="G40" s="97">
        <f t="shared" si="25"/>
        <v>4000000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8642000</v>
      </c>
      <c r="C67" s="104">
        <f>SUM(C9:C14,C17:C23,C26:C29,C32,C35:C39,C42:C52,C55:C58,C61:C65)</f>
        <v>0</v>
      </c>
      <c r="D67" s="104"/>
      <c r="E67" s="104">
        <f t="shared" si="35"/>
        <v>8642000</v>
      </c>
      <c r="F67" s="105">
        <f t="shared" ref="F67:O67" si="43">SUM(F9:F14,F17:F23,F26:F29,F32,F35:F39,F42:F52,F55:F58,F61:F65)</f>
        <v>8642000</v>
      </c>
      <c r="G67" s="106">
        <f t="shared" si="43"/>
        <v>7179000</v>
      </c>
      <c r="H67" s="105">
        <f t="shared" si="43"/>
        <v>1095000</v>
      </c>
      <c r="I67" s="106">
        <f t="shared" si="43"/>
        <v>0</v>
      </c>
      <c r="J67" s="105">
        <f t="shared" si="43"/>
        <v>1076000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2171000</v>
      </c>
      <c r="Q67" s="106">
        <f t="shared" si="37"/>
        <v>0</v>
      </c>
      <c r="R67" s="61">
        <f t="shared" si="38"/>
        <v>-1.7351598173515983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25.121499652858137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21344000</v>
      </c>
      <c r="C69" s="92"/>
      <c r="D69" s="92"/>
      <c r="E69" s="92">
        <f>$B69      +$C69      +$D69</f>
        <v>21344000</v>
      </c>
      <c r="F69" s="93">
        <v>21344000</v>
      </c>
      <c r="G69" s="94">
        <v>14000000</v>
      </c>
      <c r="H69" s="93">
        <v>1912000</v>
      </c>
      <c r="I69" s="94"/>
      <c r="J69" s="93">
        <v>2555000</v>
      </c>
      <c r="K69" s="94"/>
      <c r="L69" s="93"/>
      <c r="M69" s="94"/>
      <c r="N69" s="93"/>
      <c r="O69" s="94"/>
      <c r="P69" s="93">
        <f>$H69      +$J69      +$L69      +$N69</f>
        <v>4467000</v>
      </c>
      <c r="Q69" s="94">
        <f>$I69      +$K69      +$M69      +$O69</f>
        <v>0</v>
      </c>
      <c r="R69" s="48">
        <f>IF(($H69      =0),0,((($J69      -$H69      )/$H69      )*100))</f>
        <v>33.629707112970713</v>
      </c>
      <c r="S69" s="49">
        <f>IF(($I69      =0),0,((($K69      -$I69      )/$I69      )*100))</f>
        <v>0</v>
      </c>
      <c r="T69" s="48">
        <f>IF(($E69      =0),0,(($P69      /$E69      )*100))</f>
        <v>20.92859820089955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21344000</v>
      </c>
      <c r="C70" s="101">
        <f>C69</f>
        <v>0</v>
      </c>
      <c r="D70" s="101"/>
      <c r="E70" s="101">
        <f>$B70      +$C70      +$D70</f>
        <v>21344000</v>
      </c>
      <c r="F70" s="102">
        <f t="shared" ref="F70:O70" si="44">F69</f>
        <v>21344000</v>
      </c>
      <c r="G70" s="103">
        <f t="shared" si="44"/>
        <v>14000000</v>
      </c>
      <c r="H70" s="102">
        <f t="shared" si="44"/>
        <v>1912000</v>
      </c>
      <c r="I70" s="103">
        <f t="shared" si="44"/>
        <v>0</v>
      </c>
      <c r="J70" s="102">
        <f t="shared" si="44"/>
        <v>2555000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4467000</v>
      </c>
      <c r="Q70" s="103">
        <f>$I70      +$K70      +$M70      +$O70</f>
        <v>0</v>
      </c>
      <c r="R70" s="57">
        <f>IF(($H70      =0),0,((($J70      -$H70      )/$H70      )*100))</f>
        <v>33.629707112970713</v>
      </c>
      <c r="S70" s="58">
        <f>IF(($I70      =0),0,((($K70      -$I70      )/$I70      )*100))</f>
        <v>0</v>
      </c>
      <c r="T70" s="57">
        <f>IF($E70   =0,0,($P70   /$E70   )*100)</f>
        <v>20.92859820089955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21344000</v>
      </c>
      <c r="C71" s="104">
        <f>C69</f>
        <v>0</v>
      </c>
      <c r="D71" s="104"/>
      <c r="E71" s="104">
        <f>$B71      +$C71      +$D71</f>
        <v>21344000</v>
      </c>
      <c r="F71" s="105">
        <f t="shared" ref="F71:O71" si="45">F69</f>
        <v>21344000</v>
      </c>
      <c r="G71" s="106">
        <f t="shared" si="45"/>
        <v>14000000</v>
      </c>
      <c r="H71" s="105">
        <f t="shared" si="45"/>
        <v>1912000</v>
      </c>
      <c r="I71" s="106">
        <f t="shared" si="45"/>
        <v>0</v>
      </c>
      <c r="J71" s="105">
        <f t="shared" si="45"/>
        <v>2555000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4467000</v>
      </c>
      <c r="Q71" s="106">
        <f>$I71      +$K71      +$M71      +$O71</f>
        <v>0</v>
      </c>
      <c r="R71" s="61">
        <f>IF(($H71      =0),0,((($J71      -$H71      )/$H71      )*100))</f>
        <v>33.629707112970713</v>
      </c>
      <c r="S71" s="62">
        <f>IF(($I71      =0),0,((($K71      -$I71      )/$I71      )*100))</f>
        <v>0</v>
      </c>
      <c r="T71" s="61">
        <f>IF($E71   =0,0,($P71   /$E71   )*100)</f>
        <v>20.92859820089955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29986000</v>
      </c>
      <c r="C72" s="104">
        <f>SUM(C9:C14,C17:C23,C26:C29,C32,C35:C39,C42:C52,C55:C58,C61:C65,C69)</f>
        <v>0</v>
      </c>
      <c r="D72" s="104"/>
      <c r="E72" s="104">
        <f>$B72      +$C72      +$D72</f>
        <v>29986000</v>
      </c>
      <c r="F72" s="105">
        <f t="shared" ref="F72:O72" si="46">SUM(F9:F14,F17:F23,F26:F29,F32,F35:F39,F42:F52,F55:F58,F61:F65,F69)</f>
        <v>29986000</v>
      </c>
      <c r="G72" s="106">
        <f t="shared" si="46"/>
        <v>21179000</v>
      </c>
      <c r="H72" s="105">
        <f t="shared" si="46"/>
        <v>3007000</v>
      </c>
      <c r="I72" s="106">
        <f t="shared" si="46"/>
        <v>0</v>
      </c>
      <c r="J72" s="105">
        <f t="shared" si="46"/>
        <v>3631000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6638000</v>
      </c>
      <c r="Q72" s="106">
        <f>$I72      +$K72      +$M72      +$O72</f>
        <v>0</v>
      </c>
      <c r="R72" s="61">
        <f>IF(($H72      =0),0,((($J72      -$H72      )/$H72      )*100))</f>
        <v>20.751579647489191</v>
      </c>
      <c r="S72" s="62">
        <f>IF(($I72      =0),0,((($K72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22.136997265390516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T67FeVpO14bgoaR1WbmU/cQ6Y8zW5ltsRrSeDb5qLkks2S/HQ5Bd7lsmJaJZbHIlOtnHcT35pYN6MYgHgb5dQ==" saltValue="95Ha0zhJM3YIuiGH0r6ao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279000</v>
      </c>
      <c r="I10" s="94">
        <v>278935</v>
      </c>
      <c r="J10" s="93">
        <v>324000</v>
      </c>
      <c r="K10" s="94">
        <v>170754</v>
      </c>
      <c r="L10" s="93"/>
      <c r="M10" s="94"/>
      <c r="N10" s="93"/>
      <c r="O10" s="94"/>
      <c r="P10" s="93">
        <f t="shared" ref="P10:P15" si="1">$H10      +$J10      +$L10      +$N10</f>
        <v>603000</v>
      </c>
      <c r="Q10" s="94">
        <f t="shared" ref="Q10:Q15" si="2">$I10      +$K10      +$M10      +$O10</f>
        <v>449689</v>
      </c>
      <c r="R10" s="48">
        <f t="shared" ref="R10:R15" si="3">IF(($H10      =0),0,((($J10      -$H10      )/$H10      )*100))</f>
        <v>16.129032258064516</v>
      </c>
      <c r="S10" s="49">
        <f t="shared" ref="S10:S15" si="4">IF(($I10      =0),0,((($K10      -$I10      )/$I10      )*100))</f>
        <v>-38.78358757416602</v>
      </c>
      <c r="T10" s="48">
        <f t="shared" ref="T10:T14" si="5">IF(($E10      =0),0,(($P10      /$E10      )*100))</f>
        <v>32.594594594594597</v>
      </c>
      <c r="U10" s="50">
        <f t="shared" ref="U10:U14" si="6">IF(($E10      =0),0,(($Q10      /$E10      )*100))</f>
        <v>24.307513513513513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279000</v>
      </c>
      <c r="I15" s="97">
        <f t="shared" si="7"/>
        <v>278935</v>
      </c>
      <c r="J15" s="96">
        <f t="shared" si="7"/>
        <v>324000</v>
      </c>
      <c r="K15" s="97">
        <f t="shared" si="7"/>
        <v>170754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603000</v>
      </c>
      <c r="Q15" s="97">
        <f t="shared" si="2"/>
        <v>449689</v>
      </c>
      <c r="R15" s="52">
        <f t="shared" si="3"/>
        <v>16.129032258064516</v>
      </c>
      <c r="S15" s="53">
        <f t="shared" si="4"/>
        <v>-38.78358757416602</v>
      </c>
      <c r="T15" s="52">
        <f>IF((SUM($E9:$E13))=0,0,(P15/(SUM($E9:$E13))*100))</f>
        <v>32.594594594594597</v>
      </c>
      <c r="U15" s="54">
        <f>IF((SUM($E9:$E13))=0,0,(Q15/(SUM($E9:$E13))*100))</f>
        <v>24.307513513513513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1162000</v>
      </c>
      <c r="C32" s="92"/>
      <c r="D32" s="92"/>
      <c r="E32" s="92">
        <f>$B32      +$C32      +$D32</f>
        <v>1162000</v>
      </c>
      <c r="F32" s="93">
        <v>1162000</v>
      </c>
      <c r="G32" s="94">
        <v>813000</v>
      </c>
      <c r="H32" s="93">
        <v>262000</v>
      </c>
      <c r="I32" s="94">
        <v>523020</v>
      </c>
      <c r="J32" s="93">
        <v>380000</v>
      </c>
      <c r="K32" s="94">
        <v>638980</v>
      </c>
      <c r="L32" s="93"/>
      <c r="M32" s="94"/>
      <c r="N32" s="93"/>
      <c r="O32" s="94"/>
      <c r="P32" s="93">
        <f>$H32      +$J32      +$L32      +$N32</f>
        <v>642000</v>
      </c>
      <c r="Q32" s="94">
        <f>$I32      +$K32      +$M32      +$O32</f>
        <v>1162000</v>
      </c>
      <c r="R32" s="48">
        <f>IF(($H32      =0),0,((($J32      -$H32      )/$H32      )*100))</f>
        <v>45.038167938931295</v>
      </c>
      <c r="S32" s="49">
        <f>IF(($I32      =0),0,((($K32      -$I32      )/$I32      )*100))</f>
        <v>22.171236281595348</v>
      </c>
      <c r="T32" s="48">
        <f>IF(($E32      =0),0,(($P32      /$E32      )*100))</f>
        <v>55.249569707401037</v>
      </c>
      <c r="U32" s="50">
        <f>IF(($E32      =0),0,(($Q32      /$E32      )*100))</f>
        <v>100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1162000</v>
      </c>
      <c r="C33" s="95">
        <f>C32</f>
        <v>0</v>
      </c>
      <c r="D33" s="95"/>
      <c r="E33" s="95">
        <f>$B33      +$C33      +$D33</f>
        <v>1162000</v>
      </c>
      <c r="F33" s="96">
        <f t="shared" ref="F33:O33" si="17">F32</f>
        <v>1162000</v>
      </c>
      <c r="G33" s="97">
        <f t="shared" si="17"/>
        <v>813000</v>
      </c>
      <c r="H33" s="96">
        <f t="shared" si="17"/>
        <v>262000</v>
      </c>
      <c r="I33" s="97">
        <f t="shared" si="17"/>
        <v>523020</v>
      </c>
      <c r="J33" s="96">
        <f t="shared" si="17"/>
        <v>380000</v>
      </c>
      <c r="K33" s="97">
        <f t="shared" si="17"/>
        <v>638980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642000</v>
      </c>
      <c r="Q33" s="97">
        <f>$I33      +$K33      +$M33      +$O33</f>
        <v>1162000</v>
      </c>
      <c r="R33" s="52">
        <f>IF(($H33      =0),0,((($J33      -$H33      )/$H33      )*100))</f>
        <v>45.038167938931295</v>
      </c>
      <c r="S33" s="53">
        <f>IF(($I33      =0),0,((($K33      -$I33      )/$I33      )*100))</f>
        <v>22.171236281595348</v>
      </c>
      <c r="T33" s="52">
        <f>IF($E33   =0,0,($P33   /$E33   )*100)</f>
        <v>55.249569707401037</v>
      </c>
      <c r="U33" s="54">
        <f>IF($E33   =0,0,($Q33   /$E33   )*100)</f>
        <v>100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/>
      <c r="D35" s="92"/>
      <c r="E35" s="92">
        <f t="shared" ref="E35:E40" si="18">$B35      +$C35      +$D35</f>
        <v>10000000</v>
      </c>
      <c r="F35" s="93">
        <v>10000000</v>
      </c>
      <c r="G35" s="94">
        <v>5500000</v>
      </c>
      <c r="H35" s="93">
        <v>7000000</v>
      </c>
      <c r="I35" s="94">
        <v>2206739</v>
      </c>
      <c r="J35" s="93"/>
      <c r="K35" s="94">
        <v>4601695</v>
      </c>
      <c r="L35" s="93"/>
      <c r="M35" s="94"/>
      <c r="N35" s="93"/>
      <c r="O35" s="94"/>
      <c r="P35" s="93">
        <f t="shared" ref="P35:P40" si="19">$H35      +$J35      +$L35      +$N35</f>
        <v>7000000</v>
      </c>
      <c r="Q35" s="94">
        <f t="shared" ref="Q35:Q40" si="20">$I35      +$K35      +$M35      +$O35</f>
        <v>6808434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108.5291917168274</v>
      </c>
      <c r="T35" s="48">
        <f t="shared" ref="T35:T39" si="23">IF(($E35      =0),0,(($P35      /$E35      )*100))</f>
        <v>70</v>
      </c>
      <c r="U35" s="50">
        <f t="shared" ref="U35:U39" si="24">IF(($E35      =0),0,(($Q35      /$E35      )*100))</f>
        <v>68.084339999999997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10000000</v>
      </c>
      <c r="C40" s="95">
        <f>SUM(C35:C39)</f>
        <v>0</v>
      </c>
      <c r="D40" s="95"/>
      <c r="E40" s="95">
        <f t="shared" si="18"/>
        <v>10000000</v>
      </c>
      <c r="F40" s="96">
        <f t="shared" ref="F40:O40" si="25">SUM(F35:F39)</f>
        <v>10000000</v>
      </c>
      <c r="G40" s="97">
        <f t="shared" si="25"/>
        <v>5500000</v>
      </c>
      <c r="H40" s="96">
        <f t="shared" si="25"/>
        <v>7000000</v>
      </c>
      <c r="I40" s="97">
        <f t="shared" si="25"/>
        <v>2206739</v>
      </c>
      <c r="J40" s="96">
        <f t="shared" si="25"/>
        <v>0</v>
      </c>
      <c r="K40" s="97">
        <f t="shared" si="25"/>
        <v>4601695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7000000</v>
      </c>
      <c r="Q40" s="97">
        <f t="shared" si="20"/>
        <v>6808434</v>
      </c>
      <c r="R40" s="52">
        <f t="shared" si="21"/>
        <v>-100</v>
      </c>
      <c r="S40" s="53">
        <f t="shared" si="22"/>
        <v>108.5291917168274</v>
      </c>
      <c r="T40" s="52">
        <f>IF((+$E35+$E38) =0,0,(P40   /(+$E35+$E38) )*100)</f>
        <v>70</v>
      </c>
      <c r="U40" s="54">
        <f>IF((+$E35+$E38) =0,0,(Q40   /(+$E35+$E38) )*100)</f>
        <v>68.084339999999997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13012000</v>
      </c>
      <c r="C67" s="104">
        <f>SUM(C9:C14,C17:C23,C26:C29,C32,C35:C39,C42:C52,C55:C58,C61:C65)</f>
        <v>0</v>
      </c>
      <c r="D67" s="104"/>
      <c r="E67" s="104">
        <f t="shared" si="35"/>
        <v>13012000</v>
      </c>
      <c r="F67" s="105">
        <f t="shared" ref="F67:O67" si="43">SUM(F9:F14,F17:F23,F26:F29,F32,F35:F39,F42:F52,F55:F58,F61:F65)</f>
        <v>13012000</v>
      </c>
      <c r="G67" s="106">
        <f t="shared" si="43"/>
        <v>8163000</v>
      </c>
      <c r="H67" s="105">
        <f t="shared" si="43"/>
        <v>7541000</v>
      </c>
      <c r="I67" s="106">
        <f t="shared" si="43"/>
        <v>3008694</v>
      </c>
      <c r="J67" s="105">
        <f t="shared" si="43"/>
        <v>704000</v>
      </c>
      <c r="K67" s="106">
        <f t="shared" si="43"/>
        <v>5411429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8245000</v>
      </c>
      <c r="Q67" s="106">
        <f t="shared" si="37"/>
        <v>8420123</v>
      </c>
      <c r="R67" s="61">
        <f t="shared" si="38"/>
        <v>-90.66436812093886</v>
      </c>
      <c r="S67" s="62">
        <f t="shared" si="39"/>
        <v>79.859733159969068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63.364586535505687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64.710444205348907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36675000</v>
      </c>
      <c r="C69" s="92"/>
      <c r="D69" s="92"/>
      <c r="E69" s="92">
        <f>$B69      +$C69      +$D69</f>
        <v>36675000</v>
      </c>
      <c r="F69" s="93">
        <v>36675000</v>
      </c>
      <c r="G69" s="94">
        <v>30700000</v>
      </c>
      <c r="H69" s="93">
        <v>9009000</v>
      </c>
      <c r="I69" s="94">
        <v>10688866</v>
      </c>
      <c r="J69" s="93">
        <v>18576000</v>
      </c>
      <c r="K69" s="94">
        <v>19593038</v>
      </c>
      <c r="L69" s="93"/>
      <c r="M69" s="94"/>
      <c r="N69" s="93"/>
      <c r="O69" s="94"/>
      <c r="P69" s="93">
        <f>$H69      +$J69      +$L69      +$N69</f>
        <v>27585000</v>
      </c>
      <c r="Q69" s="94">
        <f>$I69      +$K69      +$M69      +$O69</f>
        <v>30281904</v>
      </c>
      <c r="R69" s="48">
        <f>IF(($H69      =0),0,((($J69      -$H69      )/$H69      )*100))</f>
        <v>106.19380619380618</v>
      </c>
      <c r="S69" s="49">
        <f>IF(($I69      =0),0,((($K69      -$I69      )/$I69      )*100))</f>
        <v>83.30324283230793</v>
      </c>
      <c r="T69" s="48">
        <f>IF(($E69      =0),0,(($P69      /$E69      )*100))</f>
        <v>75.214723926380373</v>
      </c>
      <c r="U69" s="50">
        <f>IF(($E69      =0),0,(($Q69      /$E69      )*100))</f>
        <v>82.568245398773016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36675000</v>
      </c>
      <c r="C70" s="101">
        <f>C69</f>
        <v>0</v>
      </c>
      <c r="D70" s="101"/>
      <c r="E70" s="101">
        <f>$B70      +$C70      +$D70</f>
        <v>36675000</v>
      </c>
      <c r="F70" s="102">
        <f t="shared" ref="F70:O70" si="44">F69</f>
        <v>36675000</v>
      </c>
      <c r="G70" s="103">
        <f t="shared" si="44"/>
        <v>30700000</v>
      </c>
      <c r="H70" s="102">
        <f t="shared" si="44"/>
        <v>9009000</v>
      </c>
      <c r="I70" s="103">
        <f t="shared" si="44"/>
        <v>10688866</v>
      </c>
      <c r="J70" s="102">
        <f t="shared" si="44"/>
        <v>18576000</v>
      </c>
      <c r="K70" s="103">
        <f t="shared" si="44"/>
        <v>19593038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27585000</v>
      </c>
      <c r="Q70" s="103">
        <f>$I70      +$K70      +$M70      +$O70</f>
        <v>30281904</v>
      </c>
      <c r="R70" s="57">
        <f>IF(($H70      =0),0,((($J70      -$H70      )/$H70      )*100))</f>
        <v>106.19380619380618</v>
      </c>
      <c r="S70" s="58">
        <f>IF(($I70      =0),0,((($K70      -$I70      )/$I70      )*100))</f>
        <v>83.30324283230793</v>
      </c>
      <c r="T70" s="57">
        <f>IF($E70   =0,0,($P70   /$E70   )*100)</f>
        <v>75.214723926380373</v>
      </c>
      <c r="U70" s="59">
        <f>IF($E70   =0,0,($Q70   /$E70 )*100)</f>
        <v>82.568245398773016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36675000</v>
      </c>
      <c r="C71" s="104">
        <f>C69</f>
        <v>0</v>
      </c>
      <c r="D71" s="104"/>
      <c r="E71" s="104">
        <f>$B71      +$C71      +$D71</f>
        <v>36675000</v>
      </c>
      <c r="F71" s="105">
        <f t="shared" ref="F71:O71" si="45">F69</f>
        <v>36675000</v>
      </c>
      <c r="G71" s="106">
        <f t="shared" si="45"/>
        <v>30700000</v>
      </c>
      <c r="H71" s="105">
        <f t="shared" si="45"/>
        <v>9009000</v>
      </c>
      <c r="I71" s="106">
        <f t="shared" si="45"/>
        <v>10688866</v>
      </c>
      <c r="J71" s="105">
        <f t="shared" si="45"/>
        <v>18576000</v>
      </c>
      <c r="K71" s="106">
        <f t="shared" si="45"/>
        <v>19593038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27585000</v>
      </c>
      <c r="Q71" s="106">
        <f>$I71      +$K71      +$M71      +$O71</f>
        <v>30281904</v>
      </c>
      <c r="R71" s="61">
        <f>IF(($H71      =0),0,((($J71      -$H71      )/$H71      )*100))</f>
        <v>106.19380619380618</v>
      </c>
      <c r="S71" s="62">
        <f>IF(($I71      =0),0,((($K71      -$I71      )/$I71      )*100))</f>
        <v>83.30324283230793</v>
      </c>
      <c r="T71" s="61">
        <f>IF($E71   =0,0,($P71   /$E71   )*100)</f>
        <v>75.214723926380373</v>
      </c>
      <c r="U71" s="65">
        <f>IF($E71   =0,0,($Q71   /$E71   )*100)</f>
        <v>82.568245398773016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49687000</v>
      </c>
      <c r="C72" s="104">
        <f>SUM(C9:C14,C17:C23,C26:C29,C32,C35:C39,C42:C52,C55:C58,C61:C65,C69)</f>
        <v>0</v>
      </c>
      <c r="D72" s="104"/>
      <c r="E72" s="104">
        <f>$B72      +$C72      +$D72</f>
        <v>49687000</v>
      </c>
      <c r="F72" s="105">
        <f t="shared" ref="F72:O72" si="46">SUM(F9:F14,F17:F23,F26:F29,F32,F35:F39,F42:F52,F55:F58,F61:F65,F69)</f>
        <v>49687000</v>
      </c>
      <c r="G72" s="106">
        <f t="shared" si="46"/>
        <v>38863000</v>
      </c>
      <c r="H72" s="105">
        <f t="shared" si="46"/>
        <v>16550000</v>
      </c>
      <c r="I72" s="106">
        <f t="shared" si="46"/>
        <v>13697560</v>
      </c>
      <c r="J72" s="105">
        <f t="shared" si="46"/>
        <v>19280000</v>
      </c>
      <c r="K72" s="106">
        <f t="shared" si="46"/>
        <v>25004467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35830000</v>
      </c>
      <c r="Q72" s="106">
        <f>$I72      +$K72      +$M72      +$O72</f>
        <v>38702027</v>
      </c>
      <c r="R72" s="61">
        <f>IF(($H72      =0),0,((($J72      -$H72      )/$H72      )*100))</f>
        <v>16.495468277945619</v>
      </c>
      <c r="S72" s="62">
        <f>IF(($I72      =0),0,((($K72      -$I72      )/$I72      )*100))</f>
        <v>82.546869661457961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72.111417473383383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77.891655765089467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9xcbN5nWP+jTQ6hvU0ZRX/nmMWtesqItsIZYDF7jRaNOk+qkCAWlseo90pU4g1Yte2sXDckHx85NHkRJ5jBdjg==" saltValue="6oU8wJiLHsWjEoyX2JK5q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11000</v>
      </c>
      <c r="I10" s="94"/>
      <c r="J10" s="93"/>
      <c r="K10" s="94">
        <v>34000</v>
      </c>
      <c r="L10" s="93"/>
      <c r="M10" s="94"/>
      <c r="N10" s="93"/>
      <c r="O10" s="94"/>
      <c r="P10" s="93">
        <f t="shared" ref="P10:P15" si="1">$H10      +$J10      +$L10      +$N10</f>
        <v>11000</v>
      </c>
      <c r="Q10" s="94">
        <f t="shared" ref="Q10:Q15" si="2">$I10      +$K10      +$M10      +$O10</f>
        <v>34000</v>
      </c>
      <c r="R10" s="48">
        <f t="shared" ref="R10:R15" si="3">IF(($H10      =0),0,((($J10      -$H10      )/$H10      )*100))</f>
        <v>-100</v>
      </c>
      <c r="S10" s="49">
        <f t="shared" ref="S10:S15" si="4">IF(($I10      =0),0,((($K10      -$I10      )/$I10      )*100))</f>
        <v>0</v>
      </c>
      <c r="T10" s="48">
        <f t="shared" ref="T10:T14" si="5">IF(($E10      =0),0,(($P10      /$E10      )*100))</f>
        <v>0.59459459459459463</v>
      </c>
      <c r="U10" s="50">
        <f t="shared" ref="U10:U14" si="6">IF(($E10      =0),0,(($Q10      /$E10      )*100))</f>
        <v>1.8378378378378377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11000</v>
      </c>
      <c r="I15" s="97">
        <f t="shared" si="7"/>
        <v>0</v>
      </c>
      <c r="J15" s="96">
        <f t="shared" si="7"/>
        <v>0</v>
      </c>
      <c r="K15" s="97">
        <f t="shared" si="7"/>
        <v>34000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11000</v>
      </c>
      <c r="Q15" s="97">
        <f t="shared" si="2"/>
        <v>34000</v>
      </c>
      <c r="R15" s="52">
        <f t="shared" si="3"/>
        <v>-100</v>
      </c>
      <c r="S15" s="53">
        <f t="shared" si="4"/>
        <v>0</v>
      </c>
      <c r="T15" s="52">
        <f>IF((SUM($E9:$E13))=0,0,(P15/(SUM($E9:$E13))*100))</f>
        <v>0.59459459459459463</v>
      </c>
      <c r="U15" s="54">
        <f>IF((SUM($E9:$E13))=0,0,(Q15/(SUM($E9:$E13))*100))</f>
        <v>1.8378378378378377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4285000</v>
      </c>
      <c r="C32" s="92"/>
      <c r="D32" s="92"/>
      <c r="E32" s="92">
        <f>$B32      +$C32      +$D32</f>
        <v>4285000</v>
      </c>
      <c r="F32" s="93">
        <v>4285000</v>
      </c>
      <c r="G32" s="94">
        <v>2999000</v>
      </c>
      <c r="H32" s="93">
        <v>1745000</v>
      </c>
      <c r="I32" s="94">
        <v>-552000</v>
      </c>
      <c r="J32" s="93">
        <v>1254000</v>
      </c>
      <c r="K32" s="94">
        <v>1160700</v>
      </c>
      <c r="L32" s="93"/>
      <c r="M32" s="94"/>
      <c r="N32" s="93"/>
      <c r="O32" s="94"/>
      <c r="P32" s="93">
        <f>$H32      +$J32      +$L32      +$N32</f>
        <v>2999000</v>
      </c>
      <c r="Q32" s="94">
        <f>$I32      +$K32      +$M32      +$O32</f>
        <v>608700</v>
      </c>
      <c r="R32" s="48">
        <f>IF(($H32      =0),0,((($J32      -$H32      )/$H32      )*100))</f>
        <v>-28.137535816618914</v>
      </c>
      <c r="S32" s="49">
        <f>IF(($I32      =0),0,((($K32      -$I32      )/$I32      )*100))</f>
        <v>-310.27173913043475</v>
      </c>
      <c r="T32" s="48">
        <f>IF(($E32      =0),0,(($P32      /$E32      )*100))</f>
        <v>69.98833138856476</v>
      </c>
      <c r="U32" s="50">
        <f>IF(($E32      =0),0,(($Q32      /$E32      )*100))</f>
        <v>14.205367561260211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4285000</v>
      </c>
      <c r="C33" s="95">
        <f>C32</f>
        <v>0</v>
      </c>
      <c r="D33" s="95"/>
      <c r="E33" s="95">
        <f>$B33      +$C33      +$D33</f>
        <v>4285000</v>
      </c>
      <c r="F33" s="96">
        <f t="shared" ref="F33:O33" si="17">F32</f>
        <v>4285000</v>
      </c>
      <c r="G33" s="97">
        <f t="shared" si="17"/>
        <v>2999000</v>
      </c>
      <c r="H33" s="96">
        <f t="shared" si="17"/>
        <v>1745000</v>
      </c>
      <c r="I33" s="97">
        <f t="shared" si="17"/>
        <v>-552000</v>
      </c>
      <c r="J33" s="96">
        <f t="shared" si="17"/>
        <v>1254000</v>
      </c>
      <c r="K33" s="97">
        <f t="shared" si="17"/>
        <v>1160700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2999000</v>
      </c>
      <c r="Q33" s="97">
        <f>$I33      +$K33      +$M33      +$O33</f>
        <v>608700</v>
      </c>
      <c r="R33" s="52">
        <f>IF(($H33      =0),0,((($J33      -$H33      )/$H33      )*100))</f>
        <v>-28.137535816618914</v>
      </c>
      <c r="S33" s="53">
        <f>IF(($I33      =0),0,((($K33      -$I33      )/$I33      )*100))</f>
        <v>-310.27173913043475</v>
      </c>
      <c r="T33" s="52">
        <f>IF($E33   =0,0,($P33   /$E33   )*100)</f>
        <v>69.98833138856476</v>
      </c>
      <c r="U33" s="54">
        <f>IF($E33   =0,0,($Q33   /$E33   )*100)</f>
        <v>14.205367561260211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23000000</v>
      </c>
      <c r="C35" s="92"/>
      <c r="D35" s="92"/>
      <c r="E35" s="92">
        <f t="shared" ref="E35:E40" si="18">$B35      +$C35      +$D35</f>
        <v>23000000</v>
      </c>
      <c r="F35" s="93">
        <v>23000000</v>
      </c>
      <c r="G35" s="94">
        <v>13000000</v>
      </c>
      <c r="H35" s="93">
        <v>8020000</v>
      </c>
      <c r="I35" s="94">
        <v>1263786</v>
      </c>
      <c r="J35" s="93">
        <v>545000</v>
      </c>
      <c r="K35" s="94">
        <v>10007793</v>
      </c>
      <c r="L35" s="93"/>
      <c r="M35" s="94"/>
      <c r="N35" s="93"/>
      <c r="O35" s="94"/>
      <c r="P35" s="93">
        <f t="shared" ref="P35:P40" si="19">$H35      +$J35      +$L35      +$N35</f>
        <v>8565000</v>
      </c>
      <c r="Q35" s="94">
        <f t="shared" ref="Q35:Q40" si="20">$I35      +$K35      +$M35      +$O35</f>
        <v>11271579</v>
      </c>
      <c r="R35" s="48">
        <f t="shared" ref="R35:R40" si="21">IF(($H35      =0),0,((($J35      -$H35      )/$H35      )*100))</f>
        <v>-93.204488778054866</v>
      </c>
      <c r="S35" s="49">
        <f t="shared" ref="S35:S40" si="22">IF(($I35      =0),0,((($K35      -$I35      )/$I35      )*100))</f>
        <v>691.88984527443733</v>
      </c>
      <c r="T35" s="48">
        <f t="shared" ref="T35:T39" si="23">IF(($E35      =0),0,(($P35      /$E35      )*100))</f>
        <v>37.239130434782609</v>
      </c>
      <c r="U35" s="50">
        <f t="shared" ref="U35:U39" si="24">IF(($E35      =0),0,(($Q35      /$E35      )*100))</f>
        <v>49.006865217391308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23000000</v>
      </c>
      <c r="C40" s="95">
        <f>SUM(C35:C39)</f>
        <v>0</v>
      </c>
      <c r="D40" s="95"/>
      <c r="E40" s="95">
        <f t="shared" si="18"/>
        <v>23000000</v>
      </c>
      <c r="F40" s="96">
        <f t="shared" ref="F40:O40" si="25">SUM(F35:F39)</f>
        <v>23000000</v>
      </c>
      <c r="G40" s="97">
        <f t="shared" si="25"/>
        <v>13000000</v>
      </c>
      <c r="H40" s="96">
        <f t="shared" si="25"/>
        <v>8020000</v>
      </c>
      <c r="I40" s="97">
        <f t="shared" si="25"/>
        <v>1263786</v>
      </c>
      <c r="J40" s="96">
        <f t="shared" si="25"/>
        <v>545000</v>
      </c>
      <c r="K40" s="97">
        <f t="shared" si="25"/>
        <v>10007793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8565000</v>
      </c>
      <c r="Q40" s="97">
        <f t="shared" si="20"/>
        <v>11271579</v>
      </c>
      <c r="R40" s="52">
        <f t="shared" si="21"/>
        <v>-93.204488778054866</v>
      </c>
      <c r="S40" s="53">
        <f t="shared" si="22"/>
        <v>691.88984527443733</v>
      </c>
      <c r="T40" s="52">
        <f>IF((+$E35+$E38) =0,0,(P40   /(+$E35+$E38) )*100)</f>
        <v>37.239130434782609</v>
      </c>
      <c r="U40" s="54">
        <f>IF((+$E35+$E38) =0,0,(Q40   /(+$E35+$E38) )*100)</f>
        <v>49.006865217391308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29135000</v>
      </c>
      <c r="C67" s="104">
        <f>SUM(C9:C14,C17:C23,C26:C29,C32,C35:C39,C42:C52,C55:C58,C61:C65)</f>
        <v>0</v>
      </c>
      <c r="D67" s="104"/>
      <c r="E67" s="104">
        <f t="shared" si="35"/>
        <v>29135000</v>
      </c>
      <c r="F67" s="105">
        <f t="shared" ref="F67:O67" si="43">SUM(F9:F14,F17:F23,F26:F29,F32,F35:F39,F42:F52,F55:F58,F61:F65)</f>
        <v>29135000</v>
      </c>
      <c r="G67" s="106">
        <f t="shared" si="43"/>
        <v>17849000</v>
      </c>
      <c r="H67" s="105">
        <f t="shared" si="43"/>
        <v>9776000</v>
      </c>
      <c r="I67" s="106">
        <f t="shared" si="43"/>
        <v>711786</v>
      </c>
      <c r="J67" s="105">
        <f t="shared" si="43"/>
        <v>1799000</v>
      </c>
      <c r="K67" s="106">
        <f t="shared" si="43"/>
        <v>11202493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11575000</v>
      </c>
      <c r="Q67" s="106">
        <f t="shared" si="37"/>
        <v>11914279</v>
      </c>
      <c r="R67" s="61">
        <f t="shared" si="38"/>
        <v>-81.597790507364977</v>
      </c>
      <c r="S67" s="62">
        <f t="shared" si="39"/>
        <v>1473.8568895707419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39.728848464046678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40.893355071220185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44200000</v>
      </c>
      <c r="C69" s="92"/>
      <c r="D69" s="92"/>
      <c r="E69" s="92">
        <f>$B69      +$C69      +$D69</f>
        <v>44200000</v>
      </c>
      <c r="F69" s="93">
        <v>44200000</v>
      </c>
      <c r="G69" s="94">
        <v>33200000</v>
      </c>
      <c r="H69" s="93">
        <v>14245000</v>
      </c>
      <c r="I69" s="94"/>
      <c r="J69" s="93">
        <v>18955000</v>
      </c>
      <c r="K69" s="94">
        <v>15883770</v>
      </c>
      <c r="L69" s="93"/>
      <c r="M69" s="94"/>
      <c r="N69" s="93"/>
      <c r="O69" s="94"/>
      <c r="P69" s="93">
        <f>$H69      +$J69      +$L69      +$N69</f>
        <v>33200000</v>
      </c>
      <c r="Q69" s="94">
        <f>$I69      +$K69      +$M69      +$O69</f>
        <v>15883770</v>
      </c>
      <c r="R69" s="48">
        <f>IF(($H69      =0),0,((($J69      -$H69      )/$H69      )*100))</f>
        <v>33.064233064233065</v>
      </c>
      <c r="S69" s="49">
        <f>IF(($I69      =0),0,((($K69      -$I69      )/$I69      )*100))</f>
        <v>0</v>
      </c>
      <c r="T69" s="48">
        <f>IF(($E69      =0),0,(($P69      /$E69      )*100))</f>
        <v>75.113122171945705</v>
      </c>
      <c r="U69" s="50">
        <f>IF(($E69      =0),0,(($Q69      /$E69      )*100))</f>
        <v>35.936131221719457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44200000</v>
      </c>
      <c r="C70" s="101">
        <f>C69</f>
        <v>0</v>
      </c>
      <c r="D70" s="101"/>
      <c r="E70" s="101">
        <f>$B70      +$C70      +$D70</f>
        <v>44200000</v>
      </c>
      <c r="F70" s="102">
        <f t="shared" ref="F70:O70" si="44">F69</f>
        <v>44200000</v>
      </c>
      <c r="G70" s="103">
        <f t="shared" si="44"/>
        <v>33200000</v>
      </c>
      <c r="H70" s="102">
        <f t="shared" si="44"/>
        <v>14245000</v>
      </c>
      <c r="I70" s="103">
        <f t="shared" si="44"/>
        <v>0</v>
      </c>
      <c r="J70" s="102">
        <f t="shared" si="44"/>
        <v>18955000</v>
      </c>
      <c r="K70" s="103">
        <f t="shared" si="44"/>
        <v>15883770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33200000</v>
      </c>
      <c r="Q70" s="103">
        <f>$I70      +$K70      +$M70      +$O70</f>
        <v>15883770</v>
      </c>
      <c r="R70" s="57">
        <f>IF(($H70      =0),0,((($J70      -$H70      )/$H70      )*100))</f>
        <v>33.064233064233065</v>
      </c>
      <c r="S70" s="58">
        <f>IF(($I70      =0),0,((($K70      -$I70      )/$I70      )*100))</f>
        <v>0</v>
      </c>
      <c r="T70" s="57">
        <f>IF($E70   =0,0,($P70   /$E70   )*100)</f>
        <v>75.113122171945705</v>
      </c>
      <c r="U70" s="59">
        <f>IF($E70   =0,0,($Q70   /$E70 )*100)</f>
        <v>35.936131221719457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44200000</v>
      </c>
      <c r="C71" s="104">
        <f>C69</f>
        <v>0</v>
      </c>
      <c r="D71" s="104"/>
      <c r="E71" s="104">
        <f>$B71      +$C71      +$D71</f>
        <v>44200000</v>
      </c>
      <c r="F71" s="105">
        <f t="shared" ref="F71:O71" si="45">F69</f>
        <v>44200000</v>
      </c>
      <c r="G71" s="106">
        <f t="shared" si="45"/>
        <v>33200000</v>
      </c>
      <c r="H71" s="105">
        <f t="shared" si="45"/>
        <v>14245000</v>
      </c>
      <c r="I71" s="106">
        <f t="shared" si="45"/>
        <v>0</v>
      </c>
      <c r="J71" s="105">
        <f t="shared" si="45"/>
        <v>18955000</v>
      </c>
      <c r="K71" s="106">
        <f t="shared" si="45"/>
        <v>15883770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33200000</v>
      </c>
      <c r="Q71" s="106">
        <f>$I71      +$K71      +$M71      +$O71</f>
        <v>15883770</v>
      </c>
      <c r="R71" s="61">
        <f>IF(($H71      =0),0,((($J71      -$H71      )/$H71      )*100))</f>
        <v>33.064233064233065</v>
      </c>
      <c r="S71" s="62">
        <f>IF(($I71      =0),0,((($K71      -$I71      )/$I71      )*100))</f>
        <v>0</v>
      </c>
      <c r="T71" s="61">
        <f>IF($E71   =0,0,($P71   /$E71   )*100)</f>
        <v>75.113122171945705</v>
      </c>
      <c r="U71" s="65">
        <f>IF($E71   =0,0,($Q71   /$E71   )*100)</f>
        <v>35.936131221719457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73335000</v>
      </c>
      <c r="C72" s="104">
        <f>SUM(C9:C14,C17:C23,C26:C29,C32,C35:C39,C42:C52,C55:C58,C61:C65,C69)</f>
        <v>0</v>
      </c>
      <c r="D72" s="104"/>
      <c r="E72" s="104">
        <f>$B72      +$C72      +$D72</f>
        <v>73335000</v>
      </c>
      <c r="F72" s="105">
        <f t="shared" ref="F72:O72" si="46">SUM(F9:F14,F17:F23,F26:F29,F32,F35:F39,F42:F52,F55:F58,F61:F65,F69)</f>
        <v>73335000</v>
      </c>
      <c r="G72" s="106">
        <f t="shared" si="46"/>
        <v>51049000</v>
      </c>
      <c r="H72" s="105">
        <f t="shared" si="46"/>
        <v>24021000</v>
      </c>
      <c r="I72" s="106">
        <f t="shared" si="46"/>
        <v>711786</v>
      </c>
      <c r="J72" s="105">
        <f t="shared" si="46"/>
        <v>20754000</v>
      </c>
      <c r="K72" s="106">
        <f t="shared" si="46"/>
        <v>27086263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44775000</v>
      </c>
      <c r="Q72" s="106">
        <f>$I72      +$K72      +$M72      +$O72</f>
        <v>27798049</v>
      </c>
      <c r="R72" s="61">
        <f>IF(($H72      =0),0,((($J72      -$H72      )/$H72      )*100))</f>
        <v>-13.600599475458974</v>
      </c>
      <c r="S72" s="62">
        <f>IF(($I72      =0),0,((($K72      -$I72      )/$I72      )*100))</f>
        <v>3705.3941774634509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61.055430558396395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37.905568964341718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5IrMf9UpUHqJwAsf+Rc9U7Q+IbUrX0VC5dLPCNThxpkKWbLfvzVmPMb7WLfM5JcEZeuoRsVLF/+tb9sG7MCjKg==" saltValue="k7103HZb5S/JV1Ps1z9zG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93000</v>
      </c>
      <c r="I10" s="94">
        <v>135146</v>
      </c>
      <c r="J10" s="93">
        <v>171000</v>
      </c>
      <c r="K10" s="94">
        <v>129147</v>
      </c>
      <c r="L10" s="93"/>
      <c r="M10" s="94"/>
      <c r="N10" s="93"/>
      <c r="O10" s="94"/>
      <c r="P10" s="93">
        <f t="shared" ref="P10:P15" si="1">$H10      +$J10      +$L10      +$N10</f>
        <v>264000</v>
      </c>
      <c r="Q10" s="94">
        <f t="shared" ref="Q10:Q15" si="2">$I10      +$K10      +$M10      +$O10</f>
        <v>264293</v>
      </c>
      <c r="R10" s="48">
        <f t="shared" ref="R10:R15" si="3">IF(($H10      =0),0,((($J10      -$H10      )/$H10      )*100))</f>
        <v>83.870967741935488</v>
      </c>
      <c r="S10" s="49">
        <f t="shared" ref="S10:S15" si="4">IF(($I10      =0),0,((($K10      -$I10      )/$I10      )*100))</f>
        <v>-4.43890311218978</v>
      </c>
      <c r="T10" s="48">
        <f t="shared" ref="T10:T14" si="5">IF(($E10      =0),0,(($P10      /$E10      )*100))</f>
        <v>22</v>
      </c>
      <c r="U10" s="50">
        <f t="shared" ref="U10:U14" si="6">IF(($E10      =0),0,(($Q10      /$E10      )*100))</f>
        <v>22.024416666666667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93000</v>
      </c>
      <c r="I15" s="97">
        <f t="shared" si="7"/>
        <v>135146</v>
      </c>
      <c r="J15" s="96">
        <f t="shared" si="7"/>
        <v>171000</v>
      </c>
      <c r="K15" s="97">
        <f t="shared" si="7"/>
        <v>129147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264000</v>
      </c>
      <c r="Q15" s="97">
        <f t="shared" si="2"/>
        <v>264293</v>
      </c>
      <c r="R15" s="52">
        <f t="shared" si="3"/>
        <v>83.870967741935488</v>
      </c>
      <c r="S15" s="53">
        <f t="shared" si="4"/>
        <v>-4.43890311218978</v>
      </c>
      <c r="T15" s="52">
        <f>IF((SUM($E9:$E13))=0,0,(P15/(SUM($E9:$E13))*100))</f>
        <v>22</v>
      </c>
      <c r="U15" s="54">
        <f>IF((SUM($E9:$E13))=0,0,(Q15/(SUM($E9:$E13))*100))</f>
        <v>22.024416666666667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3000000</v>
      </c>
      <c r="C19" s="92"/>
      <c r="D19" s="92"/>
      <c r="E19" s="92">
        <f t="shared" si="8"/>
        <v>3000000</v>
      </c>
      <c r="F19" s="93">
        <v>3000000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3000000</v>
      </c>
      <c r="C24" s="95">
        <f>SUM(C17:C23)</f>
        <v>0</v>
      </c>
      <c r="D24" s="95"/>
      <c r="E24" s="95">
        <f t="shared" si="8"/>
        <v>3000000</v>
      </c>
      <c r="F24" s="96">
        <f t="shared" ref="F24:O24" si="15">SUM(F17:F23)</f>
        <v>3000000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2718000</v>
      </c>
      <c r="C29" s="92"/>
      <c r="D29" s="92"/>
      <c r="E29" s="92">
        <f>$B29      +$C29      +$D29</f>
        <v>2718000</v>
      </c>
      <c r="F29" s="93">
        <v>2718000</v>
      </c>
      <c r="G29" s="94">
        <v>1903000</v>
      </c>
      <c r="H29" s="93">
        <v>736000</v>
      </c>
      <c r="I29" s="94">
        <v>736484</v>
      </c>
      <c r="J29" s="93">
        <v>507000</v>
      </c>
      <c r="K29" s="94">
        <v>507111</v>
      </c>
      <c r="L29" s="93"/>
      <c r="M29" s="94"/>
      <c r="N29" s="93"/>
      <c r="O29" s="94"/>
      <c r="P29" s="93">
        <f>$H29      +$J29      +$L29      +$N29</f>
        <v>1243000</v>
      </c>
      <c r="Q29" s="94">
        <f>$I29      +$K29      +$M29      +$O29</f>
        <v>1243595</v>
      </c>
      <c r="R29" s="48">
        <f>IF(($H29      =0),0,((($J29      -$H29      )/$H29      )*100))</f>
        <v>-31.114130434782609</v>
      </c>
      <c r="S29" s="49">
        <f>IF(($I29      =0),0,((($K29      -$I29      )/$I29      )*100))</f>
        <v>-31.144329001037363</v>
      </c>
      <c r="T29" s="48">
        <f>IF(($E29      =0),0,(($P29      /$E29      )*100))</f>
        <v>45.732155997056658</v>
      </c>
      <c r="U29" s="50">
        <f>IF(($E29      =0),0,(($Q29      /$E29      )*100))</f>
        <v>45.754047093451064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2718000</v>
      </c>
      <c r="C30" s="95">
        <f>SUM(C26:C29)</f>
        <v>0</v>
      </c>
      <c r="D30" s="95"/>
      <c r="E30" s="95">
        <f>$B30      +$C30      +$D30</f>
        <v>2718000</v>
      </c>
      <c r="F30" s="96">
        <f t="shared" ref="F30:O30" si="16">SUM(F26:F29)</f>
        <v>2718000</v>
      </c>
      <c r="G30" s="97">
        <f t="shared" si="16"/>
        <v>1903000</v>
      </c>
      <c r="H30" s="96">
        <f t="shared" si="16"/>
        <v>736000</v>
      </c>
      <c r="I30" s="97">
        <f t="shared" si="16"/>
        <v>736484</v>
      </c>
      <c r="J30" s="96">
        <f t="shared" si="16"/>
        <v>507000</v>
      </c>
      <c r="K30" s="97">
        <f t="shared" si="16"/>
        <v>507111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1243000</v>
      </c>
      <c r="Q30" s="97">
        <f>$I30      +$K30      +$M30      +$O30</f>
        <v>1243595</v>
      </c>
      <c r="R30" s="52">
        <f>IF(($H30      =0),0,((($J30      -$H30      )/$H30      )*100))</f>
        <v>-31.114130434782609</v>
      </c>
      <c r="S30" s="53">
        <f>IF(($I30      =0),0,((($K30      -$I30      )/$I30      )*100))</f>
        <v>-31.144329001037363</v>
      </c>
      <c r="T30" s="52">
        <f>IF($E30   =0,0,($P30   /$E30   )*100)</f>
        <v>45.732155997056658</v>
      </c>
      <c r="U30" s="54">
        <f>IF($E30   =0,0,($Q30   /$E30   )*100)</f>
        <v>45.754047093451064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2959000</v>
      </c>
      <c r="C32" s="92"/>
      <c r="D32" s="92"/>
      <c r="E32" s="92">
        <f>$B32      +$C32      +$D32</f>
        <v>2959000</v>
      </c>
      <c r="F32" s="93">
        <v>2959000</v>
      </c>
      <c r="G32" s="94">
        <v>2071000</v>
      </c>
      <c r="H32" s="93">
        <v>621000</v>
      </c>
      <c r="I32" s="94">
        <v>539515</v>
      </c>
      <c r="J32" s="93">
        <v>470000</v>
      </c>
      <c r="K32" s="94">
        <v>550523</v>
      </c>
      <c r="L32" s="93"/>
      <c r="M32" s="94"/>
      <c r="N32" s="93"/>
      <c r="O32" s="94"/>
      <c r="P32" s="93">
        <f>$H32      +$J32      +$L32      +$N32</f>
        <v>1091000</v>
      </c>
      <c r="Q32" s="94">
        <f>$I32      +$K32      +$M32      +$O32</f>
        <v>1090038</v>
      </c>
      <c r="R32" s="48">
        <f>IF(($H32      =0),0,((($J32      -$H32      )/$H32      )*100))</f>
        <v>-24.315619967793882</v>
      </c>
      <c r="S32" s="49">
        <f>IF(($I32      =0),0,((($K32      -$I32      )/$I32      )*100))</f>
        <v>2.0403510560410738</v>
      </c>
      <c r="T32" s="48">
        <f>IF(($E32      =0),0,(($P32      /$E32      )*100))</f>
        <v>36.87056437985806</v>
      </c>
      <c r="U32" s="50">
        <f>IF(($E32      =0),0,(($Q32      /$E32      )*100))</f>
        <v>36.838053396417706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2959000</v>
      </c>
      <c r="C33" s="95">
        <f>C32</f>
        <v>0</v>
      </c>
      <c r="D33" s="95"/>
      <c r="E33" s="95">
        <f>$B33      +$C33      +$D33</f>
        <v>2959000</v>
      </c>
      <c r="F33" s="96">
        <f t="shared" ref="F33:O33" si="17">F32</f>
        <v>2959000</v>
      </c>
      <c r="G33" s="97">
        <f t="shared" si="17"/>
        <v>2071000</v>
      </c>
      <c r="H33" s="96">
        <f t="shared" si="17"/>
        <v>621000</v>
      </c>
      <c r="I33" s="97">
        <f t="shared" si="17"/>
        <v>539515</v>
      </c>
      <c r="J33" s="96">
        <f t="shared" si="17"/>
        <v>470000</v>
      </c>
      <c r="K33" s="97">
        <f t="shared" si="17"/>
        <v>550523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1091000</v>
      </c>
      <c r="Q33" s="97">
        <f>$I33      +$K33      +$M33      +$O33</f>
        <v>1090038</v>
      </c>
      <c r="R33" s="52">
        <f>IF(($H33      =0),0,((($J33      -$H33      )/$H33      )*100))</f>
        <v>-24.315619967793882</v>
      </c>
      <c r="S33" s="53">
        <f>IF(($I33      =0),0,((($K33      -$I33      )/$I33      )*100))</f>
        <v>2.0403510560410738</v>
      </c>
      <c r="T33" s="52">
        <f>IF($E33   =0,0,($P33   /$E33   )*100)</f>
        <v>36.87056437985806</v>
      </c>
      <c r="U33" s="54">
        <f>IF($E33   =0,0,($Q33   /$E33   )*100)</f>
        <v>36.838053396417706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90650000</v>
      </c>
      <c r="C51" s="92"/>
      <c r="D51" s="92"/>
      <c r="E51" s="92">
        <f t="shared" si="26"/>
        <v>90650000</v>
      </c>
      <c r="F51" s="93">
        <v>90650000</v>
      </c>
      <c r="G51" s="94">
        <v>72520000</v>
      </c>
      <c r="H51" s="93">
        <v>15743000</v>
      </c>
      <c r="I51" s="94">
        <v>10674940</v>
      </c>
      <c r="J51" s="93">
        <v>25681000</v>
      </c>
      <c r="K51" s="94">
        <v>25193239</v>
      </c>
      <c r="L51" s="93"/>
      <c r="M51" s="94"/>
      <c r="N51" s="93"/>
      <c r="O51" s="94"/>
      <c r="P51" s="93">
        <f t="shared" si="27"/>
        <v>41424000</v>
      </c>
      <c r="Q51" s="94">
        <f t="shared" si="28"/>
        <v>35868179</v>
      </c>
      <c r="R51" s="48">
        <f t="shared" si="29"/>
        <v>63.126468906815724</v>
      </c>
      <c r="S51" s="49">
        <f t="shared" si="30"/>
        <v>136.00356535961794</v>
      </c>
      <c r="T51" s="48">
        <f t="shared" si="31"/>
        <v>45.696635410921125</v>
      </c>
      <c r="U51" s="50">
        <f t="shared" si="32"/>
        <v>39.56776503033646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90650000</v>
      </c>
      <c r="C53" s="95">
        <f>SUM(C42:C52)</f>
        <v>0</v>
      </c>
      <c r="D53" s="95"/>
      <c r="E53" s="95">
        <f t="shared" si="26"/>
        <v>90650000</v>
      </c>
      <c r="F53" s="96">
        <f t="shared" ref="F53:O53" si="33">SUM(F42:F52)</f>
        <v>90650000</v>
      </c>
      <c r="G53" s="97">
        <f t="shared" si="33"/>
        <v>72520000</v>
      </c>
      <c r="H53" s="96">
        <f t="shared" si="33"/>
        <v>15743000</v>
      </c>
      <c r="I53" s="97">
        <f t="shared" si="33"/>
        <v>10674940</v>
      </c>
      <c r="J53" s="96">
        <f t="shared" si="33"/>
        <v>25681000</v>
      </c>
      <c r="K53" s="97">
        <f t="shared" si="33"/>
        <v>25193239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41424000</v>
      </c>
      <c r="Q53" s="97">
        <f t="shared" si="28"/>
        <v>35868179</v>
      </c>
      <c r="R53" s="52">
        <f t="shared" si="29"/>
        <v>63.126468906815724</v>
      </c>
      <c r="S53" s="53">
        <f t="shared" si="30"/>
        <v>136.00356535961794</v>
      </c>
      <c r="T53" s="52">
        <f>IF((+$E43+$E45+$E47+$E48+$E51) =0,0,(P53   /(+$E43+$E45+$E47+$E48+$E51) )*100)</f>
        <v>45.696635410921125</v>
      </c>
      <c r="U53" s="54">
        <f>IF((+$E43+$E45+$E47+$E48+$E51) =0,0,(Q53   /(+$E43+$E45+$E47+$E48+$E51) )*100)</f>
        <v>39.56776503033646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100527000</v>
      </c>
      <c r="C67" s="104">
        <f>SUM(C9:C14,C17:C23,C26:C29,C32,C35:C39,C42:C52,C55:C58,C61:C65)</f>
        <v>0</v>
      </c>
      <c r="D67" s="104"/>
      <c r="E67" s="104">
        <f t="shared" si="35"/>
        <v>100527000</v>
      </c>
      <c r="F67" s="105">
        <f t="shared" ref="F67:O67" si="43">SUM(F9:F14,F17:F23,F26:F29,F32,F35:F39,F42:F52,F55:F58,F61:F65)</f>
        <v>100527000</v>
      </c>
      <c r="G67" s="106">
        <f t="shared" si="43"/>
        <v>77694000</v>
      </c>
      <c r="H67" s="105">
        <f t="shared" si="43"/>
        <v>17193000</v>
      </c>
      <c r="I67" s="106">
        <f t="shared" si="43"/>
        <v>12086085</v>
      </c>
      <c r="J67" s="105">
        <f t="shared" si="43"/>
        <v>26829000</v>
      </c>
      <c r="K67" s="106">
        <f t="shared" si="43"/>
        <v>26380020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44022000</v>
      </c>
      <c r="Q67" s="106">
        <f t="shared" si="37"/>
        <v>38466105</v>
      </c>
      <c r="R67" s="61">
        <f t="shared" si="38"/>
        <v>56.046065259117086</v>
      </c>
      <c r="S67" s="62">
        <f t="shared" si="39"/>
        <v>118.26770207225914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45.138269402319359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39.441493124980774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122208000</v>
      </c>
      <c r="C69" s="92"/>
      <c r="D69" s="92"/>
      <c r="E69" s="92">
        <f>$B69      +$C69      +$D69</f>
        <v>122208000</v>
      </c>
      <c r="F69" s="93">
        <v>122208000</v>
      </c>
      <c r="G69" s="94">
        <v>92247000</v>
      </c>
      <c r="H69" s="93">
        <v>37107000</v>
      </c>
      <c r="I69" s="94">
        <v>29950238</v>
      </c>
      <c r="J69" s="93">
        <v>37925000</v>
      </c>
      <c r="K69" s="94">
        <v>62636764</v>
      </c>
      <c r="L69" s="93"/>
      <c r="M69" s="94"/>
      <c r="N69" s="93"/>
      <c r="O69" s="94"/>
      <c r="P69" s="93">
        <f>$H69      +$J69      +$L69      +$N69</f>
        <v>75032000</v>
      </c>
      <c r="Q69" s="94">
        <f>$I69      +$K69      +$M69      +$O69</f>
        <v>92587002</v>
      </c>
      <c r="R69" s="48">
        <f>IF(($H69      =0),0,((($J69      -$H69      )/$H69      )*100))</f>
        <v>2.2044358207346324</v>
      </c>
      <c r="S69" s="49">
        <f>IF(($I69      =0),0,((($K69      -$I69      )/$I69      )*100))</f>
        <v>109.13611437745503</v>
      </c>
      <c r="T69" s="48">
        <f>IF(($E69      =0),0,(($P69      /$E69      )*100))</f>
        <v>61.396962555642844</v>
      </c>
      <c r="U69" s="50">
        <f>IF(($E69      =0),0,(($Q69      /$E69      )*100))</f>
        <v>75.761817556952082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122208000</v>
      </c>
      <c r="C70" s="101">
        <f>C69</f>
        <v>0</v>
      </c>
      <c r="D70" s="101"/>
      <c r="E70" s="101">
        <f>$B70      +$C70      +$D70</f>
        <v>122208000</v>
      </c>
      <c r="F70" s="102">
        <f t="shared" ref="F70:O70" si="44">F69</f>
        <v>122208000</v>
      </c>
      <c r="G70" s="103">
        <f t="shared" si="44"/>
        <v>92247000</v>
      </c>
      <c r="H70" s="102">
        <f t="shared" si="44"/>
        <v>37107000</v>
      </c>
      <c r="I70" s="103">
        <f t="shared" si="44"/>
        <v>29950238</v>
      </c>
      <c r="J70" s="102">
        <f t="shared" si="44"/>
        <v>37925000</v>
      </c>
      <c r="K70" s="103">
        <f t="shared" si="44"/>
        <v>62636764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75032000</v>
      </c>
      <c r="Q70" s="103">
        <f>$I70      +$K70      +$M70      +$O70</f>
        <v>92587002</v>
      </c>
      <c r="R70" s="57">
        <f>IF(($H70      =0),0,((($J70      -$H70      )/$H70      )*100))</f>
        <v>2.2044358207346324</v>
      </c>
      <c r="S70" s="58">
        <f>IF(($I70      =0),0,((($K70      -$I70      )/$I70      )*100))</f>
        <v>109.13611437745503</v>
      </c>
      <c r="T70" s="57">
        <f>IF($E70   =0,0,($P70   /$E70   )*100)</f>
        <v>61.396962555642844</v>
      </c>
      <c r="U70" s="59">
        <f>IF($E70   =0,0,($Q70   /$E70 )*100)</f>
        <v>75.761817556952082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122208000</v>
      </c>
      <c r="C71" s="104">
        <f>C69</f>
        <v>0</v>
      </c>
      <c r="D71" s="104"/>
      <c r="E71" s="104">
        <f>$B71      +$C71      +$D71</f>
        <v>122208000</v>
      </c>
      <c r="F71" s="105">
        <f t="shared" ref="F71:O71" si="45">F69</f>
        <v>122208000</v>
      </c>
      <c r="G71" s="106">
        <f t="shared" si="45"/>
        <v>92247000</v>
      </c>
      <c r="H71" s="105">
        <f t="shared" si="45"/>
        <v>37107000</v>
      </c>
      <c r="I71" s="106">
        <f t="shared" si="45"/>
        <v>29950238</v>
      </c>
      <c r="J71" s="105">
        <f t="shared" si="45"/>
        <v>37925000</v>
      </c>
      <c r="K71" s="106">
        <f t="shared" si="45"/>
        <v>62636764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75032000</v>
      </c>
      <c r="Q71" s="106">
        <f>$I71      +$K71      +$M71      +$O71</f>
        <v>92587002</v>
      </c>
      <c r="R71" s="61">
        <f>IF(($H71      =0),0,((($J71      -$H71      )/$H71      )*100))</f>
        <v>2.2044358207346324</v>
      </c>
      <c r="S71" s="62">
        <f>IF(($I71      =0),0,((($K71      -$I71      )/$I71      )*100))</f>
        <v>109.13611437745503</v>
      </c>
      <c r="T71" s="61">
        <f>IF($E71   =0,0,($P71   /$E71   )*100)</f>
        <v>61.396962555642844</v>
      </c>
      <c r="U71" s="65">
        <f>IF($E71   =0,0,($Q71   /$E71   )*100)</f>
        <v>75.761817556952082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222735000</v>
      </c>
      <c r="C72" s="104">
        <f>SUM(C9:C14,C17:C23,C26:C29,C32,C35:C39,C42:C52,C55:C58,C61:C65,C69)</f>
        <v>0</v>
      </c>
      <c r="D72" s="104"/>
      <c r="E72" s="104">
        <f>$B72      +$C72      +$D72</f>
        <v>222735000</v>
      </c>
      <c r="F72" s="105">
        <f t="shared" ref="F72:O72" si="46">SUM(F9:F14,F17:F23,F26:F29,F32,F35:F39,F42:F52,F55:F58,F61:F65,F69)</f>
        <v>222735000</v>
      </c>
      <c r="G72" s="106">
        <f t="shared" si="46"/>
        <v>169941000</v>
      </c>
      <c r="H72" s="105">
        <f t="shared" si="46"/>
        <v>54300000</v>
      </c>
      <c r="I72" s="106">
        <f t="shared" si="46"/>
        <v>42036323</v>
      </c>
      <c r="J72" s="105">
        <f t="shared" si="46"/>
        <v>64754000</v>
      </c>
      <c r="K72" s="106">
        <f t="shared" si="46"/>
        <v>89016784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119054000</v>
      </c>
      <c r="Q72" s="106">
        <f>$I72      +$K72      +$M72      +$O72</f>
        <v>131053107</v>
      </c>
      <c r="R72" s="61">
        <f>IF(($H72      =0),0,((($J72      -$H72      )/$H72      )*100))</f>
        <v>19.25230202578269</v>
      </c>
      <c r="S72" s="62">
        <f>IF(($I72      =0),0,((($K72      -$I72      )/$I72      )*100))</f>
        <v>111.76158533180936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54.180717682663207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59.641434910232782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iVNflLg8s7JQpLtU0vocYKim8r0mUchuaakY7Pg146K7p9/j+QD4tz1UXOZLiAlrzUWyicW+aRvOkWnhwiqCw==" saltValue="dTB1MRgI2l7rt6i+CQ5Yc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2550000</v>
      </c>
      <c r="C10" s="92"/>
      <c r="D10" s="92"/>
      <c r="E10" s="92">
        <f t="shared" ref="E10:E15" si="0">$B10      +$C10      +$D10</f>
        <v>2550000</v>
      </c>
      <c r="F10" s="93">
        <v>2550000</v>
      </c>
      <c r="G10" s="94">
        <v>2550000</v>
      </c>
      <c r="H10" s="93">
        <v>1286000</v>
      </c>
      <c r="I10" s="94">
        <v>1266511</v>
      </c>
      <c r="J10" s="93">
        <v>127000</v>
      </c>
      <c r="K10" s="94">
        <v>171231</v>
      </c>
      <c r="L10" s="93"/>
      <c r="M10" s="94"/>
      <c r="N10" s="93"/>
      <c r="O10" s="94"/>
      <c r="P10" s="93">
        <f t="shared" ref="P10:P15" si="1">$H10      +$J10      +$L10      +$N10</f>
        <v>1413000</v>
      </c>
      <c r="Q10" s="94">
        <f t="shared" ref="Q10:Q15" si="2">$I10      +$K10      +$M10      +$O10</f>
        <v>1437742</v>
      </c>
      <c r="R10" s="48">
        <f t="shared" ref="R10:R15" si="3">IF(($H10      =0),0,((($J10      -$H10      )/$H10      )*100))</f>
        <v>-90.124416796267496</v>
      </c>
      <c r="S10" s="49">
        <f t="shared" ref="S10:S15" si="4">IF(($I10      =0),0,((($K10      -$I10      )/$I10      )*100))</f>
        <v>-86.480101633542859</v>
      </c>
      <c r="T10" s="48">
        <f t="shared" ref="T10:T14" si="5">IF(($E10      =0),0,(($P10      /$E10      )*100))</f>
        <v>55.411764705882348</v>
      </c>
      <c r="U10" s="50">
        <f t="shared" ref="U10:U14" si="6">IF(($E10      =0),0,(($Q10      /$E10      )*100))</f>
        <v>56.382039215686277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2550000</v>
      </c>
      <c r="C15" s="95">
        <f>SUM(C9:C14)</f>
        <v>0</v>
      </c>
      <c r="D15" s="95"/>
      <c r="E15" s="95">
        <f t="shared" si="0"/>
        <v>2550000</v>
      </c>
      <c r="F15" s="96">
        <f t="shared" ref="F15:O15" si="7">SUM(F9:F14)</f>
        <v>2550000</v>
      </c>
      <c r="G15" s="97">
        <f t="shared" si="7"/>
        <v>2550000</v>
      </c>
      <c r="H15" s="96">
        <f t="shared" si="7"/>
        <v>1286000</v>
      </c>
      <c r="I15" s="97">
        <f t="shared" si="7"/>
        <v>1266511</v>
      </c>
      <c r="J15" s="96">
        <f t="shared" si="7"/>
        <v>127000</v>
      </c>
      <c r="K15" s="97">
        <f t="shared" si="7"/>
        <v>171231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1413000</v>
      </c>
      <c r="Q15" s="97">
        <f t="shared" si="2"/>
        <v>1437742</v>
      </c>
      <c r="R15" s="52">
        <f t="shared" si="3"/>
        <v>-90.124416796267496</v>
      </c>
      <c r="S15" s="53">
        <f t="shared" si="4"/>
        <v>-86.480101633542859</v>
      </c>
      <c r="T15" s="52">
        <f>IF((SUM($E9:$E13))=0,0,(P15/(SUM($E9:$E13))*100))</f>
        <v>55.411764705882348</v>
      </c>
      <c r="U15" s="54">
        <f>IF((SUM($E9:$E13))=0,0,(Q15/(SUM($E9:$E13))*100))</f>
        <v>56.382039215686277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2967000</v>
      </c>
      <c r="C32" s="92"/>
      <c r="D32" s="92"/>
      <c r="E32" s="92">
        <f>$B32      +$C32      +$D32</f>
        <v>2967000</v>
      </c>
      <c r="F32" s="93">
        <v>2967000</v>
      </c>
      <c r="G32" s="94">
        <v>2077000</v>
      </c>
      <c r="H32" s="93">
        <v>811000</v>
      </c>
      <c r="I32" s="94">
        <v>144774</v>
      </c>
      <c r="J32" s="93">
        <v>1266000</v>
      </c>
      <c r="K32" s="94">
        <v>1546188</v>
      </c>
      <c r="L32" s="93"/>
      <c r="M32" s="94"/>
      <c r="N32" s="93"/>
      <c r="O32" s="94"/>
      <c r="P32" s="93">
        <f>$H32      +$J32      +$L32      +$N32</f>
        <v>2077000</v>
      </c>
      <c r="Q32" s="94">
        <f>$I32      +$K32      +$M32      +$O32</f>
        <v>1690962</v>
      </c>
      <c r="R32" s="48">
        <f>IF(($H32      =0),0,((($J32      -$H32      )/$H32      )*100))</f>
        <v>56.103575832305793</v>
      </c>
      <c r="S32" s="49">
        <f>IF(($I32      =0),0,((($K32      -$I32      )/$I32      )*100))</f>
        <v>968.00116042935883</v>
      </c>
      <c r="T32" s="48">
        <f>IF(($E32      =0),0,(($P32      /$E32      )*100))</f>
        <v>70.003370407819347</v>
      </c>
      <c r="U32" s="50">
        <f>IF(($E32      =0),0,(($Q32      /$E32      )*100))</f>
        <v>56.992315470171896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2967000</v>
      </c>
      <c r="C33" s="95">
        <f>C32</f>
        <v>0</v>
      </c>
      <c r="D33" s="95"/>
      <c r="E33" s="95">
        <f>$B33      +$C33      +$D33</f>
        <v>2967000</v>
      </c>
      <c r="F33" s="96">
        <f t="shared" ref="F33:O33" si="17">F32</f>
        <v>2967000</v>
      </c>
      <c r="G33" s="97">
        <f t="shared" si="17"/>
        <v>2077000</v>
      </c>
      <c r="H33" s="96">
        <f t="shared" si="17"/>
        <v>811000</v>
      </c>
      <c r="I33" s="97">
        <f t="shared" si="17"/>
        <v>144774</v>
      </c>
      <c r="J33" s="96">
        <f t="shared" si="17"/>
        <v>1266000</v>
      </c>
      <c r="K33" s="97">
        <f t="shared" si="17"/>
        <v>1546188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2077000</v>
      </c>
      <c r="Q33" s="97">
        <f>$I33      +$K33      +$M33      +$O33</f>
        <v>1690962</v>
      </c>
      <c r="R33" s="52">
        <f>IF(($H33      =0),0,((($J33      -$H33      )/$H33      )*100))</f>
        <v>56.103575832305793</v>
      </c>
      <c r="S33" s="53">
        <f>IF(($I33      =0),0,((($K33      -$I33      )/$I33      )*100))</f>
        <v>968.00116042935883</v>
      </c>
      <c r="T33" s="52">
        <f>IF($E33   =0,0,($P33   /$E33   )*100)</f>
        <v>70.003370407819347</v>
      </c>
      <c r="U33" s="54">
        <f>IF($E33   =0,0,($Q33   /$E33   )*100)</f>
        <v>56.992315470171896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12355000</v>
      </c>
      <c r="C35" s="92"/>
      <c r="D35" s="92"/>
      <c r="E35" s="92">
        <f t="shared" ref="E35:E40" si="18">$B35      +$C35      +$D35</f>
        <v>12355000</v>
      </c>
      <c r="F35" s="93">
        <v>12355000</v>
      </c>
      <c r="G35" s="94">
        <v>5355000</v>
      </c>
      <c r="H35" s="93">
        <v>8020000</v>
      </c>
      <c r="I35" s="94">
        <v>2355000</v>
      </c>
      <c r="J35" s="93"/>
      <c r="K35" s="94">
        <v>3179431</v>
      </c>
      <c r="L35" s="93"/>
      <c r="M35" s="94"/>
      <c r="N35" s="93"/>
      <c r="O35" s="94"/>
      <c r="P35" s="93">
        <f t="shared" ref="P35:P40" si="19">$H35      +$J35      +$L35      +$N35</f>
        <v>8020000</v>
      </c>
      <c r="Q35" s="94">
        <f t="shared" ref="Q35:Q40" si="20">$I35      +$K35      +$M35      +$O35</f>
        <v>5534431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35.007685774946921</v>
      </c>
      <c r="T35" s="48">
        <f t="shared" ref="T35:T39" si="23">IF(($E35      =0),0,(($P35      /$E35      )*100))</f>
        <v>64.91299069202752</v>
      </c>
      <c r="U35" s="50">
        <f t="shared" ref="U35:U39" si="24">IF(($E35      =0),0,(($Q35      /$E35      )*100))</f>
        <v>44.795070821529748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2382000</v>
      </c>
      <c r="C36" s="92"/>
      <c r="D36" s="92"/>
      <c r="E36" s="92">
        <f t="shared" si="18"/>
        <v>2382000</v>
      </c>
      <c r="F36" s="93">
        <v>2382000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14737000</v>
      </c>
      <c r="C40" s="95">
        <f>SUM(C35:C39)</f>
        <v>0</v>
      </c>
      <c r="D40" s="95"/>
      <c r="E40" s="95">
        <f t="shared" si="18"/>
        <v>14737000</v>
      </c>
      <c r="F40" s="96">
        <f t="shared" ref="F40:O40" si="25">SUM(F35:F39)</f>
        <v>14737000</v>
      </c>
      <c r="G40" s="97">
        <f t="shared" si="25"/>
        <v>5355000</v>
      </c>
      <c r="H40" s="96">
        <f t="shared" si="25"/>
        <v>8020000</v>
      </c>
      <c r="I40" s="97">
        <f t="shared" si="25"/>
        <v>2355000</v>
      </c>
      <c r="J40" s="96">
        <f t="shared" si="25"/>
        <v>0</v>
      </c>
      <c r="K40" s="97">
        <f t="shared" si="25"/>
        <v>3179431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8020000</v>
      </c>
      <c r="Q40" s="97">
        <f t="shared" si="20"/>
        <v>5534431</v>
      </c>
      <c r="R40" s="52">
        <f t="shared" si="21"/>
        <v>-100</v>
      </c>
      <c r="S40" s="53">
        <f t="shared" si="22"/>
        <v>35.007685774946921</v>
      </c>
      <c r="T40" s="52">
        <f>IF((+$E35+$E38) =0,0,(P40   /(+$E35+$E38) )*100)</f>
        <v>64.91299069202752</v>
      </c>
      <c r="U40" s="54">
        <f>IF((+$E35+$E38) =0,0,(Q40   /(+$E35+$E38) )*100)</f>
        <v>44.795070821529748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20254000</v>
      </c>
      <c r="C67" s="104">
        <f>SUM(C9:C14,C17:C23,C26:C29,C32,C35:C39,C42:C52,C55:C58,C61:C65)</f>
        <v>0</v>
      </c>
      <c r="D67" s="104"/>
      <c r="E67" s="104">
        <f t="shared" si="35"/>
        <v>20254000</v>
      </c>
      <c r="F67" s="105">
        <f t="shared" ref="F67:O67" si="43">SUM(F9:F14,F17:F23,F26:F29,F32,F35:F39,F42:F52,F55:F58,F61:F65)</f>
        <v>20254000</v>
      </c>
      <c r="G67" s="106">
        <f t="shared" si="43"/>
        <v>9982000</v>
      </c>
      <c r="H67" s="105">
        <f t="shared" si="43"/>
        <v>10117000</v>
      </c>
      <c r="I67" s="106">
        <f t="shared" si="43"/>
        <v>3766285</v>
      </c>
      <c r="J67" s="105">
        <f t="shared" si="43"/>
        <v>1393000</v>
      </c>
      <c r="K67" s="106">
        <f t="shared" si="43"/>
        <v>4896850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11510000</v>
      </c>
      <c r="Q67" s="106">
        <f t="shared" si="37"/>
        <v>8663135</v>
      </c>
      <c r="R67" s="61">
        <f t="shared" si="38"/>
        <v>-86.231096174755365</v>
      </c>
      <c r="S67" s="62">
        <f t="shared" si="39"/>
        <v>30.018041651123056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64.402417188898838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48.473226275738583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34987000</v>
      </c>
      <c r="C69" s="92"/>
      <c r="D69" s="92"/>
      <c r="E69" s="92">
        <f>$B69      +$C69      +$D69</f>
        <v>34987000</v>
      </c>
      <c r="F69" s="93">
        <v>34987000</v>
      </c>
      <c r="G69" s="94">
        <v>28400000</v>
      </c>
      <c r="H69" s="93">
        <v>6934000</v>
      </c>
      <c r="I69" s="94">
        <v>12156823</v>
      </c>
      <c r="J69" s="93">
        <v>5789000</v>
      </c>
      <c r="K69" s="94">
        <v>10735323</v>
      </c>
      <c r="L69" s="93"/>
      <c r="M69" s="94"/>
      <c r="N69" s="93"/>
      <c r="O69" s="94"/>
      <c r="P69" s="93">
        <f>$H69      +$J69      +$L69      +$N69</f>
        <v>12723000</v>
      </c>
      <c r="Q69" s="94">
        <f>$I69      +$K69      +$M69      +$O69</f>
        <v>22892146</v>
      </c>
      <c r="R69" s="48">
        <f>IF(($H69      =0),0,((($J69      -$H69      )/$H69      )*100))</f>
        <v>-16.512835304297663</v>
      </c>
      <c r="S69" s="49">
        <f>IF(($I69      =0),0,((($K69      -$I69      )/$I69      )*100))</f>
        <v>-11.693022099606122</v>
      </c>
      <c r="T69" s="48">
        <f>IF(($E69      =0),0,(($P69      /$E69      )*100))</f>
        <v>36.364935547489068</v>
      </c>
      <c r="U69" s="50">
        <f>IF(($E69      =0),0,(($Q69      /$E69      )*100))</f>
        <v>65.430434161259896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34987000</v>
      </c>
      <c r="C70" s="101">
        <f>C69</f>
        <v>0</v>
      </c>
      <c r="D70" s="101"/>
      <c r="E70" s="101">
        <f>$B70      +$C70      +$D70</f>
        <v>34987000</v>
      </c>
      <c r="F70" s="102">
        <f t="shared" ref="F70:O70" si="44">F69</f>
        <v>34987000</v>
      </c>
      <c r="G70" s="103">
        <f t="shared" si="44"/>
        <v>28400000</v>
      </c>
      <c r="H70" s="102">
        <f t="shared" si="44"/>
        <v>6934000</v>
      </c>
      <c r="I70" s="103">
        <f t="shared" si="44"/>
        <v>12156823</v>
      </c>
      <c r="J70" s="102">
        <f t="shared" si="44"/>
        <v>5789000</v>
      </c>
      <c r="K70" s="103">
        <f t="shared" si="44"/>
        <v>10735323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12723000</v>
      </c>
      <c r="Q70" s="103">
        <f>$I70      +$K70      +$M70      +$O70</f>
        <v>22892146</v>
      </c>
      <c r="R70" s="57">
        <f>IF(($H70      =0),0,((($J70      -$H70      )/$H70      )*100))</f>
        <v>-16.512835304297663</v>
      </c>
      <c r="S70" s="58">
        <f>IF(($I70      =0),0,((($K70      -$I70      )/$I70      )*100))</f>
        <v>-11.693022099606122</v>
      </c>
      <c r="T70" s="57">
        <f>IF($E70   =0,0,($P70   /$E70   )*100)</f>
        <v>36.364935547489068</v>
      </c>
      <c r="U70" s="59">
        <f>IF($E70   =0,0,($Q70   /$E70 )*100)</f>
        <v>65.430434161259896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34987000</v>
      </c>
      <c r="C71" s="104">
        <f>C69</f>
        <v>0</v>
      </c>
      <c r="D71" s="104"/>
      <c r="E71" s="104">
        <f>$B71      +$C71      +$D71</f>
        <v>34987000</v>
      </c>
      <c r="F71" s="105">
        <f t="shared" ref="F71:O71" si="45">F69</f>
        <v>34987000</v>
      </c>
      <c r="G71" s="106">
        <f t="shared" si="45"/>
        <v>28400000</v>
      </c>
      <c r="H71" s="105">
        <f t="shared" si="45"/>
        <v>6934000</v>
      </c>
      <c r="I71" s="106">
        <f t="shared" si="45"/>
        <v>12156823</v>
      </c>
      <c r="J71" s="105">
        <f t="shared" si="45"/>
        <v>5789000</v>
      </c>
      <c r="K71" s="106">
        <f t="shared" si="45"/>
        <v>10735323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12723000</v>
      </c>
      <c r="Q71" s="106">
        <f>$I71      +$K71      +$M71      +$O71</f>
        <v>22892146</v>
      </c>
      <c r="R71" s="61">
        <f>IF(($H71      =0),0,((($J71      -$H71      )/$H71      )*100))</f>
        <v>-16.512835304297663</v>
      </c>
      <c r="S71" s="62">
        <f>IF(($I71      =0),0,((($K71      -$I71      )/$I71      )*100))</f>
        <v>-11.693022099606122</v>
      </c>
      <c r="T71" s="61">
        <f>IF($E71   =0,0,($P71   /$E71   )*100)</f>
        <v>36.364935547489068</v>
      </c>
      <c r="U71" s="65">
        <f>IF($E71   =0,0,($Q71   /$E71   )*100)</f>
        <v>65.430434161259896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55241000</v>
      </c>
      <c r="C72" s="104">
        <f>SUM(C9:C14,C17:C23,C26:C29,C32,C35:C39,C42:C52,C55:C58,C61:C65,C69)</f>
        <v>0</v>
      </c>
      <c r="D72" s="104"/>
      <c r="E72" s="104">
        <f>$B72      +$C72      +$D72</f>
        <v>55241000</v>
      </c>
      <c r="F72" s="105">
        <f t="shared" ref="F72:O72" si="46">SUM(F9:F14,F17:F23,F26:F29,F32,F35:F39,F42:F52,F55:F58,F61:F65,F69)</f>
        <v>55241000</v>
      </c>
      <c r="G72" s="106">
        <f t="shared" si="46"/>
        <v>38382000</v>
      </c>
      <c r="H72" s="105">
        <f t="shared" si="46"/>
        <v>17051000</v>
      </c>
      <c r="I72" s="106">
        <f t="shared" si="46"/>
        <v>15923108</v>
      </c>
      <c r="J72" s="105">
        <f t="shared" si="46"/>
        <v>7182000</v>
      </c>
      <c r="K72" s="106">
        <f t="shared" si="46"/>
        <v>15632173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24233000</v>
      </c>
      <c r="Q72" s="106">
        <f>$I72      +$K72      +$M72      +$O72</f>
        <v>31555281</v>
      </c>
      <c r="R72" s="61">
        <f>IF(($H72      =0),0,((($J72      -$H72      )/$H72      )*100))</f>
        <v>-57.879303266670576</v>
      </c>
      <c r="S72" s="62">
        <f>IF(($I72      =0),0,((($K72      -$I72      )/$I72      )*100))</f>
        <v>-1.8271244533416466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45.844605459808172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59.697082805198733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dbuUyZ8gW7LuPMwmlBlDMqukAWBjZhpyhY6ZLNr+BT+A5FhIO5oyqdt5EIq+LxpMKXZtqd5ug3lCIvHeV8nW6w==" saltValue="reL/zl7Lt3vVLKl+xxuf0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/>
      <c r="I10" s="94">
        <v>251444</v>
      </c>
      <c r="J10" s="93"/>
      <c r="K10" s="94">
        <v>397205</v>
      </c>
      <c r="L10" s="93"/>
      <c r="M10" s="94"/>
      <c r="N10" s="93"/>
      <c r="O10" s="94"/>
      <c r="P10" s="93">
        <f t="shared" ref="P10:P15" si="1">$H10      +$J10      +$L10      +$N10</f>
        <v>0</v>
      </c>
      <c r="Q10" s="94">
        <f t="shared" ref="Q10:Q15" si="2">$I10      +$K10      +$M10      +$O10</f>
        <v>648649</v>
      </c>
      <c r="R10" s="48">
        <f t="shared" ref="R10:R15" si="3">IF(($H10      =0),0,((($J10      -$H10      )/$H10      )*100))</f>
        <v>0</v>
      </c>
      <c r="S10" s="49">
        <f t="shared" ref="S10:S15" si="4">IF(($I10      =0),0,((($K10      -$I10      )/$I10      )*100))</f>
        <v>57.969567776522801</v>
      </c>
      <c r="T10" s="48">
        <f t="shared" ref="T10:T14" si="5">IF(($E10      =0),0,(($P10      /$E10      )*100))</f>
        <v>0</v>
      </c>
      <c r="U10" s="50">
        <f t="shared" ref="U10:U14" si="6">IF(($E10      =0),0,(($Q10      /$E10      )*100))</f>
        <v>35.062108108108106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24514000</v>
      </c>
      <c r="C13" s="92"/>
      <c r="D13" s="92"/>
      <c r="E13" s="92">
        <f t="shared" si="0"/>
        <v>24514000</v>
      </c>
      <c r="F13" s="93">
        <v>24514000</v>
      </c>
      <c r="G13" s="94">
        <v>15000000</v>
      </c>
      <c r="H13" s="93">
        <v>3160000</v>
      </c>
      <c r="I13" s="94"/>
      <c r="J13" s="93">
        <v>8084000</v>
      </c>
      <c r="K13" s="94">
        <v>11235926</v>
      </c>
      <c r="L13" s="93"/>
      <c r="M13" s="94"/>
      <c r="N13" s="93"/>
      <c r="O13" s="94"/>
      <c r="P13" s="93">
        <f t="shared" si="1"/>
        <v>11244000</v>
      </c>
      <c r="Q13" s="94">
        <f t="shared" si="2"/>
        <v>11235926</v>
      </c>
      <c r="R13" s="48">
        <f t="shared" si="3"/>
        <v>155.82278481012659</v>
      </c>
      <c r="S13" s="49">
        <f t="shared" si="4"/>
        <v>0</v>
      </c>
      <c r="T13" s="48">
        <f t="shared" si="5"/>
        <v>45.867667455331649</v>
      </c>
      <c r="U13" s="50">
        <f t="shared" si="6"/>
        <v>45.834731174023005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100000</v>
      </c>
      <c r="C14" s="92"/>
      <c r="D14" s="92"/>
      <c r="E14" s="92">
        <f t="shared" si="0"/>
        <v>100000</v>
      </c>
      <c r="F14" s="93">
        <v>100000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26464000</v>
      </c>
      <c r="C15" s="95">
        <f>SUM(C9:C14)</f>
        <v>0</v>
      </c>
      <c r="D15" s="95"/>
      <c r="E15" s="95">
        <f t="shared" si="0"/>
        <v>26464000</v>
      </c>
      <c r="F15" s="96">
        <f t="shared" ref="F15:O15" si="7">SUM(F9:F14)</f>
        <v>26464000</v>
      </c>
      <c r="G15" s="97">
        <f t="shared" si="7"/>
        <v>16850000</v>
      </c>
      <c r="H15" s="96">
        <f t="shared" si="7"/>
        <v>3160000</v>
      </c>
      <c r="I15" s="97">
        <f t="shared" si="7"/>
        <v>251444</v>
      </c>
      <c r="J15" s="96">
        <f t="shared" si="7"/>
        <v>8084000</v>
      </c>
      <c r="K15" s="97">
        <f t="shared" si="7"/>
        <v>11633131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11244000</v>
      </c>
      <c r="Q15" s="97">
        <f t="shared" si="2"/>
        <v>11884575</v>
      </c>
      <c r="R15" s="52">
        <f t="shared" si="3"/>
        <v>155.82278481012659</v>
      </c>
      <c r="S15" s="53">
        <f t="shared" si="4"/>
        <v>4526.5295652312243</v>
      </c>
      <c r="T15" s="52">
        <f>IF((SUM($E9:$E13))=0,0,(P15/(SUM($E9:$E13))*100))</f>
        <v>42.64906690942194</v>
      </c>
      <c r="U15" s="54">
        <f>IF((SUM($E9:$E13))=0,0,(Q15/(SUM($E9:$E13))*100))</f>
        <v>45.07880063723259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3106000</v>
      </c>
      <c r="C32" s="92"/>
      <c r="D32" s="92"/>
      <c r="E32" s="92">
        <f>$B32      +$C32      +$D32</f>
        <v>3106000</v>
      </c>
      <c r="F32" s="93">
        <v>3106000</v>
      </c>
      <c r="G32" s="94">
        <v>2174000</v>
      </c>
      <c r="H32" s="93">
        <v>931000</v>
      </c>
      <c r="I32" s="94">
        <v>506407</v>
      </c>
      <c r="J32" s="93">
        <v>671000</v>
      </c>
      <c r="K32" s="94">
        <v>834143</v>
      </c>
      <c r="L32" s="93"/>
      <c r="M32" s="94"/>
      <c r="N32" s="93"/>
      <c r="O32" s="94"/>
      <c r="P32" s="93">
        <f>$H32      +$J32      +$L32      +$N32</f>
        <v>1602000</v>
      </c>
      <c r="Q32" s="94">
        <f>$I32      +$K32      +$M32      +$O32</f>
        <v>1340550</v>
      </c>
      <c r="R32" s="48">
        <f>IF(($H32      =0),0,((($J32      -$H32      )/$H32      )*100))</f>
        <v>-27.926960257787325</v>
      </c>
      <c r="S32" s="49">
        <f>IF(($I32      =0),0,((($K32      -$I32      )/$I32      )*100))</f>
        <v>64.717904768299022</v>
      </c>
      <c r="T32" s="48">
        <f>IF(($E32      =0),0,(($P32      /$E32      )*100))</f>
        <v>51.577591757887966</v>
      </c>
      <c r="U32" s="50">
        <f>IF(($E32      =0),0,(($Q32      /$E32      )*100))</f>
        <v>43.160012878300066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3106000</v>
      </c>
      <c r="C33" s="95">
        <f>C32</f>
        <v>0</v>
      </c>
      <c r="D33" s="95"/>
      <c r="E33" s="95">
        <f>$B33      +$C33      +$D33</f>
        <v>3106000</v>
      </c>
      <c r="F33" s="96">
        <f t="shared" ref="F33:O33" si="17">F32</f>
        <v>3106000</v>
      </c>
      <c r="G33" s="97">
        <f t="shared" si="17"/>
        <v>2174000</v>
      </c>
      <c r="H33" s="96">
        <f t="shared" si="17"/>
        <v>931000</v>
      </c>
      <c r="I33" s="97">
        <f t="shared" si="17"/>
        <v>506407</v>
      </c>
      <c r="J33" s="96">
        <f t="shared" si="17"/>
        <v>671000</v>
      </c>
      <c r="K33" s="97">
        <f t="shared" si="17"/>
        <v>834143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1602000</v>
      </c>
      <c r="Q33" s="97">
        <f>$I33      +$K33      +$M33      +$O33</f>
        <v>1340550</v>
      </c>
      <c r="R33" s="52">
        <f>IF(($H33      =0),0,((($J33      -$H33      )/$H33      )*100))</f>
        <v>-27.926960257787325</v>
      </c>
      <c r="S33" s="53">
        <f>IF(($I33      =0),0,((($K33      -$I33      )/$I33      )*100))</f>
        <v>64.717904768299022</v>
      </c>
      <c r="T33" s="52">
        <f>IF($E33   =0,0,($P33   /$E33   )*100)</f>
        <v>51.577591757887966</v>
      </c>
      <c r="U33" s="54">
        <f>IF($E33   =0,0,($Q33   /$E33   )*100)</f>
        <v>43.160012878300066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21550000</v>
      </c>
      <c r="C35" s="92"/>
      <c r="D35" s="92"/>
      <c r="E35" s="92">
        <f t="shared" ref="E35:E40" si="18">$B35      +$C35      +$D35</f>
        <v>21550000</v>
      </c>
      <c r="F35" s="93">
        <v>21550000</v>
      </c>
      <c r="G35" s="94">
        <v>14500000</v>
      </c>
      <c r="H35" s="93">
        <v>920000</v>
      </c>
      <c r="I35" s="94"/>
      <c r="J35" s="93"/>
      <c r="K35" s="94">
        <v>7092744</v>
      </c>
      <c r="L35" s="93"/>
      <c r="M35" s="94"/>
      <c r="N35" s="93"/>
      <c r="O35" s="94"/>
      <c r="P35" s="93">
        <f t="shared" ref="P35:P40" si="19">$H35      +$J35      +$L35      +$N35</f>
        <v>920000</v>
      </c>
      <c r="Q35" s="94">
        <f t="shared" ref="Q35:Q40" si="20">$I35      +$K35      +$M35      +$O35</f>
        <v>7092744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4.2691415313225063</v>
      </c>
      <c r="U35" s="50">
        <f t="shared" ref="U35:U39" si="24">IF(($E35      =0),0,(($Q35      /$E35      )*100))</f>
        <v>32.912965197215776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13692000</v>
      </c>
      <c r="C36" s="92"/>
      <c r="D36" s="92"/>
      <c r="E36" s="92">
        <f t="shared" si="18"/>
        <v>13692000</v>
      </c>
      <c r="F36" s="93">
        <v>13692000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35242000</v>
      </c>
      <c r="C40" s="95">
        <f>SUM(C35:C39)</f>
        <v>0</v>
      </c>
      <c r="D40" s="95"/>
      <c r="E40" s="95">
        <f t="shared" si="18"/>
        <v>35242000</v>
      </c>
      <c r="F40" s="96">
        <f t="shared" ref="F40:O40" si="25">SUM(F35:F39)</f>
        <v>35242000</v>
      </c>
      <c r="G40" s="97">
        <f t="shared" si="25"/>
        <v>14500000</v>
      </c>
      <c r="H40" s="96">
        <f t="shared" si="25"/>
        <v>920000</v>
      </c>
      <c r="I40" s="97">
        <f t="shared" si="25"/>
        <v>0</v>
      </c>
      <c r="J40" s="96">
        <f t="shared" si="25"/>
        <v>0</v>
      </c>
      <c r="K40" s="97">
        <f t="shared" si="25"/>
        <v>7092744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920000</v>
      </c>
      <c r="Q40" s="97">
        <f t="shared" si="20"/>
        <v>7092744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4.2691415313225063</v>
      </c>
      <c r="U40" s="54">
        <f>IF((+$E35+$E38) =0,0,(Q40   /(+$E35+$E38) )*100)</f>
        <v>32.912965197215776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50000000</v>
      </c>
      <c r="C51" s="92"/>
      <c r="D51" s="92"/>
      <c r="E51" s="92">
        <f t="shared" si="26"/>
        <v>50000000</v>
      </c>
      <c r="F51" s="93">
        <v>50000000</v>
      </c>
      <c r="G51" s="94">
        <v>40000000</v>
      </c>
      <c r="H51" s="93">
        <v>3567000</v>
      </c>
      <c r="I51" s="94">
        <v>3567456</v>
      </c>
      <c r="J51" s="93">
        <v>14387000</v>
      </c>
      <c r="K51" s="94">
        <v>15636909</v>
      </c>
      <c r="L51" s="93"/>
      <c r="M51" s="94"/>
      <c r="N51" s="93"/>
      <c r="O51" s="94"/>
      <c r="P51" s="93">
        <f t="shared" si="27"/>
        <v>17954000</v>
      </c>
      <c r="Q51" s="94">
        <f t="shared" si="28"/>
        <v>19204365</v>
      </c>
      <c r="R51" s="48">
        <f t="shared" si="29"/>
        <v>303.33613680964396</v>
      </c>
      <c r="S51" s="49">
        <f t="shared" si="30"/>
        <v>338.3210052205269</v>
      </c>
      <c r="T51" s="48">
        <f t="shared" si="31"/>
        <v>35.908000000000001</v>
      </c>
      <c r="U51" s="50">
        <f t="shared" si="32"/>
        <v>38.408730000000006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50000000</v>
      </c>
      <c r="C53" s="95">
        <f>SUM(C42:C52)</f>
        <v>0</v>
      </c>
      <c r="D53" s="95"/>
      <c r="E53" s="95">
        <f t="shared" si="26"/>
        <v>50000000</v>
      </c>
      <c r="F53" s="96">
        <f t="shared" ref="F53:O53" si="33">SUM(F42:F52)</f>
        <v>50000000</v>
      </c>
      <c r="G53" s="97">
        <f t="shared" si="33"/>
        <v>40000000</v>
      </c>
      <c r="H53" s="96">
        <f t="shared" si="33"/>
        <v>3567000</v>
      </c>
      <c r="I53" s="97">
        <f t="shared" si="33"/>
        <v>3567456</v>
      </c>
      <c r="J53" s="96">
        <f t="shared" si="33"/>
        <v>14387000</v>
      </c>
      <c r="K53" s="97">
        <f t="shared" si="33"/>
        <v>15636909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17954000</v>
      </c>
      <c r="Q53" s="97">
        <f t="shared" si="28"/>
        <v>19204365</v>
      </c>
      <c r="R53" s="52">
        <f t="shared" si="29"/>
        <v>303.33613680964396</v>
      </c>
      <c r="S53" s="53">
        <f t="shared" si="30"/>
        <v>338.3210052205269</v>
      </c>
      <c r="T53" s="52">
        <f>IF((+$E43+$E45+$E47+$E48+$E51) =0,0,(P53   /(+$E43+$E45+$E47+$E48+$E51) )*100)</f>
        <v>35.908000000000001</v>
      </c>
      <c r="U53" s="54">
        <f>IF((+$E43+$E45+$E47+$E48+$E51) =0,0,(Q53   /(+$E43+$E45+$E47+$E48+$E51) )*100)</f>
        <v>38.408730000000006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114812000</v>
      </c>
      <c r="C67" s="104">
        <f>SUM(C9:C14,C17:C23,C26:C29,C32,C35:C39,C42:C52,C55:C58,C61:C65)</f>
        <v>0</v>
      </c>
      <c r="D67" s="104"/>
      <c r="E67" s="104">
        <f t="shared" si="35"/>
        <v>114812000</v>
      </c>
      <c r="F67" s="105">
        <f t="shared" ref="F67:O67" si="43">SUM(F9:F14,F17:F23,F26:F29,F32,F35:F39,F42:F52,F55:F58,F61:F65)</f>
        <v>114812000</v>
      </c>
      <c r="G67" s="106">
        <f t="shared" si="43"/>
        <v>73524000</v>
      </c>
      <c r="H67" s="105">
        <f t="shared" si="43"/>
        <v>8578000</v>
      </c>
      <c r="I67" s="106">
        <f t="shared" si="43"/>
        <v>4325307</v>
      </c>
      <c r="J67" s="105">
        <f t="shared" si="43"/>
        <v>23142000</v>
      </c>
      <c r="K67" s="106">
        <f t="shared" si="43"/>
        <v>35196927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31720000</v>
      </c>
      <c r="Q67" s="106">
        <f t="shared" si="37"/>
        <v>39522234</v>
      </c>
      <c r="R67" s="61">
        <f t="shared" si="38"/>
        <v>169.7831662392166</v>
      </c>
      <c r="S67" s="62">
        <f t="shared" si="39"/>
        <v>713.74401863266587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31.39972282716294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39.12317758859632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143068000</v>
      </c>
      <c r="C69" s="92"/>
      <c r="D69" s="92"/>
      <c r="E69" s="92">
        <f>$B69      +$C69      +$D69</f>
        <v>143068000</v>
      </c>
      <c r="F69" s="93">
        <v>143068000</v>
      </c>
      <c r="G69" s="94">
        <v>98000000</v>
      </c>
      <c r="H69" s="93">
        <v>25567000</v>
      </c>
      <c r="I69" s="94">
        <v>21180359</v>
      </c>
      <c r="J69" s="93">
        <v>36149000</v>
      </c>
      <c r="K69" s="94">
        <v>42708466</v>
      </c>
      <c r="L69" s="93"/>
      <c r="M69" s="94"/>
      <c r="N69" s="93"/>
      <c r="O69" s="94"/>
      <c r="P69" s="93">
        <f>$H69      +$J69      +$L69      +$N69</f>
        <v>61716000</v>
      </c>
      <c r="Q69" s="94">
        <f>$I69      +$K69      +$M69      +$O69</f>
        <v>63888825</v>
      </c>
      <c r="R69" s="48">
        <f>IF(($H69      =0),0,((($J69      -$H69      )/$H69      )*100))</f>
        <v>41.389290882778582</v>
      </c>
      <c r="S69" s="49">
        <f>IF(($I69      =0),0,((($K69      -$I69      )/$I69      )*100))</f>
        <v>101.64184185924327</v>
      </c>
      <c r="T69" s="48">
        <f>IF(($E69      =0),0,(($P69      /$E69      )*100))</f>
        <v>43.137529007185393</v>
      </c>
      <c r="U69" s="50">
        <f>IF(($E69      =0),0,(($Q69      /$E69      )*100))</f>
        <v>44.656264853076863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143068000</v>
      </c>
      <c r="C70" s="101">
        <f>C69</f>
        <v>0</v>
      </c>
      <c r="D70" s="101"/>
      <c r="E70" s="101">
        <f>$B70      +$C70      +$D70</f>
        <v>143068000</v>
      </c>
      <c r="F70" s="102">
        <f t="shared" ref="F70:O70" si="44">F69</f>
        <v>143068000</v>
      </c>
      <c r="G70" s="103">
        <f t="shared" si="44"/>
        <v>98000000</v>
      </c>
      <c r="H70" s="102">
        <f t="shared" si="44"/>
        <v>25567000</v>
      </c>
      <c r="I70" s="103">
        <f t="shared" si="44"/>
        <v>21180359</v>
      </c>
      <c r="J70" s="102">
        <f t="shared" si="44"/>
        <v>36149000</v>
      </c>
      <c r="K70" s="103">
        <f t="shared" si="44"/>
        <v>42708466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61716000</v>
      </c>
      <c r="Q70" s="103">
        <f>$I70      +$K70      +$M70      +$O70</f>
        <v>63888825</v>
      </c>
      <c r="R70" s="57">
        <f>IF(($H70      =0),0,((($J70      -$H70      )/$H70      )*100))</f>
        <v>41.389290882778582</v>
      </c>
      <c r="S70" s="58">
        <f>IF(($I70      =0),0,((($K70      -$I70      )/$I70      )*100))</f>
        <v>101.64184185924327</v>
      </c>
      <c r="T70" s="57">
        <f>IF($E70   =0,0,($P70   /$E70   )*100)</f>
        <v>43.137529007185393</v>
      </c>
      <c r="U70" s="59">
        <f>IF($E70   =0,0,($Q70   /$E70 )*100)</f>
        <v>44.656264853076863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143068000</v>
      </c>
      <c r="C71" s="104">
        <f>C69</f>
        <v>0</v>
      </c>
      <c r="D71" s="104"/>
      <c r="E71" s="104">
        <f>$B71      +$C71      +$D71</f>
        <v>143068000</v>
      </c>
      <c r="F71" s="105">
        <f t="shared" ref="F71:O71" si="45">F69</f>
        <v>143068000</v>
      </c>
      <c r="G71" s="106">
        <f t="shared" si="45"/>
        <v>98000000</v>
      </c>
      <c r="H71" s="105">
        <f t="shared" si="45"/>
        <v>25567000</v>
      </c>
      <c r="I71" s="106">
        <f t="shared" si="45"/>
        <v>21180359</v>
      </c>
      <c r="J71" s="105">
        <f t="shared" si="45"/>
        <v>36149000</v>
      </c>
      <c r="K71" s="106">
        <f t="shared" si="45"/>
        <v>42708466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61716000</v>
      </c>
      <c r="Q71" s="106">
        <f>$I71      +$K71      +$M71      +$O71</f>
        <v>63888825</v>
      </c>
      <c r="R71" s="61">
        <f>IF(($H71      =0),0,((($J71      -$H71      )/$H71      )*100))</f>
        <v>41.389290882778582</v>
      </c>
      <c r="S71" s="62">
        <f>IF(($I71      =0),0,((($K71      -$I71      )/$I71      )*100))</f>
        <v>101.64184185924327</v>
      </c>
      <c r="T71" s="61">
        <f>IF($E71   =0,0,($P71   /$E71   )*100)</f>
        <v>43.137529007185393</v>
      </c>
      <c r="U71" s="65">
        <f>IF($E71   =0,0,($Q71   /$E71   )*100)</f>
        <v>44.656264853076863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257880000</v>
      </c>
      <c r="C72" s="104">
        <f>SUM(C9:C14,C17:C23,C26:C29,C32,C35:C39,C42:C52,C55:C58,C61:C65,C69)</f>
        <v>0</v>
      </c>
      <c r="D72" s="104"/>
      <c r="E72" s="104">
        <f>$B72      +$C72      +$D72</f>
        <v>257880000</v>
      </c>
      <c r="F72" s="105">
        <f t="shared" ref="F72:O72" si="46">SUM(F9:F14,F17:F23,F26:F29,F32,F35:F39,F42:F52,F55:F58,F61:F65,F69)</f>
        <v>257880000</v>
      </c>
      <c r="G72" s="106">
        <f t="shared" si="46"/>
        <v>171524000</v>
      </c>
      <c r="H72" s="105">
        <f t="shared" si="46"/>
        <v>34145000</v>
      </c>
      <c r="I72" s="106">
        <f t="shared" si="46"/>
        <v>25505666</v>
      </c>
      <c r="J72" s="105">
        <f t="shared" si="46"/>
        <v>59291000</v>
      </c>
      <c r="K72" s="106">
        <f t="shared" si="46"/>
        <v>77905393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93436000</v>
      </c>
      <c r="Q72" s="106">
        <f>$I72      +$K72      +$M72      +$O72</f>
        <v>103411059</v>
      </c>
      <c r="R72" s="61">
        <f>IF(($H72      =0),0,((($J72      -$H72      )/$H72      )*100))</f>
        <v>73.644750329477233</v>
      </c>
      <c r="S72" s="62">
        <f>IF(($I72      =0),0,((($K72      -$I72      )/$I72      )*100))</f>
        <v>205.44347675532174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38.279636852282785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42.36630190750877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dWC9z+rSgqEPJkc8ub3RbSDdfVDRj4RV2P+T7yxphzL83OcK1uplUy2YRjemsutqdkeo4yxNeyGcSYRNn7z0cw==" saltValue="v/5m9BaXeQ5RJyr23vZ5f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/>
      <c r="I10" s="94"/>
      <c r="J10" s="93">
        <v>432000</v>
      </c>
      <c r="K10" s="94"/>
      <c r="L10" s="93"/>
      <c r="M10" s="94"/>
      <c r="N10" s="93"/>
      <c r="O10" s="94"/>
      <c r="P10" s="93">
        <f t="shared" ref="P10:P15" si="1">$H10      +$J10      +$L10      +$N10</f>
        <v>432000</v>
      </c>
      <c r="Q10" s="94">
        <f t="shared" ref="Q10:Q15" si="2">$I10      +$K10      +$M10      +$O10</f>
        <v>0</v>
      </c>
      <c r="R10" s="48">
        <f t="shared" ref="R10:R15" si="3">IF(($H10      =0),0,((($J10      -$H10      )/$H10      )*100))</f>
        <v>0</v>
      </c>
      <c r="S10" s="49">
        <f t="shared" ref="S10:S15" si="4">IF(($I10      =0),0,((($K10      -$I10      )/$I10      )*100))</f>
        <v>0</v>
      </c>
      <c r="T10" s="48">
        <f t="shared" ref="T10:T14" si="5">IF(($E10      =0),0,(($P10      /$E10      )*100))</f>
        <v>14.399999999999999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0</v>
      </c>
      <c r="I15" s="97">
        <f t="shared" si="7"/>
        <v>0</v>
      </c>
      <c r="J15" s="96">
        <f t="shared" si="7"/>
        <v>432000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432000</v>
      </c>
      <c r="Q15" s="97">
        <f t="shared" si="2"/>
        <v>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14.399999999999999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950000</v>
      </c>
      <c r="C32" s="92"/>
      <c r="D32" s="92"/>
      <c r="E32" s="92">
        <f>$B32      +$C32      +$D32</f>
        <v>950000</v>
      </c>
      <c r="F32" s="93">
        <v>950000</v>
      </c>
      <c r="G32" s="94">
        <v>665000</v>
      </c>
      <c r="H32" s="93">
        <v>525000</v>
      </c>
      <c r="I32" s="94"/>
      <c r="J32" s="93">
        <v>140000</v>
      </c>
      <c r="K32" s="94"/>
      <c r="L32" s="93"/>
      <c r="M32" s="94"/>
      <c r="N32" s="93"/>
      <c r="O32" s="94"/>
      <c r="P32" s="93">
        <f>$H32      +$J32      +$L32      +$N32</f>
        <v>665000</v>
      </c>
      <c r="Q32" s="94">
        <f>$I32      +$K32      +$M32      +$O32</f>
        <v>0</v>
      </c>
      <c r="R32" s="48">
        <f>IF(($H32      =0),0,((($J32      -$H32      )/$H32      )*100))</f>
        <v>-73.333333333333329</v>
      </c>
      <c r="S32" s="49">
        <f>IF(($I32      =0),0,((($K32      -$I32      )/$I32      )*100))</f>
        <v>0</v>
      </c>
      <c r="T32" s="48">
        <f>IF(($E32      =0),0,(($P32      /$E32      )*100))</f>
        <v>70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950000</v>
      </c>
      <c r="C33" s="95">
        <f>C32</f>
        <v>0</v>
      </c>
      <c r="D33" s="95"/>
      <c r="E33" s="95">
        <f>$B33      +$C33      +$D33</f>
        <v>950000</v>
      </c>
      <c r="F33" s="96">
        <f t="shared" ref="F33:O33" si="17">F32</f>
        <v>950000</v>
      </c>
      <c r="G33" s="97">
        <f t="shared" si="17"/>
        <v>665000</v>
      </c>
      <c r="H33" s="96">
        <f t="shared" si="17"/>
        <v>525000</v>
      </c>
      <c r="I33" s="97">
        <f t="shared" si="17"/>
        <v>0</v>
      </c>
      <c r="J33" s="96">
        <f t="shared" si="17"/>
        <v>140000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665000</v>
      </c>
      <c r="Q33" s="97">
        <f>$I33      +$K33      +$M33      +$O33</f>
        <v>0</v>
      </c>
      <c r="R33" s="52">
        <f>IF(($H33      =0),0,((($J33      -$H33      )/$H33      )*100))</f>
        <v>-73.333333333333329</v>
      </c>
      <c r="S33" s="53">
        <f>IF(($I33      =0),0,((($K33      -$I33      )/$I33      )*100))</f>
        <v>0</v>
      </c>
      <c r="T33" s="52">
        <f>IF($E33   =0,0,($P33   /$E33   )*100)</f>
        <v>70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24488000</v>
      </c>
      <c r="C35" s="92"/>
      <c r="D35" s="92"/>
      <c r="E35" s="92">
        <f t="shared" ref="E35:E40" si="18">$B35      +$C35      +$D35</f>
        <v>24488000</v>
      </c>
      <c r="F35" s="93">
        <v>24488000</v>
      </c>
      <c r="G35" s="94">
        <v>19000000</v>
      </c>
      <c r="H35" s="93">
        <v>10455000</v>
      </c>
      <c r="I35" s="94"/>
      <c r="J35" s="93">
        <v>6560000</v>
      </c>
      <c r="K35" s="94"/>
      <c r="L35" s="93"/>
      <c r="M35" s="94"/>
      <c r="N35" s="93"/>
      <c r="O35" s="94"/>
      <c r="P35" s="93">
        <f t="shared" ref="P35:P40" si="19">$H35      +$J35      +$L35      +$N35</f>
        <v>17015000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-37.254901960784316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69.483012087553092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8991000</v>
      </c>
      <c r="C36" s="92"/>
      <c r="D36" s="92"/>
      <c r="E36" s="92">
        <f t="shared" si="18"/>
        <v>8991000</v>
      </c>
      <c r="F36" s="93">
        <v>8991000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33479000</v>
      </c>
      <c r="C40" s="95">
        <f>SUM(C35:C39)</f>
        <v>0</v>
      </c>
      <c r="D40" s="95"/>
      <c r="E40" s="95">
        <f t="shared" si="18"/>
        <v>33479000</v>
      </c>
      <c r="F40" s="96">
        <f t="shared" ref="F40:O40" si="25">SUM(F35:F39)</f>
        <v>33479000</v>
      </c>
      <c r="G40" s="97">
        <f t="shared" si="25"/>
        <v>19000000</v>
      </c>
      <c r="H40" s="96">
        <f t="shared" si="25"/>
        <v>10455000</v>
      </c>
      <c r="I40" s="97">
        <f t="shared" si="25"/>
        <v>0</v>
      </c>
      <c r="J40" s="96">
        <f t="shared" si="25"/>
        <v>6560000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17015000</v>
      </c>
      <c r="Q40" s="97">
        <f t="shared" si="20"/>
        <v>0</v>
      </c>
      <c r="R40" s="52">
        <f t="shared" si="21"/>
        <v>-37.254901960784316</v>
      </c>
      <c r="S40" s="53">
        <f t="shared" si="22"/>
        <v>0</v>
      </c>
      <c r="T40" s="52">
        <f>IF((+$E35+$E38) =0,0,(P40   /(+$E35+$E38) )*100)</f>
        <v>69.483012087553092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37429000</v>
      </c>
      <c r="C67" s="104">
        <f>SUM(C9:C14,C17:C23,C26:C29,C32,C35:C39,C42:C52,C55:C58,C61:C65)</f>
        <v>0</v>
      </c>
      <c r="D67" s="104"/>
      <c r="E67" s="104">
        <f t="shared" si="35"/>
        <v>37429000</v>
      </c>
      <c r="F67" s="105">
        <f t="shared" ref="F67:O67" si="43">SUM(F9:F14,F17:F23,F26:F29,F32,F35:F39,F42:F52,F55:F58,F61:F65)</f>
        <v>37429000</v>
      </c>
      <c r="G67" s="106">
        <f t="shared" si="43"/>
        <v>22665000</v>
      </c>
      <c r="H67" s="105">
        <f t="shared" si="43"/>
        <v>10980000</v>
      </c>
      <c r="I67" s="106">
        <f t="shared" si="43"/>
        <v>0</v>
      </c>
      <c r="J67" s="105">
        <f t="shared" si="43"/>
        <v>7132000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18112000</v>
      </c>
      <c r="Q67" s="106">
        <f t="shared" si="37"/>
        <v>0</v>
      </c>
      <c r="R67" s="61">
        <f t="shared" si="38"/>
        <v>-35.045537340619312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63.689429636401997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18249000</v>
      </c>
      <c r="C69" s="92"/>
      <c r="D69" s="92"/>
      <c r="E69" s="92">
        <f>$B69      +$C69      +$D69</f>
        <v>18249000</v>
      </c>
      <c r="F69" s="93">
        <v>18249000</v>
      </c>
      <c r="G69" s="94">
        <v>6000000</v>
      </c>
      <c r="H69" s="93">
        <v>1259000</v>
      </c>
      <c r="I69" s="94"/>
      <c r="J69" s="93">
        <v>259000</v>
      </c>
      <c r="K69" s="94"/>
      <c r="L69" s="93"/>
      <c r="M69" s="94"/>
      <c r="N69" s="93"/>
      <c r="O69" s="94"/>
      <c r="P69" s="93">
        <f>$H69      +$J69      +$L69      +$N69</f>
        <v>1518000</v>
      </c>
      <c r="Q69" s="94">
        <f>$I69      +$K69      +$M69      +$O69</f>
        <v>0</v>
      </c>
      <c r="R69" s="48">
        <f>IF(($H69      =0),0,((($J69      -$H69      )/$H69      )*100))</f>
        <v>-79.428117553613973</v>
      </c>
      <c r="S69" s="49">
        <f>IF(($I69      =0),0,((($K69      -$I69      )/$I69      )*100))</f>
        <v>0</v>
      </c>
      <c r="T69" s="48">
        <f>IF(($E69      =0),0,(($P69      /$E69      )*100))</f>
        <v>8.3182640144665463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18249000</v>
      </c>
      <c r="C70" s="101">
        <f>C69</f>
        <v>0</v>
      </c>
      <c r="D70" s="101"/>
      <c r="E70" s="101">
        <f>$B70      +$C70      +$D70</f>
        <v>18249000</v>
      </c>
      <c r="F70" s="102">
        <f t="shared" ref="F70:O70" si="44">F69</f>
        <v>18249000</v>
      </c>
      <c r="G70" s="103">
        <f t="shared" si="44"/>
        <v>6000000</v>
      </c>
      <c r="H70" s="102">
        <f t="shared" si="44"/>
        <v>1259000</v>
      </c>
      <c r="I70" s="103">
        <f t="shared" si="44"/>
        <v>0</v>
      </c>
      <c r="J70" s="102">
        <f t="shared" si="44"/>
        <v>259000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1518000</v>
      </c>
      <c r="Q70" s="103">
        <f>$I70      +$K70      +$M70      +$O70</f>
        <v>0</v>
      </c>
      <c r="R70" s="57">
        <f>IF(($H70      =0),0,((($J70      -$H70      )/$H70      )*100))</f>
        <v>-79.428117553613973</v>
      </c>
      <c r="S70" s="58">
        <f>IF(($I70      =0),0,((($K70      -$I70      )/$I70      )*100))</f>
        <v>0</v>
      </c>
      <c r="T70" s="57">
        <f>IF($E70   =0,0,($P70   /$E70   )*100)</f>
        <v>8.3182640144665463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18249000</v>
      </c>
      <c r="C71" s="104">
        <f>C69</f>
        <v>0</v>
      </c>
      <c r="D71" s="104"/>
      <c r="E71" s="104">
        <f>$B71      +$C71      +$D71</f>
        <v>18249000</v>
      </c>
      <c r="F71" s="105">
        <f t="shared" ref="F71:O71" si="45">F69</f>
        <v>18249000</v>
      </c>
      <c r="G71" s="106">
        <f t="shared" si="45"/>
        <v>6000000</v>
      </c>
      <c r="H71" s="105">
        <f t="shared" si="45"/>
        <v>1259000</v>
      </c>
      <c r="I71" s="106">
        <f t="shared" si="45"/>
        <v>0</v>
      </c>
      <c r="J71" s="105">
        <f t="shared" si="45"/>
        <v>259000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1518000</v>
      </c>
      <c r="Q71" s="106">
        <f>$I71      +$K71      +$M71      +$O71</f>
        <v>0</v>
      </c>
      <c r="R71" s="61">
        <f>IF(($H71      =0),0,((($J71      -$H71      )/$H71      )*100))</f>
        <v>-79.428117553613973</v>
      </c>
      <c r="S71" s="62">
        <f>IF(($I71      =0),0,((($K71      -$I71      )/$I71      )*100))</f>
        <v>0</v>
      </c>
      <c r="T71" s="61">
        <f>IF($E71   =0,0,($P71   /$E71   )*100)</f>
        <v>8.3182640144665463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55678000</v>
      </c>
      <c r="C72" s="104">
        <f>SUM(C9:C14,C17:C23,C26:C29,C32,C35:C39,C42:C52,C55:C58,C61:C65,C69)</f>
        <v>0</v>
      </c>
      <c r="D72" s="104"/>
      <c r="E72" s="104">
        <f>$B72      +$C72      +$D72</f>
        <v>55678000</v>
      </c>
      <c r="F72" s="105">
        <f t="shared" ref="F72:O72" si="46">SUM(F9:F14,F17:F23,F26:F29,F32,F35:F39,F42:F52,F55:F58,F61:F65,F69)</f>
        <v>55678000</v>
      </c>
      <c r="G72" s="106">
        <f t="shared" si="46"/>
        <v>28665000</v>
      </c>
      <c r="H72" s="105">
        <f t="shared" si="46"/>
        <v>12239000</v>
      </c>
      <c r="I72" s="106">
        <f t="shared" si="46"/>
        <v>0</v>
      </c>
      <c r="J72" s="105">
        <f t="shared" si="46"/>
        <v>7391000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19630000</v>
      </c>
      <c r="Q72" s="106">
        <f>$I72      +$K72      +$M72      +$O72</f>
        <v>0</v>
      </c>
      <c r="R72" s="61">
        <f>IF(($H72      =0),0,((($J72      -$H72      )/$H72      )*100))</f>
        <v>-39.611079336547107</v>
      </c>
      <c r="S72" s="62">
        <f>IF(($I72      =0),0,((($K72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42.045965686379503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ajmnN2fg1wHu88BrpTGWes6xTw8gcjMW70ZHOB3BS75XC8g2VeRxyUjaSvTsspRGRfdc7pQufGTOArvM3eRwrg==" saltValue="KnEofYJ4ewfI0L9DteLsc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114000</v>
      </c>
      <c r="I10" s="94"/>
      <c r="J10" s="93">
        <v>198000</v>
      </c>
      <c r="K10" s="94">
        <v>190631</v>
      </c>
      <c r="L10" s="93"/>
      <c r="M10" s="94"/>
      <c r="N10" s="93"/>
      <c r="O10" s="94"/>
      <c r="P10" s="93">
        <f t="shared" ref="P10:P15" si="1">$H10      +$J10      +$L10      +$N10</f>
        <v>312000</v>
      </c>
      <c r="Q10" s="94">
        <f t="shared" ref="Q10:Q15" si="2">$I10      +$K10      +$M10      +$O10</f>
        <v>190631</v>
      </c>
      <c r="R10" s="48">
        <f t="shared" ref="R10:R15" si="3">IF(($H10      =0),0,((($J10      -$H10      )/$H10      )*100))</f>
        <v>73.68421052631578</v>
      </c>
      <c r="S10" s="49">
        <f t="shared" ref="S10:S15" si="4">IF(($I10      =0),0,((($K10      -$I10      )/$I10      )*100))</f>
        <v>0</v>
      </c>
      <c r="T10" s="48">
        <f t="shared" ref="T10:T14" si="5">IF(($E10      =0),0,(($P10      /$E10      )*100))</f>
        <v>16</v>
      </c>
      <c r="U10" s="50">
        <f t="shared" ref="U10:U14" si="6">IF(($E10      =0),0,(($Q10      /$E10      )*100))</f>
        <v>9.7759487179487188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114000</v>
      </c>
      <c r="I15" s="97">
        <f t="shared" si="7"/>
        <v>0</v>
      </c>
      <c r="J15" s="96">
        <f t="shared" si="7"/>
        <v>198000</v>
      </c>
      <c r="K15" s="97">
        <f t="shared" si="7"/>
        <v>190631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312000</v>
      </c>
      <c r="Q15" s="97">
        <f t="shared" si="2"/>
        <v>190631</v>
      </c>
      <c r="R15" s="52">
        <f t="shared" si="3"/>
        <v>73.68421052631578</v>
      </c>
      <c r="S15" s="53">
        <f t="shared" si="4"/>
        <v>0</v>
      </c>
      <c r="T15" s="52">
        <f>IF((SUM($E9:$E13))=0,0,(P15/(SUM($E9:$E13))*100))</f>
        <v>16</v>
      </c>
      <c r="U15" s="54">
        <f>IF((SUM($E9:$E13))=0,0,(Q15/(SUM($E9:$E13))*100))</f>
        <v>9.7759487179487188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950000</v>
      </c>
      <c r="C32" s="92"/>
      <c r="D32" s="92"/>
      <c r="E32" s="92">
        <f>$B32      +$C32      +$D32</f>
        <v>950000</v>
      </c>
      <c r="F32" s="93">
        <v>950000</v>
      </c>
      <c r="G32" s="94">
        <v>665000</v>
      </c>
      <c r="H32" s="93">
        <v>302000</v>
      </c>
      <c r="I32" s="94"/>
      <c r="J32" s="93">
        <v>100000</v>
      </c>
      <c r="K32" s="94"/>
      <c r="L32" s="93"/>
      <c r="M32" s="94"/>
      <c r="N32" s="93"/>
      <c r="O32" s="94"/>
      <c r="P32" s="93">
        <f>$H32      +$J32      +$L32      +$N32</f>
        <v>402000</v>
      </c>
      <c r="Q32" s="94">
        <f>$I32      +$K32      +$M32      +$O32</f>
        <v>0</v>
      </c>
      <c r="R32" s="48">
        <f>IF(($H32      =0),0,((($J32      -$H32      )/$H32      )*100))</f>
        <v>-66.88741721854305</v>
      </c>
      <c r="S32" s="49">
        <f>IF(($I32      =0),0,((($K32      -$I32      )/$I32      )*100))</f>
        <v>0</v>
      </c>
      <c r="T32" s="48">
        <f>IF(($E32      =0),0,(($P32      /$E32      )*100))</f>
        <v>42.315789473684212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950000</v>
      </c>
      <c r="C33" s="95">
        <f>C32</f>
        <v>0</v>
      </c>
      <c r="D33" s="95"/>
      <c r="E33" s="95">
        <f>$B33      +$C33      +$D33</f>
        <v>950000</v>
      </c>
      <c r="F33" s="96">
        <f t="shared" ref="F33:O33" si="17">F32</f>
        <v>950000</v>
      </c>
      <c r="G33" s="97">
        <f t="shared" si="17"/>
        <v>665000</v>
      </c>
      <c r="H33" s="96">
        <f t="shared" si="17"/>
        <v>302000</v>
      </c>
      <c r="I33" s="97">
        <f t="shared" si="17"/>
        <v>0</v>
      </c>
      <c r="J33" s="96">
        <f t="shared" si="17"/>
        <v>100000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402000</v>
      </c>
      <c r="Q33" s="97">
        <f>$I33      +$K33      +$M33      +$O33</f>
        <v>0</v>
      </c>
      <c r="R33" s="52">
        <f>IF(($H33      =0),0,((($J33      -$H33      )/$H33      )*100))</f>
        <v>-66.88741721854305</v>
      </c>
      <c r="S33" s="53">
        <f>IF(($I33      =0),0,((($K33      -$I33      )/$I33      )*100))</f>
        <v>0</v>
      </c>
      <c r="T33" s="52">
        <f>IF($E33   =0,0,($P33   /$E33   )*100)</f>
        <v>42.315789473684212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2346000</v>
      </c>
      <c r="C35" s="92"/>
      <c r="D35" s="92"/>
      <c r="E35" s="92">
        <f t="shared" ref="E35:E40" si="18">$B35      +$C35      +$D35</f>
        <v>2346000</v>
      </c>
      <c r="F35" s="93">
        <v>2346000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5242000</v>
      </c>
      <c r="C36" s="92"/>
      <c r="D36" s="92"/>
      <c r="E36" s="92">
        <f t="shared" si="18"/>
        <v>5242000</v>
      </c>
      <c r="F36" s="93">
        <v>5242000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7588000</v>
      </c>
      <c r="C40" s="95">
        <f>SUM(C35:C39)</f>
        <v>0</v>
      </c>
      <c r="D40" s="95"/>
      <c r="E40" s="95">
        <f t="shared" si="18"/>
        <v>7588000</v>
      </c>
      <c r="F40" s="96">
        <f t="shared" ref="F40:O40" si="25">SUM(F35:F39)</f>
        <v>7588000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10488000</v>
      </c>
      <c r="C67" s="104">
        <f>SUM(C9:C14,C17:C23,C26:C29,C32,C35:C39,C42:C52,C55:C58,C61:C65)</f>
        <v>0</v>
      </c>
      <c r="D67" s="104"/>
      <c r="E67" s="104">
        <f t="shared" si="35"/>
        <v>10488000</v>
      </c>
      <c r="F67" s="105">
        <f t="shared" ref="F67:O67" si="43">SUM(F9:F14,F17:F23,F26:F29,F32,F35:F39,F42:F52,F55:F58,F61:F65)</f>
        <v>10488000</v>
      </c>
      <c r="G67" s="106">
        <f t="shared" si="43"/>
        <v>2615000</v>
      </c>
      <c r="H67" s="105">
        <f t="shared" si="43"/>
        <v>416000</v>
      </c>
      <c r="I67" s="106">
        <f t="shared" si="43"/>
        <v>0</v>
      </c>
      <c r="J67" s="105">
        <f t="shared" si="43"/>
        <v>298000</v>
      </c>
      <c r="K67" s="106">
        <f t="shared" si="43"/>
        <v>190631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714000</v>
      </c>
      <c r="Q67" s="106">
        <f t="shared" si="37"/>
        <v>190631</v>
      </c>
      <c r="R67" s="61">
        <f t="shared" si="38"/>
        <v>-28.365384615384613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13.610369805566144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3.633835303088067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25271000</v>
      </c>
      <c r="C69" s="92"/>
      <c r="D69" s="92"/>
      <c r="E69" s="92">
        <f>$B69      +$C69      +$D69</f>
        <v>25271000</v>
      </c>
      <c r="F69" s="93">
        <v>25271000</v>
      </c>
      <c r="G69" s="94">
        <v>14271000</v>
      </c>
      <c r="H69" s="93">
        <v>1137000</v>
      </c>
      <c r="I69" s="94"/>
      <c r="J69" s="93">
        <v>13134000</v>
      </c>
      <c r="K69" s="94"/>
      <c r="L69" s="93"/>
      <c r="M69" s="94"/>
      <c r="N69" s="93"/>
      <c r="O69" s="94"/>
      <c r="P69" s="93">
        <f>$H69      +$J69      +$L69      +$N69</f>
        <v>14271000</v>
      </c>
      <c r="Q69" s="94">
        <f>$I69      +$K69      +$M69      +$O69</f>
        <v>0</v>
      </c>
      <c r="R69" s="48">
        <f>IF(($H69      =0),0,((($J69      -$H69      )/$H69      )*100))</f>
        <v>1055.1451187335092</v>
      </c>
      <c r="S69" s="49">
        <f>IF(($I69      =0),0,((($K69      -$I69      )/$I69      )*100))</f>
        <v>0</v>
      </c>
      <c r="T69" s="48">
        <f>IF(($E69      =0),0,(($P69      /$E69      )*100))</f>
        <v>56.471845198053103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25271000</v>
      </c>
      <c r="C70" s="101">
        <f>C69</f>
        <v>0</v>
      </c>
      <c r="D70" s="101"/>
      <c r="E70" s="101">
        <f>$B70      +$C70      +$D70</f>
        <v>25271000</v>
      </c>
      <c r="F70" s="102">
        <f t="shared" ref="F70:O70" si="44">F69</f>
        <v>25271000</v>
      </c>
      <c r="G70" s="103">
        <f t="shared" si="44"/>
        <v>14271000</v>
      </c>
      <c r="H70" s="102">
        <f t="shared" si="44"/>
        <v>1137000</v>
      </c>
      <c r="I70" s="103">
        <f t="shared" si="44"/>
        <v>0</v>
      </c>
      <c r="J70" s="102">
        <f t="shared" si="44"/>
        <v>13134000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14271000</v>
      </c>
      <c r="Q70" s="103">
        <f>$I70      +$K70      +$M70      +$O70</f>
        <v>0</v>
      </c>
      <c r="R70" s="57">
        <f>IF(($H70      =0),0,((($J70      -$H70      )/$H70      )*100))</f>
        <v>1055.1451187335092</v>
      </c>
      <c r="S70" s="58">
        <f>IF(($I70      =0),0,((($K70      -$I70      )/$I70      )*100))</f>
        <v>0</v>
      </c>
      <c r="T70" s="57">
        <f>IF($E70   =0,0,($P70   /$E70   )*100)</f>
        <v>56.471845198053103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25271000</v>
      </c>
      <c r="C71" s="104">
        <f>C69</f>
        <v>0</v>
      </c>
      <c r="D71" s="104"/>
      <c r="E71" s="104">
        <f>$B71      +$C71      +$D71</f>
        <v>25271000</v>
      </c>
      <c r="F71" s="105">
        <f t="shared" ref="F71:O71" si="45">F69</f>
        <v>25271000</v>
      </c>
      <c r="G71" s="106">
        <f t="shared" si="45"/>
        <v>14271000</v>
      </c>
      <c r="H71" s="105">
        <f t="shared" si="45"/>
        <v>1137000</v>
      </c>
      <c r="I71" s="106">
        <f t="shared" si="45"/>
        <v>0</v>
      </c>
      <c r="J71" s="105">
        <f t="shared" si="45"/>
        <v>13134000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14271000</v>
      </c>
      <c r="Q71" s="106">
        <f>$I71      +$K71      +$M71      +$O71</f>
        <v>0</v>
      </c>
      <c r="R71" s="61">
        <f>IF(($H71      =0),0,((($J71      -$H71      )/$H71      )*100))</f>
        <v>1055.1451187335092</v>
      </c>
      <c r="S71" s="62">
        <f>IF(($I71      =0),0,((($K71      -$I71      )/$I71      )*100))</f>
        <v>0</v>
      </c>
      <c r="T71" s="61">
        <f>IF($E71   =0,0,($P71   /$E71   )*100)</f>
        <v>56.471845198053103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35759000</v>
      </c>
      <c r="C72" s="104">
        <f>SUM(C9:C14,C17:C23,C26:C29,C32,C35:C39,C42:C52,C55:C58,C61:C65,C69)</f>
        <v>0</v>
      </c>
      <c r="D72" s="104"/>
      <c r="E72" s="104">
        <f>$B72      +$C72      +$D72</f>
        <v>35759000</v>
      </c>
      <c r="F72" s="105">
        <f t="shared" ref="F72:O72" si="46">SUM(F9:F14,F17:F23,F26:F29,F32,F35:F39,F42:F52,F55:F58,F61:F65,F69)</f>
        <v>35759000</v>
      </c>
      <c r="G72" s="106">
        <f t="shared" si="46"/>
        <v>16886000</v>
      </c>
      <c r="H72" s="105">
        <f t="shared" si="46"/>
        <v>1553000</v>
      </c>
      <c r="I72" s="106">
        <f t="shared" si="46"/>
        <v>0</v>
      </c>
      <c r="J72" s="105">
        <f t="shared" si="46"/>
        <v>13432000</v>
      </c>
      <c r="K72" s="106">
        <f t="shared" si="46"/>
        <v>190631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14985000</v>
      </c>
      <c r="Q72" s="106">
        <f>$I72      +$K72      +$M72      +$O72</f>
        <v>190631</v>
      </c>
      <c r="R72" s="61">
        <f>IF(($H72      =0),0,((($J72      -$H72      )/$H72      )*100))</f>
        <v>764.90663232453312</v>
      </c>
      <c r="S72" s="62">
        <f>IF(($I72      =0),0,((($K72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49.103778221974636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0.62467149457679327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pEvgp0zCYKprDYn0yNsq8dV8uLy9mdfo/tbNTIt+uC+sny48TaAkpToapqEBOBHxPhwardiGEnDgYjS2SYHtw==" saltValue="W8iIzfaoM+jVLD43ufZ/D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98000</v>
      </c>
      <c r="I10" s="94">
        <v>1846796</v>
      </c>
      <c r="J10" s="93">
        <v>507000</v>
      </c>
      <c r="K10" s="94">
        <v>510356</v>
      </c>
      <c r="L10" s="93"/>
      <c r="M10" s="94"/>
      <c r="N10" s="93"/>
      <c r="O10" s="94"/>
      <c r="P10" s="93">
        <f t="shared" ref="P10:P15" si="1">$H10      +$J10      +$L10      +$N10</f>
        <v>605000</v>
      </c>
      <c r="Q10" s="94">
        <f t="shared" ref="Q10:Q15" si="2">$I10      +$K10      +$M10      +$O10</f>
        <v>2357152</v>
      </c>
      <c r="R10" s="48">
        <f t="shared" ref="R10:R15" si="3">IF(($H10      =0),0,((($J10      -$H10      )/$H10      )*100))</f>
        <v>417.34693877551018</v>
      </c>
      <c r="S10" s="49">
        <f t="shared" ref="S10:S15" si="4">IF(($I10      =0),0,((($K10      -$I10      )/$I10      )*100))</f>
        <v>-72.365328926421753</v>
      </c>
      <c r="T10" s="48">
        <f t="shared" ref="T10:T14" si="5">IF(($E10      =0),0,(($P10      /$E10      )*100))</f>
        <v>20.166666666666664</v>
      </c>
      <c r="U10" s="50">
        <f t="shared" ref="U10:U14" si="6">IF(($E10      =0),0,(($Q10      /$E10      )*100))</f>
        <v>78.571733333333341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98000</v>
      </c>
      <c r="I15" s="97">
        <f t="shared" si="7"/>
        <v>1846796</v>
      </c>
      <c r="J15" s="96">
        <f t="shared" si="7"/>
        <v>507000</v>
      </c>
      <c r="K15" s="97">
        <f t="shared" si="7"/>
        <v>510356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605000</v>
      </c>
      <c r="Q15" s="97">
        <f t="shared" si="2"/>
        <v>2357152</v>
      </c>
      <c r="R15" s="52">
        <f t="shared" si="3"/>
        <v>417.34693877551018</v>
      </c>
      <c r="S15" s="53">
        <f t="shared" si="4"/>
        <v>-72.365328926421753</v>
      </c>
      <c r="T15" s="52">
        <f>IF((SUM($E9:$E13))=0,0,(P15/(SUM($E9:$E13))*100))</f>
        <v>20.166666666666664</v>
      </c>
      <c r="U15" s="54">
        <f>IF((SUM($E9:$E13))=0,0,(Q15/(SUM($E9:$E13))*100))</f>
        <v>78.571733333333341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1638000</v>
      </c>
      <c r="C32" s="92"/>
      <c r="D32" s="92"/>
      <c r="E32" s="92">
        <f>$B32      +$C32      +$D32</f>
        <v>1638000</v>
      </c>
      <c r="F32" s="93">
        <v>1638000</v>
      </c>
      <c r="G32" s="94">
        <v>1147000</v>
      </c>
      <c r="H32" s="93">
        <v>408000</v>
      </c>
      <c r="I32" s="94">
        <v>1311858</v>
      </c>
      <c r="J32" s="93">
        <v>449000</v>
      </c>
      <c r="K32" s="94">
        <v>-2039782</v>
      </c>
      <c r="L32" s="93"/>
      <c r="M32" s="94"/>
      <c r="N32" s="93"/>
      <c r="O32" s="94"/>
      <c r="P32" s="93">
        <f>$H32      +$J32      +$L32      +$N32</f>
        <v>857000</v>
      </c>
      <c r="Q32" s="94">
        <f>$I32      +$K32      +$M32      +$O32</f>
        <v>-727924</v>
      </c>
      <c r="R32" s="48">
        <f>IF(($H32      =0),0,((($J32      -$H32      )/$H32      )*100))</f>
        <v>10.049019607843137</v>
      </c>
      <c r="S32" s="49">
        <f>IF(($I32      =0),0,((($K32      -$I32      )/$I32      )*100))</f>
        <v>-255.48801775801954</v>
      </c>
      <c r="T32" s="48">
        <f>IF(($E32      =0),0,(($P32      /$E32      )*100))</f>
        <v>52.319902319902326</v>
      </c>
      <c r="U32" s="50">
        <f>IF(($E32      =0),0,(($Q32      /$E32      )*100))</f>
        <v>-44.439804639804642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1638000</v>
      </c>
      <c r="C33" s="95">
        <f>C32</f>
        <v>0</v>
      </c>
      <c r="D33" s="95"/>
      <c r="E33" s="95">
        <f>$B33      +$C33      +$D33</f>
        <v>1638000</v>
      </c>
      <c r="F33" s="96">
        <f t="shared" ref="F33:O33" si="17">F32</f>
        <v>1638000</v>
      </c>
      <c r="G33" s="97">
        <f t="shared" si="17"/>
        <v>1147000</v>
      </c>
      <c r="H33" s="96">
        <f t="shared" si="17"/>
        <v>408000</v>
      </c>
      <c r="I33" s="97">
        <f t="shared" si="17"/>
        <v>1311858</v>
      </c>
      <c r="J33" s="96">
        <f t="shared" si="17"/>
        <v>449000</v>
      </c>
      <c r="K33" s="97">
        <f t="shared" si="17"/>
        <v>-2039782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857000</v>
      </c>
      <c r="Q33" s="97">
        <f>$I33      +$K33      +$M33      +$O33</f>
        <v>-727924</v>
      </c>
      <c r="R33" s="52">
        <f>IF(($H33      =0),0,((($J33      -$H33      )/$H33      )*100))</f>
        <v>10.049019607843137</v>
      </c>
      <c r="S33" s="53">
        <f>IF(($I33      =0),0,((($K33      -$I33      )/$I33      )*100))</f>
        <v>-255.48801775801954</v>
      </c>
      <c r="T33" s="52">
        <f>IF($E33   =0,0,($P33   /$E33   )*100)</f>
        <v>52.319902319902326</v>
      </c>
      <c r="U33" s="54">
        <f>IF($E33   =0,0,($Q33   /$E33   )*100)</f>
        <v>-44.439804639804642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21305000</v>
      </c>
      <c r="C35" s="92"/>
      <c r="D35" s="92"/>
      <c r="E35" s="92">
        <f t="shared" ref="E35:E40" si="18">$B35      +$C35      +$D35</f>
        <v>21305000</v>
      </c>
      <c r="F35" s="93">
        <v>21305000</v>
      </c>
      <c r="G35" s="94">
        <v>12000000</v>
      </c>
      <c r="H35" s="93">
        <v>3632000</v>
      </c>
      <c r="I35" s="94">
        <v>2240901</v>
      </c>
      <c r="J35" s="93">
        <v>6564000</v>
      </c>
      <c r="K35" s="94">
        <v>4407014</v>
      </c>
      <c r="L35" s="93"/>
      <c r="M35" s="94"/>
      <c r="N35" s="93"/>
      <c r="O35" s="94"/>
      <c r="P35" s="93">
        <f t="shared" ref="P35:P40" si="19">$H35      +$J35      +$L35      +$N35</f>
        <v>10196000</v>
      </c>
      <c r="Q35" s="94">
        <f t="shared" ref="Q35:Q40" si="20">$I35      +$K35      +$M35      +$O35</f>
        <v>6647915</v>
      </c>
      <c r="R35" s="48">
        <f t="shared" ref="R35:R40" si="21">IF(($H35      =0),0,((($J35      -$H35      )/$H35      )*100))</f>
        <v>80.726872246696033</v>
      </c>
      <c r="S35" s="49">
        <f t="shared" ref="S35:S40" si="22">IF(($I35      =0),0,((($K35      -$I35      )/$I35      )*100))</f>
        <v>96.662592412605463</v>
      </c>
      <c r="T35" s="48">
        <f t="shared" ref="T35:T39" si="23">IF(($E35      =0),0,(($P35      /$E35      )*100))</f>
        <v>47.857310490495188</v>
      </c>
      <c r="U35" s="50">
        <f t="shared" ref="U35:U39" si="24">IF(($E35      =0),0,(($Q35      /$E35      )*100))</f>
        <v>31.203543769068293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2382000</v>
      </c>
      <c r="C36" s="92"/>
      <c r="D36" s="92"/>
      <c r="E36" s="92">
        <f t="shared" si="18"/>
        <v>2382000</v>
      </c>
      <c r="F36" s="93">
        <v>2382000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23687000</v>
      </c>
      <c r="C40" s="95">
        <f>SUM(C35:C39)</f>
        <v>0</v>
      </c>
      <c r="D40" s="95"/>
      <c r="E40" s="95">
        <f t="shared" si="18"/>
        <v>23687000</v>
      </c>
      <c r="F40" s="96">
        <f t="shared" ref="F40:O40" si="25">SUM(F35:F39)</f>
        <v>23687000</v>
      </c>
      <c r="G40" s="97">
        <f t="shared" si="25"/>
        <v>12000000</v>
      </c>
      <c r="H40" s="96">
        <f t="shared" si="25"/>
        <v>3632000</v>
      </c>
      <c r="I40" s="97">
        <f t="shared" si="25"/>
        <v>2240901</v>
      </c>
      <c r="J40" s="96">
        <f t="shared" si="25"/>
        <v>6564000</v>
      </c>
      <c r="K40" s="97">
        <f t="shared" si="25"/>
        <v>4407014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10196000</v>
      </c>
      <c r="Q40" s="97">
        <f t="shared" si="20"/>
        <v>6647915</v>
      </c>
      <c r="R40" s="52">
        <f t="shared" si="21"/>
        <v>80.726872246696033</v>
      </c>
      <c r="S40" s="53">
        <f t="shared" si="22"/>
        <v>96.662592412605463</v>
      </c>
      <c r="T40" s="52">
        <f>IF((+$E35+$E38) =0,0,(P40   /(+$E35+$E38) )*100)</f>
        <v>47.857310490495188</v>
      </c>
      <c r="U40" s="54">
        <f>IF((+$E35+$E38) =0,0,(Q40   /(+$E35+$E38) )*100)</f>
        <v>31.203543769068293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28325000</v>
      </c>
      <c r="C67" s="104">
        <f>SUM(C9:C14,C17:C23,C26:C29,C32,C35:C39,C42:C52,C55:C58,C61:C65)</f>
        <v>0</v>
      </c>
      <c r="D67" s="104"/>
      <c r="E67" s="104">
        <f t="shared" si="35"/>
        <v>28325000</v>
      </c>
      <c r="F67" s="105">
        <f t="shared" ref="F67:O67" si="43">SUM(F9:F14,F17:F23,F26:F29,F32,F35:F39,F42:F52,F55:F58,F61:F65)</f>
        <v>28325000</v>
      </c>
      <c r="G67" s="106">
        <f t="shared" si="43"/>
        <v>16147000</v>
      </c>
      <c r="H67" s="105">
        <f t="shared" si="43"/>
        <v>4138000</v>
      </c>
      <c r="I67" s="106">
        <f t="shared" si="43"/>
        <v>5399555</v>
      </c>
      <c r="J67" s="105">
        <f t="shared" si="43"/>
        <v>7520000</v>
      </c>
      <c r="K67" s="106">
        <f t="shared" si="43"/>
        <v>2877588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11658000</v>
      </c>
      <c r="Q67" s="106">
        <f t="shared" si="37"/>
        <v>8277143</v>
      </c>
      <c r="R67" s="61">
        <f t="shared" si="38"/>
        <v>81.730304494925093</v>
      </c>
      <c r="S67" s="62">
        <f t="shared" si="39"/>
        <v>-46.706941590557001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44.936977219288437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31.905111205334773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20774000</v>
      </c>
      <c r="C69" s="92"/>
      <c r="D69" s="92"/>
      <c r="E69" s="92">
        <f>$B69      +$C69      +$D69</f>
        <v>20774000</v>
      </c>
      <c r="F69" s="93">
        <v>20774000</v>
      </c>
      <c r="G69" s="94">
        <v>16700000</v>
      </c>
      <c r="H69" s="93">
        <v>4143000</v>
      </c>
      <c r="I69" s="94">
        <v>3620596</v>
      </c>
      <c r="J69" s="93">
        <v>8646000</v>
      </c>
      <c r="K69" s="94">
        <v>10629413</v>
      </c>
      <c r="L69" s="93"/>
      <c r="M69" s="94"/>
      <c r="N69" s="93"/>
      <c r="O69" s="94"/>
      <c r="P69" s="93">
        <f>$H69      +$J69      +$L69      +$N69</f>
        <v>12789000</v>
      </c>
      <c r="Q69" s="94">
        <f>$I69      +$K69      +$M69      +$O69</f>
        <v>14250009</v>
      </c>
      <c r="R69" s="48">
        <f>IF(($H69      =0),0,((($J69      -$H69      )/$H69      )*100))</f>
        <v>108.68935553946415</v>
      </c>
      <c r="S69" s="49">
        <f>IF(($I69      =0),0,((($K69      -$I69      )/$I69      )*100))</f>
        <v>193.58185779357873</v>
      </c>
      <c r="T69" s="48">
        <f>IF(($E69      =0),0,(($P69      /$E69      )*100))</f>
        <v>61.562530085684031</v>
      </c>
      <c r="U69" s="50">
        <f>IF(($E69      =0),0,(($Q69      /$E69      )*100))</f>
        <v>68.595402907480505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20774000</v>
      </c>
      <c r="C70" s="101">
        <f>C69</f>
        <v>0</v>
      </c>
      <c r="D70" s="101"/>
      <c r="E70" s="101">
        <f>$B70      +$C70      +$D70</f>
        <v>20774000</v>
      </c>
      <c r="F70" s="102">
        <f t="shared" ref="F70:O70" si="44">F69</f>
        <v>20774000</v>
      </c>
      <c r="G70" s="103">
        <f t="shared" si="44"/>
        <v>16700000</v>
      </c>
      <c r="H70" s="102">
        <f t="shared" si="44"/>
        <v>4143000</v>
      </c>
      <c r="I70" s="103">
        <f t="shared" si="44"/>
        <v>3620596</v>
      </c>
      <c r="J70" s="102">
        <f t="shared" si="44"/>
        <v>8646000</v>
      </c>
      <c r="K70" s="103">
        <f t="shared" si="44"/>
        <v>10629413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12789000</v>
      </c>
      <c r="Q70" s="103">
        <f>$I70      +$K70      +$M70      +$O70</f>
        <v>14250009</v>
      </c>
      <c r="R70" s="57">
        <f>IF(($H70      =0),0,((($J70      -$H70      )/$H70      )*100))</f>
        <v>108.68935553946415</v>
      </c>
      <c r="S70" s="58">
        <f>IF(($I70      =0),0,((($K70      -$I70      )/$I70      )*100))</f>
        <v>193.58185779357873</v>
      </c>
      <c r="T70" s="57">
        <f>IF($E70   =0,0,($P70   /$E70   )*100)</f>
        <v>61.562530085684031</v>
      </c>
      <c r="U70" s="59">
        <f>IF($E70   =0,0,($Q70   /$E70 )*100)</f>
        <v>68.595402907480505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20774000</v>
      </c>
      <c r="C71" s="104">
        <f>C69</f>
        <v>0</v>
      </c>
      <c r="D71" s="104"/>
      <c r="E71" s="104">
        <f>$B71      +$C71      +$D71</f>
        <v>20774000</v>
      </c>
      <c r="F71" s="105">
        <f t="shared" ref="F71:O71" si="45">F69</f>
        <v>20774000</v>
      </c>
      <c r="G71" s="106">
        <f t="shared" si="45"/>
        <v>16700000</v>
      </c>
      <c r="H71" s="105">
        <f t="shared" si="45"/>
        <v>4143000</v>
      </c>
      <c r="I71" s="106">
        <f t="shared" si="45"/>
        <v>3620596</v>
      </c>
      <c r="J71" s="105">
        <f t="shared" si="45"/>
        <v>8646000</v>
      </c>
      <c r="K71" s="106">
        <f t="shared" si="45"/>
        <v>10629413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12789000</v>
      </c>
      <c r="Q71" s="106">
        <f>$I71      +$K71      +$M71      +$O71</f>
        <v>14250009</v>
      </c>
      <c r="R71" s="61">
        <f>IF(($H71      =0),0,((($J71      -$H71      )/$H71      )*100))</f>
        <v>108.68935553946415</v>
      </c>
      <c r="S71" s="62">
        <f>IF(($I71      =0),0,((($K71      -$I71      )/$I71      )*100))</f>
        <v>193.58185779357873</v>
      </c>
      <c r="T71" s="61">
        <f>IF($E71   =0,0,($P71   /$E71   )*100)</f>
        <v>61.562530085684031</v>
      </c>
      <c r="U71" s="65">
        <f>IF($E71   =0,0,($Q71   /$E71   )*100)</f>
        <v>68.595402907480505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49099000</v>
      </c>
      <c r="C72" s="104">
        <f>SUM(C9:C14,C17:C23,C26:C29,C32,C35:C39,C42:C52,C55:C58,C61:C65,C69)</f>
        <v>0</v>
      </c>
      <c r="D72" s="104"/>
      <c r="E72" s="104">
        <f>$B72      +$C72      +$D72</f>
        <v>49099000</v>
      </c>
      <c r="F72" s="105">
        <f t="shared" ref="F72:O72" si="46">SUM(F9:F14,F17:F23,F26:F29,F32,F35:F39,F42:F52,F55:F58,F61:F65,F69)</f>
        <v>49099000</v>
      </c>
      <c r="G72" s="106">
        <f t="shared" si="46"/>
        <v>32847000</v>
      </c>
      <c r="H72" s="105">
        <f t="shared" si="46"/>
        <v>8281000</v>
      </c>
      <c r="I72" s="106">
        <f t="shared" si="46"/>
        <v>9020151</v>
      </c>
      <c r="J72" s="105">
        <f t="shared" si="46"/>
        <v>16166000</v>
      </c>
      <c r="K72" s="106">
        <f t="shared" si="46"/>
        <v>13507001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24447000</v>
      </c>
      <c r="Q72" s="106">
        <f>$I72      +$K72      +$M72      +$O72</f>
        <v>22527152</v>
      </c>
      <c r="R72" s="61">
        <f>IF(($H72      =0),0,((($J72      -$H72      )/$H72      )*100))</f>
        <v>95.217968844342465</v>
      </c>
      <c r="S72" s="62">
        <f>IF(($I72      =0),0,((($K72      -$I72      )/$I72      )*100))</f>
        <v>49.742515396915195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52.329986942654706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48.220459361688469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+CXIHDfFT9L6VGG5yKTINR24XraegGyhQAj9gMbWajIlAJwPJQFDJ7eQu2OMQeg4hXB5THsnAfnTocE7OwtmQ==" saltValue="+Lwxa+psOGzWXNiegBHxj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2193000</v>
      </c>
      <c r="I10" s="94">
        <v>2191758</v>
      </c>
      <c r="J10" s="93">
        <v>490000</v>
      </c>
      <c r="K10" s="94">
        <v>489304</v>
      </c>
      <c r="L10" s="93"/>
      <c r="M10" s="94"/>
      <c r="N10" s="93"/>
      <c r="O10" s="94"/>
      <c r="P10" s="93">
        <f t="shared" ref="P10:P15" si="1">$H10      +$J10      +$L10      +$N10</f>
        <v>2683000</v>
      </c>
      <c r="Q10" s="94">
        <f t="shared" ref="Q10:Q15" si="2">$I10      +$K10      +$M10      +$O10</f>
        <v>2681062</v>
      </c>
      <c r="R10" s="48">
        <f t="shared" ref="R10:R15" si="3">IF(($H10      =0),0,((($J10      -$H10      )/$H10      )*100))</f>
        <v>-77.656178750569993</v>
      </c>
      <c r="S10" s="49">
        <f t="shared" ref="S10:S15" si="4">IF(($I10      =0),0,((($K10      -$I10      )/$I10      )*100))</f>
        <v>-77.675272543775364</v>
      </c>
      <c r="T10" s="48">
        <f t="shared" ref="T10:T14" si="5">IF(($E10      =0),0,(($P10      /$E10      )*100))</f>
        <v>89.433333333333337</v>
      </c>
      <c r="U10" s="50">
        <f t="shared" ref="U10:U14" si="6">IF(($E10      =0),0,(($Q10      /$E10      )*100))</f>
        <v>89.368733333333324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2193000</v>
      </c>
      <c r="I15" s="97">
        <f t="shared" si="7"/>
        <v>2191758</v>
      </c>
      <c r="J15" s="96">
        <f t="shared" si="7"/>
        <v>490000</v>
      </c>
      <c r="K15" s="97">
        <f t="shared" si="7"/>
        <v>489304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2683000</v>
      </c>
      <c r="Q15" s="97">
        <f t="shared" si="2"/>
        <v>2681062</v>
      </c>
      <c r="R15" s="52">
        <f t="shared" si="3"/>
        <v>-77.656178750569993</v>
      </c>
      <c r="S15" s="53">
        <f t="shared" si="4"/>
        <v>-77.675272543775364</v>
      </c>
      <c r="T15" s="52">
        <f>IF((SUM($E9:$E13))=0,0,(P15/(SUM($E9:$E13))*100))</f>
        <v>89.433333333333337</v>
      </c>
      <c r="U15" s="54">
        <f>IF((SUM($E9:$E13))=0,0,(Q15/(SUM($E9:$E13))*100))</f>
        <v>89.368733333333324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2297000</v>
      </c>
      <c r="C32" s="92"/>
      <c r="D32" s="92"/>
      <c r="E32" s="92">
        <f>$B32      +$C32      +$D32</f>
        <v>2297000</v>
      </c>
      <c r="F32" s="93">
        <v>2297000</v>
      </c>
      <c r="G32" s="94">
        <v>1608000</v>
      </c>
      <c r="H32" s="93">
        <v>598000</v>
      </c>
      <c r="I32" s="94">
        <v>791428</v>
      </c>
      <c r="J32" s="93">
        <v>610000</v>
      </c>
      <c r="K32" s="94">
        <v>416180</v>
      </c>
      <c r="L32" s="93"/>
      <c r="M32" s="94"/>
      <c r="N32" s="93"/>
      <c r="O32" s="94"/>
      <c r="P32" s="93">
        <f>$H32      +$J32      +$L32      +$N32</f>
        <v>1208000</v>
      </c>
      <c r="Q32" s="94">
        <f>$I32      +$K32      +$M32      +$O32</f>
        <v>1207608</v>
      </c>
      <c r="R32" s="48">
        <f>IF(($H32      =0),0,((($J32      -$H32      )/$H32      )*100))</f>
        <v>2.0066889632107023</v>
      </c>
      <c r="S32" s="49">
        <f>IF(($I32      =0),0,((($K32      -$I32      )/$I32      )*100))</f>
        <v>-47.414041454181557</v>
      </c>
      <c r="T32" s="48">
        <f>IF(($E32      =0),0,(($P32      /$E32      )*100))</f>
        <v>52.59033521985198</v>
      </c>
      <c r="U32" s="50">
        <f>IF(($E32      =0),0,(($Q32      /$E32      )*100))</f>
        <v>52.573269481932961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2297000</v>
      </c>
      <c r="C33" s="95">
        <f>C32</f>
        <v>0</v>
      </c>
      <c r="D33" s="95"/>
      <c r="E33" s="95">
        <f>$B33      +$C33      +$D33</f>
        <v>2297000</v>
      </c>
      <c r="F33" s="96">
        <f t="shared" ref="F33:O33" si="17">F32</f>
        <v>2297000</v>
      </c>
      <c r="G33" s="97">
        <f t="shared" si="17"/>
        <v>1608000</v>
      </c>
      <c r="H33" s="96">
        <f t="shared" si="17"/>
        <v>598000</v>
      </c>
      <c r="I33" s="97">
        <f t="shared" si="17"/>
        <v>791428</v>
      </c>
      <c r="J33" s="96">
        <f t="shared" si="17"/>
        <v>610000</v>
      </c>
      <c r="K33" s="97">
        <f t="shared" si="17"/>
        <v>416180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1208000</v>
      </c>
      <c r="Q33" s="97">
        <f>$I33      +$K33      +$M33      +$O33</f>
        <v>1207608</v>
      </c>
      <c r="R33" s="52">
        <f>IF(($H33      =0),0,((($J33      -$H33      )/$H33      )*100))</f>
        <v>2.0066889632107023</v>
      </c>
      <c r="S33" s="53">
        <f>IF(($I33      =0),0,((($K33      -$I33      )/$I33      )*100))</f>
        <v>-47.414041454181557</v>
      </c>
      <c r="T33" s="52">
        <f>IF($E33   =0,0,($P33   /$E33   )*100)</f>
        <v>52.59033521985198</v>
      </c>
      <c r="U33" s="54">
        <f>IF($E33   =0,0,($Q33   /$E33   )*100)</f>
        <v>52.573269481932961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15600000</v>
      </c>
      <c r="C35" s="92"/>
      <c r="D35" s="92"/>
      <c r="E35" s="92">
        <f t="shared" ref="E35:E40" si="18">$B35      +$C35      +$D35</f>
        <v>15600000</v>
      </c>
      <c r="F35" s="93">
        <v>15600000</v>
      </c>
      <c r="G35" s="94">
        <v>3240000</v>
      </c>
      <c r="H35" s="93"/>
      <c r="I35" s="94">
        <v>3136880</v>
      </c>
      <c r="J35" s="93"/>
      <c r="K35" s="94">
        <v>125145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3262025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-96.010526382902768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20.910416666666666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6894000</v>
      </c>
      <c r="C36" s="92"/>
      <c r="D36" s="92"/>
      <c r="E36" s="92">
        <f t="shared" si="18"/>
        <v>6894000</v>
      </c>
      <c r="F36" s="93">
        <v>6894000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22494000</v>
      </c>
      <c r="C40" s="95">
        <f>SUM(C35:C39)</f>
        <v>0</v>
      </c>
      <c r="D40" s="95"/>
      <c r="E40" s="95">
        <f t="shared" si="18"/>
        <v>22494000</v>
      </c>
      <c r="F40" s="96">
        <f t="shared" ref="F40:O40" si="25">SUM(F35:F39)</f>
        <v>22494000</v>
      </c>
      <c r="G40" s="97">
        <f t="shared" si="25"/>
        <v>3240000</v>
      </c>
      <c r="H40" s="96">
        <f t="shared" si="25"/>
        <v>0</v>
      </c>
      <c r="I40" s="97">
        <f t="shared" si="25"/>
        <v>3136880</v>
      </c>
      <c r="J40" s="96">
        <f t="shared" si="25"/>
        <v>0</v>
      </c>
      <c r="K40" s="97">
        <f t="shared" si="25"/>
        <v>125145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3262025</v>
      </c>
      <c r="R40" s="52">
        <f t="shared" si="21"/>
        <v>0</v>
      </c>
      <c r="S40" s="53">
        <f t="shared" si="22"/>
        <v>-96.010526382902768</v>
      </c>
      <c r="T40" s="52">
        <f>IF((+$E35+$E38) =0,0,(P40   /(+$E35+$E38) )*100)</f>
        <v>0</v>
      </c>
      <c r="U40" s="54">
        <f>IF((+$E35+$E38) =0,0,(Q40   /(+$E35+$E38) )*100)</f>
        <v>20.910416666666666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27791000</v>
      </c>
      <c r="C67" s="104">
        <f>SUM(C9:C14,C17:C23,C26:C29,C32,C35:C39,C42:C52,C55:C58,C61:C65)</f>
        <v>0</v>
      </c>
      <c r="D67" s="104"/>
      <c r="E67" s="104">
        <f t="shared" si="35"/>
        <v>27791000</v>
      </c>
      <c r="F67" s="105">
        <f t="shared" ref="F67:O67" si="43">SUM(F9:F14,F17:F23,F26:F29,F32,F35:F39,F42:F52,F55:F58,F61:F65)</f>
        <v>27791000</v>
      </c>
      <c r="G67" s="106">
        <f t="shared" si="43"/>
        <v>7848000</v>
      </c>
      <c r="H67" s="105">
        <f t="shared" si="43"/>
        <v>2791000</v>
      </c>
      <c r="I67" s="106">
        <f t="shared" si="43"/>
        <v>6120066</v>
      </c>
      <c r="J67" s="105">
        <f t="shared" si="43"/>
        <v>1100000</v>
      </c>
      <c r="K67" s="106">
        <f t="shared" si="43"/>
        <v>1030629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3891000</v>
      </c>
      <c r="Q67" s="106">
        <f t="shared" si="37"/>
        <v>7150695</v>
      </c>
      <c r="R67" s="61">
        <f t="shared" si="38"/>
        <v>-60.587603009673948</v>
      </c>
      <c r="S67" s="62">
        <f t="shared" si="39"/>
        <v>-83.159838472330208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18.61989759295593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34.218763458869695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33173000</v>
      </c>
      <c r="C69" s="92"/>
      <c r="D69" s="92"/>
      <c r="E69" s="92">
        <f>$B69      +$C69      +$D69</f>
        <v>33173000</v>
      </c>
      <c r="F69" s="93">
        <v>33173000</v>
      </c>
      <c r="G69" s="94">
        <v>18000000</v>
      </c>
      <c r="H69" s="93"/>
      <c r="I69" s="94">
        <v>5055721</v>
      </c>
      <c r="J69" s="93">
        <v>8309000</v>
      </c>
      <c r="K69" s="94">
        <v>4250440</v>
      </c>
      <c r="L69" s="93"/>
      <c r="M69" s="94"/>
      <c r="N69" s="93"/>
      <c r="O69" s="94"/>
      <c r="P69" s="93">
        <f>$H69      +$J69      +$L69      +$N69</f>
        <v>8309000</v>
      </c>
      <c r="Q69" s="94">
        <f>$I69      +$K69      +$M69      +$O69</f>
        <v>9306161</v>
      </c>
      <c r="R69" s="48">
        <f>IF(($H69      =0),0,((($J69      -$H69      )/$H69      )*100))</f>
        <v>0</v>
      </c>
      <c r="S69" s="49">
        <f>IF(($I69      =0),0,((($K69      -$I69      )/$I69      )*100))</f>
        <v>-15.928113912931508</v>
      </c>
      <c r="T69" s="48">
        <f>IF(($E69      =0),0,(($P69      /$E69      )*100))</f>
        <v>25.047478370964338</v>
      </c>
      <c r="U69" s="50">
        <f>IF(($E69      =0),0,(($Q69      /$E69      )*100))</f>
        <v>28.053419949959302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33173000</v>
      </c>
      <c r="C70" s="101">
        <f>C69</f>
        <v>0</v>
      </c>
      <c r="D70" s="101"/>
      <c r="E70" s="101">
        <f>$B70      +$C70      +$D70</f>
        <v>33173000</v>
      </c>
      <c r="F70" s="102">
        <f t="shared" ref="F70:O70" si="44">F69</f>
        <v>33173000</v>
      </c>
      <c r="G70" s="103">
        <f t="shared" si="44"/>
        <v>18000000</v>
      </c>
      <c r="H70" s="102">
        <f t="shared" si="44"/>
        <v>0</v>
      </c>
      <c r="I70" s="103">
        <f t="shared" si="44"/>
        <v>5055721</v>
      </c>
      <c r="J70" s="102">
        <f t="shared" si="44"/>
        <v>8309000</v>
      </c>
      <c r="K70" s="103">
        <f t="shared" si="44"/>
        <v>4250440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8309000</v>
      </c>
      <c r="Q70" s="103">
        <f>$I70      +$K70      +$M70      +$O70</f>
        <v>9306161</v>
      </c>
      <c r="R70" s="57">
        <f>IF(($H70      =0),0,((($J70      -$H70      )/$H70      )*100))</f>
        <v>0</v>
      </c>
      <c r="S70" s="58">
        <f>IF(($I70      =0),0,((($K70      -$I70      )/$I70      )*100))</f>
        <v>-15.928113912931508</v>
      </c>
      <c r="T70" s="57">
        <f>IF($E70   =0,0,($P70   /$E70   )*100)</f>
        <v>25.047478370964338</v>
      </c>
      <c r="U70" s="59">
        <f>IF($E70   =0,0,($Q70   /$E70 )*100)</f>
        <v>28.053419949959302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33173000</v>
      </c>
      <c r="C71" s="104">
        <f>C69</f>
        <v>0</v>
      </c>
      <c r="D71" s="104"/>
      <c r="E71" s="104">
        <f>$B71      +$C71      +$D71</f>
        <v>33173000</v>
      </c>
      <c r="F71" s="105">
        <f t="shared" ref="F71:O71" si="45">F69</f>
        <v>33173000</v>
      </c>
      <c r="G71" s="106">
        <f t="shared" si="45"/>
        <v>18000000</v>
      </c>
      <c r="H71" s="105">
        <f t="shared" si="45"/>
        <v>0</v>
      </c>
      <c r="I71" s="106">
        <f t="shared" si="45"/>
        <v>5055721</v>
      </c>
      <c r="J71" s="105">
        <f t="shared" si="45"/>
        <v>8309000</v>
      </c>
      <c r="K71" s="106">
        <f t="shared" si="45"/>
        <v>4250440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8309000</v>
      </c>
      <c r="Q71" s="106">
        <f>$I71      +$K71      +$M71      +$O71</f>
        <v>9306161</v>
      </c>
      <c r="R71" s="61">
        <f>IF(($H71      =0),0,((($J71      -$H71      )/$H71      )*100))</f>
        <v>0</v>
      </c>
      <c r="S71" s="62">
        <f>IF(($I71      =0),0,((($K71      -$I71      )/$I71      )*100))</f>
        <v>-15.928113912931508</v>
      </c>
      <c r="T71" s="61">
        <f>IF($E71   =0,0,($P71   /$E71   )*100)</f>
        <v>25.047478370964338</v>
      </c>
      <c r="U71" s="65">
        <f>IF($E71   =0,0,($Q71   /$E71   )*100)</f>
        <v>28.053419949959302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60964000</v>
      </c>
      <c r="C72" s="104">
        <f>SUM(C9:C14,C17:C23,C26:C29,C32,C35:C39,C42:C52,C55:C58,C61:C65,C69)</f>
        <v>0</v>
      </c>
      <c r="D72" s="104"/>
      <c r="E72" s="104">
        <f>$B72      +$C72      +$D72</f>
        <v>60964000</v>
      </c>
      <c r="F72" s="105">
        <f t="shared" ref="F72:O72" si="46">SUM(F9:F14,F17:F23,F26:F29,F32,F35:F39,F42:F52,F55:F58,F61:F65,F69)</f>
        <v>60964000</v>
      </c>
      <c r="G72" s="106">
        <f t="shared" si="46"/>
        <v>25848000</v>
      </c>
      <c r="H72" s="105">
        <f t="shared" si="46"/>
        <v>2791000</v>
      </c>
      <c r="I72" s="106">
        <f t="shared" si="46"/>
        <v>11175787</v>
      </c>
      <c r="J72" s="105">
        <f t="shared" si="46"/>
        <v>9409000</v>
      </c>
      <c r="K72" s="106">
        <f t="shared" si="46"/>
        <v>5281069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12200000</v>
      </c>
      <c r="Q72" s="106">
        <f>$I72      +$K72      +$M72      +$O72</f>
        <v>16456856</v>
      </c>
      <c r="R72" s="61">
        <f>IF(($H72      =0),0,((($J72      -$H72      )/$H72      )*100))</f>
        <v>237.11931207452528</v>
      </c>
      <c r="S72" s="62">
        <f>IF(($I72      =0),0,((($K72      -$I72      )/$I72      )*100))</f>
        <v>-52.745439761870905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22.563343813574996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30.436204919548732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BJpuVLdRUyjezykaAdoN34KMrfnJCpvhohltaZ0dZwb+jFv13pNF8tfreegA73tLqTAiK3ZKysjEjt3jU900gA==" saltValue="JotPLbyhQNbhM5HZZD5lY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1334000</v>
      </c>
      <c r="I10" s="94">
        <v>-93882</v>
      </c>
      <c r="J10" s="93">
        <v>1666000</v>
      </c>
      <c r="K10" s="94">
        <v>206015</v>
      </c>
      <c r="L10" s="93"/>
      <c r="M10" s="94"/>
      <c r="N10" s="93"/>
      <c r="O10" s="94"/>
      <c r="P10" s="93">
        <f t="shared" ref="P10:P15" si="1">$H10      +$J10      +$L10      +$N10</f>
        <v>3000000</v>
      </c>
      <c r="Q10" s="94">
        <f t="shared" ref="Q10:Q15" si="2">$I10      +$K10      +$M10      +$O10</f>
        <v>112133</v>
      </c>
      <c r="R10" s="48">
        <f t="shared" ref="R10:R15" si="3">IF(($H10      =0),0,((($J10      -$H10      )/$H10      )*100))</f>
        <v>24.887556221889056</v>
      </c>
      <c r="S10" s="49">
        <f t="shared" ref="S10:S15" si="4">IF(($I10      =0),0,((($K10      -$I10      )/$I10      )*100))</f>
        <v>-319.44036130461643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3.7377666666666665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1334000</v>
      </c>
      <c r="I15" s="97">
        <f t="shared" si="7"/>
        <v>-93882</v>
      </c>
      <c r="J15" s="96">
        <f t="shared" si="7"/>
        <v>1666000</v>
      </c>
      <c r="K15" s="97">
        <f t="shared" si="7"/>
        <v>206015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3000000</v>
      </c>
      <c r="Q15" s="97">
        <f t="shared" si="2"/>
        <v>112133</v>
      </c>
      <c r="R15" s="52">
        <f t="shared" si="3"/>
        <v>24.887556221889056</v>
      </c>
      <c r="S15" s="53">
        <f t="shared" si="4"/>
        <v>-319.44036130461643</v>
      </c>
      <c r="T15" s="52">
        <f>IF((SUM($E9:$E13))=0,0,(P15/(SUM($E9:$E13))*100))</f>
        <v>100</v>
      </c>
      <c r="U15" s="54">
        <f>IF((SUM($E9:$E13))=0,0,(Q15/(SUM($E9:$E13))*100))</f>
        <v>3.7377666666666665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2351000</v>
      </c>
      <c r="C32" s="92"/>
      <c r="D32" s="92"/>
      <c r="E32" s="92">
        <f>$B32      +$C32      +$D32</f>
        <v>2351000</v>
      </c>
      <c r="F32" s="93">
        <v>2351000</v>
      </c>
      <c r="G32" s="94">
        <v>1645000</v>
      </c>
      <c r="H32" s="93">
        <v>913000</v>
      </c>
      <c r="I32" s="94">
        <v>911799</v>
      </c>
      <c r="J32" s="93">
        <v>732000</v>
      </c>
      <c r="K32" s="94">
        <v>-483116</v>
      </c>
      <c r="L32" s="93"/>
      <c r="M32" s="94"/>
      <c r="N32" s="93"/>
      <c r="O32" s="94"/>
      <c r="P32" s="93">
        <f>$H32      +$J32      +$L32      +$N32</f>
        <v>1645000</v>
      </c>
      <c r="Q32" s="94">
        <f>$I32      +$K32      +$M32      +$O32</f>
        <v>428683</v>
      </c>
      <c r="R32" s="48">
        <f>IF(($H32      =0),0,((($J32      -$H32      )/$H32      )*100))</f>
        <v>-19.82475355969332</v>
      </c>
      <c r="S32" s="49">
        <f>IF(($I32      =0),0,((($K32      -$I32      )/$I32      )*100))</f>
        <v>-152.98492321224305</v>
      </c>
      <c r="T32" s="48">
        <f>IF(($E32      =0),0,(($P32      /$E32      )*100))</f>
        <v>69.970225435984688</v>
      </c>
      <c r="U32" s="50">
        <f>IF(($E32      =0),0,(($Q32      /$E32      )*100))</f>
        <v>18.234070608251805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2351000</v>
      </c>
      <c r="C33" s="95">
        <f>C32</f>
        <v>0</v>
      </c>
      <c r="D33" s="95"/>
      <c r="E33" s="95">
        <f>$B33      +$C33      +$D33</f>
        <v>2351000</v>
      </c>
      <c r="F33" s="96">
        <f t="shared" ref="F33:O33" si="17">F32</f>
        <v>2351000</v>
      </c>
      <c r="G33" s="97">
        <f t="shared" si="17"/>
        <v>1645000</v>
      </c>
      <c r="H33" s="96">
        <f t="shared" si="17"/>
        <v>913000</v>
      </c>
      <c r="I33" s="97">
        <f t="shared" si="17"/>
        <v>911799</v>
      </c>
      <c r="J33" s="96">
        <f t="shared" si="17"/>
        <v>732000</v>
      </c>
      <c r="K33" s="97">
        <f t="shared" si="17"/>
        <v>-483116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1645000</v>
      </c>
      <c r="Q33" s="97">
        <f>$I33      +$K33      +$M33      +$O33</f>
        <v>428683</v>
      </c>
      <c r="R33" s="52">
        <f>IF(($H33      =0),0,((($J33      -$H33      )/$H33      )*100))</f>
        <v>-19.82475355969332</v>
      </c>
      <c r="S33" s="53">
        <f>IF(($I33      =0),0,((($K33      -$I33      )/$I33      )*100))</f>
        <v>-152.98492321224305</v>
      </c>
      <c r="T33" s="52">
        <f>IF($E33   =0,0,($P33   /$E33   )*100)</f>
        <v>69.970225435984688</v>
      </c>
      <c r="U33" s="54">
        <f>IF($E33   =0,0,($Q33   /$E33   )*100)</f>
        <v>18.234070608251805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16680000</v>
      </c>
      <c r="C35" s="92"/>
      <c r="D35" s="92"/>
      <c r="E35" s="92">
        <f t="shared" ref="E35:E40" si="18">$B35      +$C35      +$D35</f>
        <v>16680000</v>
      </c>
      <c r="F35" s="93">
        <v>16680000</v>
      </c>
      <c r="G35" s="94">
        <v>10000000</v>
      </c>
      <c r="H35" s="93">
        <v>1968000</v>
      </c>
      <c r="I35" s="94"/>
      <c r="J35" s="93"/>
      <c r="K35" s="94">
        <v>5492404</v>
      </c>
      <c r="L35" s="93"/>
      <c r="M35" s="94"/>
      <c r="N35" s="93"/>
      <c r="O35" s="94"/>
      <c r="P35" s="93">
        <f t="shared" ref="P35:P40" si="19">$H35      +$J35      +$L35      +$N35</f>
        <v>1968000</v>
      </c>
      <c r="Q35" s="94">
        <f t="shared" ref="Q35:Q40" si="20">$I35      +$K35      +$M35      +$O35</f>
        <v>5492404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11.798561151079138</v>
      </c>
      <c r="U35" s="50">
        <f t="shared" ref="U35:U39" si="24">IF(($E35      =0),0,(($Q35      /$E35      )*100))</f>
        <v>32.928081534772183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23695000</v>
      </c>
      <c r="C36" s="92"/>
      <c r="D36" s="92"/>
      <c r="E36" s="92">
        <f t="shared" si="18"/>
        <v>23695000</v>
      </c>
      <c r="F36" s="93">
        <v>23695000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40375000</v>
      </c>
      <c r="C40" s="95">
        <f>SUM(C35:C39)</f>
        <v>0</v>
      </c>
      <c r="D40" s="95"/>
      <c r="E40" s="95">
        <f t="shared" si="18"/>
        <v>40375000</v>
      </c>
      <c r="F40" s="96">
        <f t="shared" ref="F40:O40" si="25">SUM(F35:F39)</f>
        <v>40375000</v>
      </c>
      <c r="G40" s="97">
        <f t="shared" si="25"/>
        <v>10000000</v>
      </c>
      <c r="H40" s="96">
        <f t="shared" si="25"/>
        <v>1968000</v>
      </c>
      <c r="I40" s="97">
        <f t="shared" si="25"/>
        <v>0</v>
      </c>
      <c r="J40" s="96">
        <f t="shared" si="25"/>
        <v>0</v>
      </c>
      <c r="K40" s="97">
        <f t="shared" si="25"/>
        <v>5492404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1968000</v>
      </c>
      <c r="Q40" s="97">
        <f t="shared" si="20"/>
        <v>5492404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11.798561151079138</v>
      </c>
      <c r="U40" s="54">
        <f>IF((+$E35+$E38) =0,0,(Q40   /(+$E35+$E38) )*100)</f>
        <v>32.928081534772183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45726000</v>
      </c>
      <c r="C67" s="104">
        <f>SUM(C9:C14,C17:C23,C26:C29,C32,C35:C39,C42:C52,C55:C58,C61:C65)</f>
        <v>0</v>
      </c>
      <c r="D67" s="104"/>
      <c r="E67" s="104">
        <f t="shared" si="35"/>
        <v>45726000</v>
      </c>
      <c r="F67" s="105">
        <f t="shared" ref="F67:O67" si="43">SUM(F9:F14,F17:F23,F26:F29,F32,F35:F39,F42:F52,F55:F58,F61:F65)</f>
        <v>45726000</v>
      </c>
      <c r="G67" s="106">
        <f t="shared" si="43"/>
        <v>14645000</v>
      </c>
      <c r="H67" s="105">
        <f t="shared" si="43"/>
        <v>4215000</v>
      </c>
      <c r="I67" s="106">
        <f t="shared" si="43"/>
        <v>817917</v>
      </c>
      <c r="J67" s="105">
        <f t="shared" si="43"/>
        <v>2398000</v>
      </c>
      <c r="K67" s="106">
        <f t="shared" si="43"/>
        <v>5215303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6613000</v>
      </c>
      <c r="Q67" s="106">
        <f t="shared" si="37"/>
        <v>6033220</v>
      </c>
      <c r="R67" s="61">
        <f t="shared" si="38"/>
        <v>-43.107947805456703</v>
      </c>
      <c r="S67" s="62">
        <f t="shared" si="39"/>
        <v>537.63230254414566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30.016794516817214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27.385139122146068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51853000</v>
      </c>
      <c r="C69" s="92"/>
      <c r="D69" s="92"/>
      <c r="E69" s="92">
        <f>$B69      +$C69      +$D69</f>
        <v>51853000</v>
      </c>
      <c r="F69" s="93">
        <v>51853000</v>
      </c>
      <c r="G69" s="94">
        <v>10000000</v>
      </c>
      <c r="H69" s="93">
        <v>2568000</v>
      </c>
      <c r="I69" s="94">
        <v>2706448</v>
      </c>
      <c r="J69" s="93">
        <v>5983000</v>
      </c>
      <c r="K69" s="94">
        <v>6988595</v>
      </c>
      <c r="L69" s="93"/>
      <c r="M69" s="94"/>
      <c r="N69" s="93"/>
      <c r="O69" s="94"/>
      <c r="P69" s="93">
        <f>$H69      +$J69      +$L69      +$N69</f>
        <v>8551000</v>
      </c>
      <c r="Q69" s="94">
        <f>$I69      +$K69      +$M69      +$O69</f>
        <v>9695043</v>
      </c>
      <c r="R69" s="48">
        <f>IF(($H69      =0),0,((($J69      -$H69      )/$H69      )*100))</f>
        <v>132.98286604361371</v>
      </c>
      <c r="S69" s="49">
        <f>IF(($I69      =0),0,((($K69      -$I69      )/$I69      )*100))</f>
        <v>158.22018379809995</v>
      </c>
      <c r="T69" s="48">
        <f>IF(($E69      =0),0,(($P69      /$E69      )*100))</f>
        <v>16.490849131197809</v>
      </c>
      <c r="U69" s="50">
        <f>IF(($E69      =0),0,(($Q69      /$E69      )*100))</f>
        <v>18.697168919831061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51853000</v>
      </c>
      <c r="C70" s="101">
        <f>C69</f>
        <v>0</v>
      </c>
      <c r="D70" s="101"/>
      <c r="E70" s="101">
        <f>$B70      +$C70      +$D70</f>
        <v>51853000</v>
      </c>
      <c r="F70" s="102">
        <f t="shared" ref="F70:O70" si="44">F69</f>
        <v>51853000</v>
      </c>
      <c r="G70" s="103">
        <f t="shared" si="44"/>
        <v>10000000</v>
      </c>
      <c r="H70" s="102">
        <f t="shared" si="44"/>
        <v>2568000</v>
      </c>
      <c r="I70" s="103">
        <f t="shared" si="44"/>
        <v>2706448</v>
      </c>
      <c r="J70" s="102">
        <f t="shared" si="44"/>
        <v>5983000</v>
      </c>
      <c r="K70" s="103">
        <f t="shared" si="44"/>
        <v>6988595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8551000</v>
      </c>
      <c r="Q70" s="103">
        <f>$I70      +$K70      +$M70      +$O70</f>
        <v>9695043</v>
      </c>
      <c r="R70" s="57">
        <f>IF(($H70      =0),0,((($J70      -$H70      )/$H70      )*100))</f>
        <v>132.98286604361371</v>
      </c>
      <c r="S70" s="58">
        <f>IF(($I70      =0),0,((($K70      -$I70      )/$I70      )*100))</f>
        <v>158.22018379809995</v>
      </c>
      <c r="T70" s="57">
        <f>IF($E70   =0,0,($P70   /$E70   )*100)</f>
        <v>16.490849131197809</v>
      </c>
      <c r="U70" s="59">
        <f>IF($E70   =0,0,($Q70   /$E70 )*100)</f>
        <v>18.697168919831061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51853000</v>
      </c>
      <c r="C71" s="104">
        <f>C69</f>
        <v>0</v>
      </c>
      <c r="D71" s="104"/>
      <c r="E71" s="104">
        <f>$B71      +$C71      +$D71</f>
        <v>51853000</v>
      </c>
      <c r="F71" s="105">
        <f t="shared" ref="F71:O71" si="45">F69</f>
        <v>51853000</v>
      </c>
      <c r="G71" s="106">
        <f t="shared" si="45"/>
        <v>10000000</v>
      </c>
      <c r="H71" s="105">
        <f t="shared" si="45"/>
        <v>2568000</v>
      </c>
      <c r="I71" s="106">
        <f t="shared" si="45"/>
        <v>2706448</v>
      </c>
      <c r="J71" s="105">
        <f t="shared" si="45"/>
        <v>5983000</v>
      </c>
      <c r="K71" s="106">
        <f t="shared" si="45"/>
        <v>6988595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8551000</v>
      </c>
      <c r="Q71" s="106">
        <f>$I71      +$K71      +$M71      +$O71</f>
        <v>9695043</v>
      </c>
      <c r="R71" s="61">
        <f>IF(($H71      =0),0,((($J71      -$H71      )/$H71      )*100))</f>
        <v>132.98286604361371</v>
      </c>
      <c r="S71" s="62">
        <f>IF(($I71      =0),0,((($K71      -$I71      )/$I71      )*100))</f>
        <v>158.22018379809995</v>
      </c>
      <c r="T71" s="61">
        <f>IF($E71   =0,0,($P71   /$E71   )*100)</f>
        <v>16.490849131197809</v>
      </c>
      <c r="U71" s="65">
        <f>IF($E71   =0,0,($Q71   /$E71   )*100)</f>
        <v>18.697168919831061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97579000</v>
      </c>
      <c r="C72" s="104">
        <f>SUM(C9:C14,C17:C23,C26:C29,C32,C35:C39,C42:C52,C55:C58,C61:C65,C69)</f>
        <v>0</v>
      </c>
      <c r="D72" s="104"/>
      <c r="E72" s="104">
        <f>$B72      +$C72      +$D72</f>
        <v>97579000</v>
      </c>
      <c r="F72" s="105">
        <f t="shared" ref="F72:O72" si="46">SUM(F9:F14,F17:F23,F26:F29,F32,F35:F39,F42:F52,F55:F58,F61:F65,F69)</f>
        <v>97579000</v>
      </c>
      <c r="G72" s="106">
        <f t="shared" si="46"/>
        <v>24645000</v>
      </c>
      <c r="H72" s="105">
        <f t="shared" si="46"/>
        <v>6783000</v>
      </c>
      <c r="I72" s="106">
        <f t="shared" si="46"/>
        <v>3524365</v>
      </c>
      <c r="J72" s="105">
        <f t="shared" si="46"/>
        <v>8381000</v>
      </c>
      <c r="K72" s="106">
        <f t="shared" si="46"/>
        <v>12203898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15164000</v>
      </c>
      <c r="Q72" s="106">
        <f>$I72      +$K72      +$M72      +$O72</f>
        <v>15728263</v>
      </c>
      <c r="R72" s="61">
        <f>IF(($H72      =0),0,((($J72      -$H72      )/$H72      )*100))</f>
        <v>23.558897243107769</v>
      </c>
      <c r="S72" s="62">
        <f>IF(($I72      =0),0,((($K72      -$I72      )/$I72      )*100))</f>
        <v>246.27225046213999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20.524064750148881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21.287779492176924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LQ0bLZSipk2qaRGIyiX44ElwG5jL8FKItsBLjkgdDG8gX3OjuoKGeuwOF08eVqZZRiOQUxUJOjBLSbeKzPbqw==" saltValue="92HWf2Yn9aYP5HUrFsK0W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2000000</v>
      </c>
      <c r="C10" s="92"/>
      <c r="D10" s="92"/>
      <c r="E10" s="92">
        <f t="shared" ref="E10:E15" si="0">$B10      +$C10      +$D10</f>
        <v>2000000</v>
      </c>
      <c r="F10" s="93">
        <v>2000000</v>
      </c>
      <c r="G10" s="94">
        <v>2000000</v>
      </c>
      <c r="H10" s="93">
        <v>657000</v>
      </c>
      <c r="I10" s="94">
        <v>657625</v>
      </c>
      <c r="J10" s="93">
        <v>377000</v>
      </c>
      <c r="K10" s="94">
        <v>161061</v>
      </c>
      <c r="L10" s="93"/>
      <c r="M10" s="94"/>
      <c r="N10" s="93"/>
      <c r="O10" s="94"/>
      <c r="P10" s="93">
        <f t="shared" ref="P10:P15" si="1">$H10      +$J10      +$L10      +$N10</f>
        <v>1034000</v>
      </c>
      <c r="Q10" s="94">
        <f t="shared" ref="Q10:Q15" si="2">$I10      +$K10      +$M10      +$O10</f>
        <v>818686</v>
      </c>
      <c r="R10" s="48">
        <f t="shared" ref="R10:R15" si="3">IF(($H10      =0),0,((($J10      -$H10      )/$H10      )*100))</f>
        <v>-42.6179604261796</v>
      </c>
      <c r="S10" s="49">
        <f t="shared" ref="S10:S15" si="4">IF(($I10      =0),0,((($K10      -$I10      )/$I10      )*100))</f>
        <v>-75.508686561490208</v>
      </c>
      <c r="T10" s="48">
        <f t="shared" ref="T10:T14" si="5">IF(($E10      =0),0,(($P10      /$E10      )*100))</f>
        <v>51.7</v>
      </c>
      <c r="U10" s="50">
        <f t="shared" ref="U10:U14" si="6">IF(($E10      =0),0,(($Q10      /$E10      )*100))</f>
        <v>40.9343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2000000</v>
      </c>
      <c r="C15" s="95">
        <f>SUM(C9:C14)</f>
        <v>0</v>
      </c>
      <c r="D15" s="95"/>
      <c r="E15" s="95">
        <f t="shared" si="0"/>
        <v>2000000</v>
      </c>
      <c r="F15" s="96">
        <f t="shared" ref="F15:O15" si="7">SUM(F9:F14)</f>
        <v>2000000</v>
      </c>
      <c r="G15" s="97">
        <f t="shared" si="7"/>
        <v>2000000</v>
      </c>
      <c r="H15" s="96">
        <f t="shared" si="7"/>
        <v>657000</v>
      </c>
      <c r="I15" s="97">
        <f t="shared" si="7"/>
        <v>657625</v>
      </c>
      <c r="J15" s="96">
        <f t="shared" si="7"/>
        <v>377000</v>
      </c>
      <c r="K15" s="97">
        <f t="shared" si="7"/>
        <v>161061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1034000</v>
      </c>
      <c r="Q15" s="97">
        <f t="shared" si="2"/>
        <v>818686</v>
      </c>
      <c r="R15" s="52">
        <f t="shared" si="3"/>
        <v>-42.6179604261796</v>
      </c>
      <c r="S15" s="53">
        <f t="shared" si="4"/>
        <v>-75.508686561490208</v>
      </c>
      <c r="T15" s="52">
        <f>IF((SUM($E9:$E13))=0,0,(P15/(SUM($E9:$E13))*100))</f>
        <v>51.7</v>
      </c>
      <c r="U15" s="54">
        <f>IF((SUM($E9:$E13))=0,0,(Q15/(SUM($E9:$E13))*100))</f>
        <v>40.9343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2256000</v>
      </c>
      <c r="C32" s="92"/>
      <c r="D32" s="92"/>
      <c r="E32" s="92">
        <f>$B32      +$C32      +$D32</f>
        <v>2256000</v>
      </c>
      <c r="F32" s="93">
        <v>2256000</v>
      </c>
      <c r="G32" s="94">
        <v>1579000</v>
      </c>
      <c r="H32" s="93">
        <v>183000</v>
      </c>
      <c r="I32" s="94"/>
      <c r="J32" s="93">
        <v>760000</v>
      </c>
      <c r="K32" s="94"/>
      <c r="L32" s="93"/>
      <c r="M32" s="94"/>
      <c r="N32" s="93"/>
      <c r="O32" s="94"/>
      <c r="P32" s="93">
        <f>$H32      +$J32      +$L32      +$N32</f>
        <v>943000</v>
      </c>
      <c r="Q32" s="94">
        <f>$I32      +$K32      +$M32      +$O32</f>
        <v>0</v>
      </c>
      <c r="R32" s="48">
        <f>IF(($H32      =0),0,((($J32      -$H32      )/$H32      )*100))</f>
        <v>315.30054644808746</v>
      </c>
      <c r="S32" s="49">
        <f>IF(($I32      =0),0,((($K32      -$I32      )/$I32      )*100))</f>
        <v>0</v>
      </c>
      <c r="T32" s="48">
        <f>IF(($E32      =0),0,(($P32      /$E32      )*100))</f>
        <v>41.799645390070921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2256000</v>
      </c>
      <c r="C33" s="95">
        <f>C32</f>
        <v>0</v>
      </c>
      <c r="D33" s="95"/>
      <c r="E33" s="95">
        <f>$B33      +$C33      +$D33</f>
        <v>2256000</v>
      </c>
      <c r="F33" s="96">
        <f t="shared" ref="F33:O33" si="17">F32</f>
        <v>2256000</v>
      </c>
      <c r="G33" s="97">
        <f t="shared" si="17"/>
        <v>1579000</v>
      </c>
      <c r="H33" s="96">
        <f t="shared" si="17"/>
        <v>183000</v>
      </c>
      <c r="I33" s="97">
        <f t="shared" si="17"/>
        <v>0</v>
      </c>
      <c r="J33" s="96">
        <f t="shared" si="17"/>
        <v>760000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943000</v>
      </c>
      <c r="Q33" s="97">
        <f>$I33      +$K33      +$M33      +$O33</f>
        <v>0</v>
      </c>
      <c r="R33" s="52">
        <f>IF(($H33      =0),0,((($J33      -$H33      )/$H33      )*100))</f>
        <v>315.30054644808746</v>
      </c>
      <c r="S33" s="53">
        <f>IF(($I33      =0),0,((($K33      -$I33      )/$I33      )*100))</f>
        <v>0</v>
      </c>
      <c r="T33" s="52">
        <f>IF($E33   =0,0,($P33   /$E33   )*100)</f>
        <v>41.799645390070921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9000000</v>
      </c>
      <c r="C35" s="92"/>
      <c r="D35" s="92"/>
      <c r="E35" s="92">
        <f t="shared" ref="E35:E40" si="18">$B35      +$C35      +$D35</f>
        <v>9000000</v>
      </c>
      <c r="F35" s="93">
        <v>9000000</v>
      </c>
      <c r="G35" s="94">
        <v>5000000</v>
      </c>
      <c r="H35" s="93">
        <v>1225000</v>
      </c>
      <c r="I35" s="94">
        <v>183090</v>
      </c>
      <c r="J35" s="93"/>
      <c r="K35" s="94">
        <v>760059</v>
      </c>
      <c r="L35" s="93"/>
      <c r="M35" s="94"/>
      <c r="N35" s="93"/>
      <c r="O35" s="94"/>
      <c r="P35" s="93">
        <f t="shared" ref="P35:P40" si="19">$H35      +$J35      +$L35      +$N35</f>
        <v>1225000</v>
      </c>
      <c r="Q35" s="94">
        <f t="shared" ref="Q35:Q40" si="20">$I35      +$K35      +$M35      +$O35</f>
        <v>943149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315.12862526626247</v>
      </c>
      <c r="T35" s="48">
        <f t="shared" ref="T35:T39" si="23">IF(($E35      =0),0,(($P35      /$E35      )*100))</f>
        <v>13.611111111111111</v>
      </c>
      <c r="U35" s="50">
        <f t="shared" ref="U35:U39" si="24">IF(($E35      =0),0,(($Q35      /$E35      )*100))</f>
        <v>10.479433333333334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6725000</v>
      </c>
      <c r="C36" s="92"/>
      <c r="D36" s="92"/>
      <c r="E36" s="92">
        <f t="shared" si="18"/>
        <v>6725000</v>
      </c>
      <c r="F36" s="93">
        <v>6725000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15725000</v>
      </c>
      <c r="C40" s="95">
        <f>SUM(C35:C39)</f>
        <v>0</v>
      </c>
      <c r="D40" s="95"/>
      <c r="E40" s="95">
        <f t="shared" si="18"/>
        <v>15725000</v>
      </c>
      <c r="F40" s="96">
        <f t="shared" ref="F40:O40" si="25">SUM(F35:F39)</f>
        <v>15725000</v>
      </c>
      <c r="G40" s="97">
        <f t="shared" si="25"/>
        <v>5000000</v>
      </c>
      <c r="H40" s="96">
        <f t="shared" si="25"/>
        <v>1225000</v>
      </c>
      <c r="I40" s="97">
        <f t="shared" si="25"/>
        <v>183090</v>
      </c>
      <c r="J40" s="96">
        <f t="shared" si="25"/>
        <v>0</v>
      </c>
      <c r="K40" s="97">
        <f t="shared" si="25"/>
        <v>760059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1225000</v>
      </c>
      <c r="Q40" s="97">
        <f t="shared" si="20"/>
        <v>943149</v>
      </c>
      <c r="R40" s="52">
        <f t="shared" si="21"/>
        <v>-100</v>
      </c>
      <c r="S40" s="53">
        <f t="shared" si="22"/>
        <v>315.12862526626247</v>
      </c>
      <c r="T40" s="52">
        <f>IF((+$E35+$E38) =0,0,(P40   /(+$E35+$E38) )*100)</f>
        <v>13.611111111111111</v>
      </c>
      <c r="U40" s="54">
        <f>IF((+$E35+$E38) =0,0,(Q40   /(+$E35+$E38) )*100)</f>
        <v>10.479433333333334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19981000</v>
      </c>
      <c r="C67" s="104">
        <f>SUM(C9:C14,C17:C23,C26:C29,C32,C35:C39,C42:C52,C55:C58,C61:C65)</f>
        <v>0</v>
      </c>
      <c r="D67" s="104"/>
      <c r="E67" s="104">
        <f t="shared" si="35"/>
        <v>19981000</v>
      </c>
      <c r="F67" s="105">
        <f t="shared" ref="F67:O67" si="43">SUM(F9:F14,F17:F23,F26:F29,F32,F35:F39,F42:F52,F55:F58,F61:F65)</f>
        <v>19981000</v>
      </c>
      <c r="G67" s="106">
        <f t="shared" si="43"/>
        <v>8579000</v>
      </c>
      <c r="H67" s="105">
        <f t="shared" si="43"/>
        <v>2065000</v>
      </c>
      <c r="I67" s="106">
        <f t="shared" si="43"/>
        <v>840715</v>
      </c>
      <c r="J67" s="105">
        <f t="shared" si="43"/>
        <v>1137000</v>
      </c>
      <c r="K67" s="106">
        <f t="shared" si="43"/>
        <v>921120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3202000</v>
      </c>
      <c r="Q67" s="106">
        <f t="shared" si="37"/>
        <v>1761835</v>
      </c>
      <c r="R67" s="61">
        <f t="shared" si="38"/>
        <v>-44.939467312348668</v>
      </c>
      <c r="S67" s="62">
        <f t="shared" si="39"/>
        <v>9.5638831232938628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24.155099577549787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13.290849426674715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37490000</v>
      </c>
      <c r="C69" s="92"/>
      <c r="D69" s="92"/>
      <c r="E69" s="92">
        <f>$B69      +$C69      +$D69</f>
        <v>37490000</v>
      </c>
      <c r="F69" s="93">
        <v>37490000</v>
      </c>
      <c r="G69" s="94">
        <v>27000000</v>
      </c>
      <c r="H69" s="93">
        <v>10052000</v>
      </c>
      <c r="I69" s="94">
        <v>9166274</v>
      </c>
      <c r="J69" s="93">
        <v>9121000</v>
      </c>
      <c r="K69" s="94">
        <v>3535975</v>
      </c>
      <c r="L69" s="93"/>
      <c r="M69" s="94"/>
      <c r="N69" s="93"/>
      <c r="O69" s="94"/>
      <c r="P69" s="93">
        <f>$H69      +$J69      +$L69      +$N69</f>
        <v>19173000</v>
      </c>
      <c r="Q69" s="94">
        <f>$I69      +$K69      +$M69      +$O69</f>
        <v>12702249</v>
      </c>
      <c r="R69" s="48">
        <f>IF(($H69      =0),0,((($J69      -$H69      )/$H69      )*100))</f>
        <v>-9.2618384401114202</v>
      </c>
      <c r="S69" s="49">
        <f>IF(($I69      =0),0,((($K69      -$I69      )/$I69      )*100))</f>
        <v>-61.424074820368666</v>
      </c>
      <c r="T69" s="48">
        <f>IF(($E69      =0),0,(($P69      /$E69      )*100))</f>
        <v>51.141637770072023</v>
      </c>
      <c r="U69" s="50">
        <f>IF(($E69      =0),0,(($Q69      /$E69      )*100))</f>
        <v>33.881699119765265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37490000</v>
      </c>
      <c r="C70" s="101">
        <f>C69</f>
        <v>0</v>
      </c>
      <c r="D70" s="101"/>
      <c r="E70" s="101">
        <f>$B70      +$C70      +$D70</f>
        <v>37490000</v>
      </c>
      <c r="F70" s="102">
        <f t="shared" ref="F70:O70" si="44">F69</f>
        <v>37490000</v>
      </c>
      <c r="G70" s="103">
        <f t="shared" si="44"/>
        <v>27000000</v>
      </c>
      <c r="H70" s="102">
        <f t="shared" si="44"/>
        <v>10052000</v>
      </c>
      <c r="I70" s="103">
        <f t="shared" si="44"/>
        <v>9166274</v>
      </c>
      <c r="J70" s="102">
        <f t="shared" si="44"/>
        <v>9121000</v>
      </c>
      <c r="K70" s="103">
        <f t="shared" si="44"/>
        <v>3535975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19173000</v>
      </c>
      <c r="Q70" s="103">
        <f>$I70      +$K70      +$M70      +$O70</f>
        <v>12702249</v>
      </c>
      <c r="R70" s="57">
        <f>IF(($H70      =0),0,((($J70      -$H70      )/$H70      )*100))</f>
        <v>-9.2618384401114202</v>
      </c>
      <c r="S70" s="58">
        <f>IF(($I70      =0),0,((($K70      -$I70      )/$I70      )*100))</f>
        <v>-61.424074820368666</v>
      </c>
      <c r="T70" s="57">
        <f>IF($E70   =0,0,($P70   /$E70   )*100)</f>
        <v>51.141637770072023</v>
      </c>
      <c r="U70" s="59">
        <f>IF($E70   =0,0,($Q70   /$E70 )*100)</f>
        <v>33.881699119765265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37490000</v>
      </c>
      <c r="C71" s="104">
        <f>C69</f>
        <v>0</v>
      </c>
      <c r="D71" s="104"/>
      <c r="E71" s="104">
        <f>$B71      +$C71      +$D71</f>
        <v>37490000</v>
      </c>
      <c r="F71" s="105">
        <f t="shared" ref="F71:O71" si="45">F69</f>
        <v>37490000</v>
      </c>
      <c r="G71" s="106">
        <f t="shared" si="45"/>
        <v>27000000</v>
      </c>
      <c r="H71" s="105">
        <f t="shared" si="45"/>
        <v>10052000</v>
      </c>
      <c r="I71" s="106">
        <f t="shared" si="45"/>
        <v>9166274</v>
      </c>
      <c r="J71" s="105">
        <f t="shared" si="45"/>
        <v>9121000</v>
      </c>
      <c r="K71" s="106">
        <f t="shared" si="45"/>
        <v>3535975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19173000</v>
      </c>
      <c r="Q71" s="106">
        <f>$I71      +$K71      +$M71      +$O71</f>
        <v>12702249</v>
      </c>
      <c r="R71" s="61">
        <f>IF(($H71      =0),0,((($J71      -$H71      )/$H71      )*100))</f>
        <v>-9.2618384401114202</v>
      </c>
      <c r="S71" s="62">
        <f>IF(($I71      =0),0,((($K71      -$I71      )/$I71      )*100))</f>
        <v>-61.424074820368666</v>
      </c>
      <c r="T71" s="61">
        <f>IF($E71   =0,0,($P71   /$E71   )*100)</f>
        <v>51.141637770072023</v>
      </c>
      <c r="U71" s="65">
        <f>IF($E71   =0,0,($Q71   /$E71   )*100)</f>
        <v>33.881699119765265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57471000</v>
      </c>
      <c r="C72" s="104">
        <f>SUM(C9:C14,C17:C23,C26:C29,C32,C35:C39,C42:C52,C55:C58,C61:C65,C69)</f>
        <v>0</v>
      </c>
      <c r="D72" s="104"/>
      <c r="E72" s="104">
        <f>$B72      +$C72      +$D72</f>
        <v>57471000</v>
      </c>
      <c r="F72" s="105">
        <f t="shared" ref="F72:O72" si="46">SUM(F9:F14,F17:F23,F26:F29,F32,F35:F39,F42:F52,F55:F58,F61:F65,F69)</f>
        <v>57471000</v>
      </c>
      <c r="G72" s="106">
        <f t="shared" si="46"/>
        <v>35579000</v>
      </c>
      <c r="H72" s="105">
        <f t="shared" si="46"/>
        <v>12117000</v>
      </c>
      <c r="I72" s="106">
        <f t="shared" si="46"/>
        <v>10006989</v>
      </c>
      <c r="J72" s="105">
        <f t="shared" si="46"/>
        <v>10258000</v>
      </c>
      <c r="K72" s="106">
        <f t="shared" si="46"/>
        <v>4457095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22375000</v>
      </c>
      <c r="Q72" s="106">
        <f>$I72      +$K72      +$M72      +$O72</f>
        <v>14464084</v>
      </c>
      <c r="R72" s="61">
        <f>IF(($H72      =0),0,((($J72      -$H72      )/$H72      )*100))</f>
        <v>-15.342081373277214</v>
      </c>
      <c r="S72" s="62">
        <f>IF(($I72      =0),0,((($K72      -$I72      )/$I72      )*100))</f>
        <v>-55.460178880980081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44.092145193709847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28.502904662436446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ie20X+3byaf+Jjx0tXK81BuApatMHZOzojg5wru44+rEZTX0WpzbPn/ocWjbVqxYtM18EBtNbSOIApNUT80gwA==" saltValue="FPwmAQyuRzVCMM+mZ93Bx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126000</v>
      </c>
      <c r="I10" s="94">
        <v>176561</v>
      </c>
      <c r="J10" s="93">
        <v>1486000</v>
      </c>
      <c r="K10" s="94">
        <v>1438458</v>
      </c>
      <c r="L10" s="93"/>
      <c r="M10" s="94"/>
      <c r="N10" s="93"/>
      <c r="O10" s="94"/>
      <c r="P10" s="93">
        <f t="shared" ref="P10:P15" si="1">$H10      +$J10      +$L10      +$N10</f>
        <v>1612000</v>
      </c>
      <c r="Q10" s="94">
        <f t="shared" ref="Q10:Q15" si="2">$I10      +$K10      +$M10      +$O10</f>
        <v>1615019</v>
      </c>
      <c r="R10" s="48">
        <f t="shared" ref="R10:R15" si="3">IF(($H10      =0),0,((($J10      -$H10      )/$H10      )*100))</f>
        <v>1079.3650793650795</v>
      </c>
      <c r="S10" s="49">
        <f t="shared" ref="S10:S15" si="4">IF(($I10      =0),0,((($K10      -$I10      )/$I10      )*100))</f>
        <v>714.70879752606743</v>
      </c>
      <c r="T10" s="48">
        <f t="shared" ref="T10:T14" si="5">IF(($E10      =0),0,(($P10      /$E10      )*100))</f>
        <v>76.761904761904759</v>
      </c>
      <c r="U10" s="50">
        <f t="shared" ref="U10:U14" si="6">IF(($E10      =0),0,(($Q10      /$E10      )*100))</f>
        <v>76.905666666666676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126000</v>
      </c>
      <c r="I15" s="97">
        <f t="shared" si="7"/>
        <v>176561</v>
      </c>
      <c r="J15" s="96">
        <f t="shared" si="7"/>
        <v>1486000</v>
      </c>
      <c r="K15" s="97">
        <f t="shared" si="7"/>
        <v>1438458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1612000</v>
      </c>
      <c r="Q15" s="97">
        <f t="shared" si="2"/>
        <v>1615019</v>
      </c>
      <c r="R15" s="52">
        <f t="shared" si="3"/>
        <v>1079.3650793650795</v>
      </c>
      <c r="S15" s="53">
        <f t="shared" si="4"/>
        <v>714.70879752606743</v>
      </c>
      <c r="T15" s="52">
        <f>IF((SUM($E9:$E13))=0,0,(P15/(SUM($E9:$E13))*100))</f>
        <v>76.761904761904759</v>
      </c>
      <c r="U15" s="54">
        <f>IF((SUM($E9:$E13))=0,0,(Q15/(SUM($E9:$E13))*100))</f>
        <v>76.905666666666676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3681000</v>
      </c>
      <c r="C32" s="92"/>
      <c r="D32" s="92"/>
      <c r="E32" s="92">
        <f>$B32      +$C32      +$D32</f>
        <v>3681000</v>
      </c>
      <c r="F32" s="93">
        <v>3681000</v>
      </c>
      <c r="G32" s="94">
        <v>2577000</v>
      </c>
      <c r="H32" s="93">
        <v>1824000</v>
      </c>
      <c r="I32" s="94">
        <v>1823344</v>
      </c>
      <c r="J32" s="93">
        <v>753000</v>
      </c>
      <c r="K32" s="94">
        <v>2121685</v>
      </c>
      <c r="L32" s="93"/>
      <c r="M32" s="94"/>
      <c r="N32" s="93"/>
      <c r="O32" s="94"/>
      <c r="P32" s="93">
        <f>$H32      +$J32      +$L32      +$N32</f>
        <v>2577000</v>
      </c>
      <c r="Q32" s="94">
        <f>$I32      +$K32      +$M32      +$O32</f>
        <v>3945029</v>
      </c>
      <c r="R32" s="48">
        <f>IF(($H32      =0),0,((($J32      -$H32      )/$H32      )*100))</f>
        <v>-58.717105263157897</v>
      </c>
      <c r="S32" s="49">
        <f>IF(($I32      =0),0,((($K32      -$I32      )/$I32      )*100))</f>
        <v>16.362299160224293</v>
      </c>
      <c r="T32" s="48">
        <f>IF(($E32      =0),0,(($P32      /$E32      )*100))</f>
        <v>70.008149959250204</v>
      </c>
      <c r="U32" s="50">
        <f>IF(($E32      =0),0,(($Q32      /$E32      )*100))</f>
        <v>107.17275196957348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3681000</v>
      </c>
      <c r="C33" s="95">
        <f>C32</f>
        <v>0</v>
      </c>
      <c r="D33" s="95"/>
      <c r="E33" s="95">
        <f>$B33      +$C33      +$D33</f>
        <v>3681000</v>
      </c>
      <c r="F33" s="96">
        <f t="shared" ref="F33:O33" si="17">F32</f>
        <v>3681000</v>
      </c>
      <c r="G33" s="97">
        <f t="shared" si="17"/>
        <v>2577000</v>
      </c>
      <c r="H33" s="96">
        <f t="shared" si="17"/>
        <v>1824000</v>
      </c>
      <c r="I33" s="97">
        <f t="shared" si="17"/>
        <v>1823344</v>
      </c>
      <c r="J33" s="96">
        <f t="shared" si="17"/>
        <v>753000</v>
      </c>
      <c r="K33" s="97">
        <f t="shared" si="17"/>
        <v>2121685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2577000</v>
      </c>
      <c r="Q33" s="97">
        <f>$I33      +$K33      +$M33      +$O33</f>
        <v>3945029</v>
      </c>
      <c r="R33" s="52">
        <f>IF(($H33      =0),0,((($J33      -$H33      )/$H33      )*100))</f>
        <v>-58.717105263157897</v>
      </c>
      <c r="S33" s="53">
        <f>IF(($I33      =0),0,((($K33      -$I33      )/$I33      )*100))</f>
        <v>16.362299160224293</v>
      </c>
      <c r="T33" s="52">
        <f>IF($E33   =0,0,($P33   /$E33   )*100)</f>
        <v>70.008149959250204</v>
      </c>
      <c r="U33" s="54">
        <f>IF($E33   =0,0,($Q33   /$E33   )*100)</f>
        <v>107.17275196957348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5800000</v>
      </c>
      <c r="C35" s="92"/>
      <c r="D35" s="92"/>
      <c r="E35" s="92">
        <f t="shared" ref="E35:E40" si="18">$B35      +$C35      +$D35</f>
        <v>5800000</v>
      </c>
      <c r="F35" s="93">
        <v>5800000</v>
      </c>
      <c r="G35" s="94">
        <v>3500000</v>
      </c>
      <c r="H35" s="93">
        <v>975000</v>
      </c>
      <c r="I35" s="94"/>
      <c r="J35" s="93">
        <v>525000</v>
      </c>
      <c r="K35" s="94">
        <v>2823001</v>
      </c>
      <c r="L35" s="93"/>
      <c r="M35" s="94"/>
      <c r="N35" s="93"/>
      <c r="O35" s="94"/>
      <c r="P35" s="93">
        <f t="shared" ref="P35:P40" si="19">$H35      +$J35      +$L35      +$N35</f>
        <v>1500000</v>
      </c>
      <c r="Q35" s="94">
        <f t="shared" ref="Q35:Q40" si="20">$I35      +$K35      +$M35      +$O35</f>
        <v>2823001</v>
      </c>
      <c r="R35" s="48">
        <f t="shared" ref="R35:R40" si="21">IF(($H35      =0),0,((($J35      -$H35      )/$H35      )*100))</f>
        <v>-46.153846153846153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25.862068965517242</v>
      </c>
      <c r="U35" s="50">
        <f t="shared" ref="U35:U39" si="24">IF(($E35      =0),0,(($Q35      /$E35      )*100))</f>
        <v>48.672431034482763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20191000</v>
      </c>
      <c r="C36" s="92"/>
      <c r="D36" s="92"/>
      <c r="E36" s="92">
        <f t="shared" si="18"/>
        <v>20191000</v>
      </c>
      <c r="F36" s="93">
        <v>20191000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25991000</v>
      </c>
      <c r="C40" s="95">
        <f>SUM(C35:C39)</f>
        <v>0</v>
      </c>
      <c r="D40" s="95"/>
      <c r="E40" s="95">
        <f t="shared" si="18"/>
        <v>25991000</v>
      </c>
      <c r="F40" s="96">
        <f t="shared" ref="F40:O40" si="25">SUM(F35:F39)</f>
        <v>25991000</v>
      </c>
      <c r="G40" s="97">
        <f t="shared" si="25"/>
        <v>3500000</v>
      </c>
      <c r="H40" s="96">
        <f t="shared" si="25"/>
        <v>975000</v>
      </c>
      <c r="I40" s="97">
        <f t="shared" si="25"/>
        <v>0</v>
      </c>
      <c r="J40" s="96">
        <f t="shared" si="25"/>
        <v>525000</v>
      </c>
      <c r="K40" s="97">
        <f t="shared" si="25"/>
        <v>2823001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1500000</v>
      </c>
      <c r="Q40" s="97">
        <f t="shared" si="20"/>
        <v>2823001</v>
      </c>
      <c r="R40" s="52">
        <f t="shared" si="21"/>
        <v>-46.153846153846153</v>
      </c>
      <c r="S40" s="53">
        <f t="shared" si="22"/>
        <v>0</v>
      </c>
      <c r="T40" s="52">
        <f>IF((+$E35+$E38) =0,0,(P40   /(+$E35+$E38) )*100)</f>
        <v>25.862068965517242</v>
      </c>
      <c r="U40" s="54">
        <f>IF((+$E35+$E38) =0,0,(Q40   /(+$E35+$E38) )*100)</f>
        <v>48.672431034482763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31772000</v>
      </c>
      <c r="C67" s="104">
        <f>SUM(C9:C14,C17:C23,C26:C29,C32,C35:C39,C42:C52,C55:C58,C61:C65)</f>
        <v>0</v>
      </c>
      <c r="D67" s="104"/>
      <c r="E67" s="104">
        <f t="shared" si="35"/>
        <v>31772000</v>
      </c>
      <c r="F67" s="105">
        <f t="shared" ref="F67:O67" si="43">SUM(F9:F14,F17:F23,F26:F29,F32,F35:F39,F42:F52,F55:F58,F61:F65)</f>
        <v>31772000</v>
      </c>
      <c r="G67" s="106">
        <f t="shared" si="43"/>
        <v>8177000</v>
      </c>
      <c r="H67" s="105">
        <f t="shared" si="43"/>
        <v>2925000</v>
      </c>
      <c r="I67" s="106">
        <f t="shared" si="43"/>
        <v>1999905</v>
      </c>
      <c r="J67" s="105">
        <f t="shared" si="43"/>
        <v>2764000</v>
      </c>
      <c r="K67" s="106">
        <f t="shared" si="43"/>
        <v>6383144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5689000</v>
      </c>
      <c r="Q67" s="106">
        <f t="shared" si="37"/>
        <v>8383049</v>
      </c>
      <c r="R67" s="61">
        <f t="shared" si="38"/>
        <v>-5.5042735042735043</v>
      </c>
      <c r="S67" s="62">
        <f t="shared" si="39"/>
        <v>219.17236068713262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49.123564459027719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72.386227441499003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36314000</v>
      </c>
      <c r="C69" s="92"/>
      <c r="D69" s="92"/>
      <c r="E69" s="92">
        <f>$B69      +$C69      +$D69</f>
        <v>36314000</v>
      </c>
      <c r="F69" s="93">
        <v>36314000</v>
      </c>
      <c r="G69" s="94">
        <v>32000000</v>
      </c>
      <c r="H69" s="93">
        <v>9958000</v>
      </c>
      <c r="I69" s="94">
        <v>13231063</v>
      </c>
      <c r="J69" s="93">
        <v>16361000</v>
      </c>
      <c r="K69" s="94">
        <v>11150297</v>
      </c>
      <c r="L69" s="93"/>
      <c r="M69" s="94"/>
      <c r="N69" s="93"/>
      <c r="O69" s="94"/>
      <c r="P69" s="93">
        <f>$H69      +$J69      +$L69      +$N69</f>
        <v>26319000</v>
      </c>
      <c r="Q69" s="94">
        <f>$I69      +$K69      +$M69      +$O69</f>
        <v>24381360</v>
      </c>
      <c r="R69" s="48">
        <f>IF(($H69      =0),0,((($J69      -$H69      )/$H69      )*100))</f>
        <v>64.300060253062867</v>
      </c>
      <c r="S69" s="49">
        <f>IF(($I69      =0),0,((($K69      -$I69      )/$I69      )*100))</f>
        <v>-15.726370587155394</v>
      </c>
      <c r="T69" s="48">
        <f>IF(($E69      =0),0,(($P69      /$E69      )*100))</f>
        <v>72.47617998568046</v>
      </c>
      <c r="U69" s="50">
        <f>IF(($E69      =0),0,(($Q69      /$E69      )*100))</f>
        <v>67.140386627746878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36314000</v>
      </c>
      <c r="C70" s="101">
        <f>C69</f>
        <v>0</v>
      </c>
      <c r="D70" s="101"/>
      <c r="E70" s="101">
        <f>$B70      +$C70      +$D70</f>
        <v>36314000</v>
      </c>
      <c r="F70" s="102">
        <f t="shared" ref="F70:O70" si="44">F69</f>
        <v>36314000</v>
      </c>
      <c r="G70" s="103">
        <f t="shared" si="44"/>
        <v>32000000</v>
      </c>
      <c r="H70" s="102">
        <f t="shared" si="44"/>
        <v>9958000</v>
      </c>
      <c r="I70" s="103">
        <f t="shared" si="44"/>
        <v>13231063</v>
      </c>
      <c r="J70" s="102">
        <f t="shared" si="44"/>
        <v>16361000</v>
      </c>
      <c r="K70" s="103">
        <f t="shared" si="44"/>
        <v>11150297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26319000</v>
      </c>
      <c r="Q70" s="103">
        <f>$I70      +$K70      +$M70      +$O70</f>
        <v>24381360</v>
      </c>
      <c r="R70" s="57">
        <f>IF(($H70      =0),0,((($J70      -$H70      )/$H70      )*100))</f>
        <v>64.300060253062867</v>
      </c>
      <c r="S70" s="58">
        <f>IF(($I70      =0),0,((($K70      -$I70      )/$I70      )*100))</f>
        <v>-15.726370587155394</v>
      </c>
      <c r="T70" s="57">
        <f>IF($E70   =0,0,($P70   /$E70   )*100)</f>
        <v>72.47617998568046</v>
      </c>
      <c r="U70" s="59">
        <f>IF($E70   =0,0,($Q70   /$E70 )*100)</f>
        <v>67.140386627746878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36314000</v>
      </c>
      <c r="C71" s="104">
        <f>C69</f>
        <v>0</v>
      </c>
      <c r="D71" s="104"/>
      <c r="E71" s="104">
        <f>$B71      +$C71      +$D71</f>
        <v>36314000</v>
      </c>
      <c r="F71" s="105">
        <f t="shared" ref="F71:O71" si="45">F69</f>
        <v>36314000</v>
      </c>
      <c r="G71" s="106">
        <f t="shared" si="45"/>
        <v>32000000</v>
      </c>
      <c r="H71" s="105">
        <f t="shared" si="45"/>
        <v>9958000</v>
      </c>
      <c r="I71" s="106">
        <f t="shared" si="45"/>
        <v>13231063</v>
      </c>
      <c r="J71" s="105">
        <f t="shared" si="45"/>
        <v>16361000</v>
      </c>
      <c r="K71" s="106">
        <f t="shared" si="45"/>
        <v>11150297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26319000</v>
      </c>
      <c r="Q71" s="106">
        <f>$I71      +$K71      +$M71      +$O71</f>
        <v>24381360</v>
      </c>
      <c r="R71" s="61">
        <f>IF(($H71      =0),0,((($J71      -$H71      )/$H71      )*100))</f>
        <v>64.300060253062867</v>
      </c>
      <c r="S71" s="62">
        <f>IF(($I71      =0),0,((($K71      -$I71      )/$I71      )*100))</f>
        <v>-15.726370587155394</v>
      </c>
      <c r="T71" s="61">
        <f>IF($E71   =0,0,($P71   /$E71   )*100)</f>
        <v>72.47617998568046</v>
      </c>
      <c r="U71" s="65">
        <f>IF($E71   =0,0,($Q71   /$E71   )*100)</f>
        <v>67.140386627746878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68086000</v>
      </c>
      <c r="C72" s="104">
        <f>SUM(C9:C14,C17:C23,C26:C29,C32,C35:C39,C42:C52,C55:C58,C61:C65,C69)</f>
        <v>0</v>
      </c>
      <c r="D72" s="104"/>
      <c r="E72" s="104">
        <f>$B72      +$C72      +$D72</f>
        <v>68086000</v>
      </c>
      <c r="F72" s="105">
        <f t="shared" ref="F72:O72" si="46">SUM(F9:F14,F17:F23,F26:F29,F32,F35:F39,F42:F52,F55:F58,F61:F65,F69)</f>
        <v>68086000</v>
      </c>
      <c r="G72" s="106">
        <f t="shared" si="46"/>
        <v>40177000</v>
      </c>
      <c r="H72" s="105">
        <f t="shared" si="46"/>
        <v>12883000</v>
      </c>
      <c r="I72" s="106">
        <f t="shared" si="46"/>
        <v>15230968</v>
      </c>
      <c r="J72" s="105">
        <f t="shared" si="46"/>
        <v>19125000</v>
      </c>
      <c r="K72" s="106">
        <f t="shared" si="46"/>
        <v>17533441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32008000</v>
      </c>
      <c r="Q72" s="106">
        <f>$I72      +$K72      +$M72      +$O72</f>
        <v>32764409</v>
      </c>
      <c r="R72" s="61">
        <f>IF(($H72      =0),0,((($J72      -$H72      )/$H72      )*100))</f>
        <v>48.451447644182252</v>
      </c>
      <c r="S72" s="62">
        <f>IF(($I72      =0),0,((($K72      -$I72      )/$I72      )*100))</f>
        <v>15.117049684563714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66.829522914709258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68.40882973170477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UaSzssVqNStkumk8vBMG3ag7BnEN4CMnAFyov6Romes+6FB4qHlxoDMq4EfVHyUrrKrAtKND42cwvvVQ6V0Sw==" saltValue="vAjh5HR0B07Oc1WXny4TY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51000</v>
      </c>
      <c r="I10" s="94">
        <v>1023333</v>
      </c>
      <c r="J10" s="93">
        <v>122000</v>
      </c>
      <c r="K10" s="94">
        <v>138237</v>
      </c>
      <c r="L10" s="93"/>
      <c r="M10" s="94"/>
      <c r="N10" s="93"/>
      <c r="O10" s="94"/>
      <c r="P10" s="93">
        <f t="shared" ref="P10:P15" si="1">$H10      +$J10      +$L10      +$N10</f>
        <v>173000</v>
      </c>
      <c r="Q10" s="94">
        <f t="shared" ref="Q10:Q15" si="2">$I10      +$K10      +$M10      +$O10</f>
        <v>1161570</v>
      </c>
      <c r="R10" s="48">
        <f t="shared" ref="R10:R15" si="3">IF(($H10      =0),0,((($J10      -$H10      )/$H10      )*100))</f>
        <v>139.21568627450981</v>
      </c>
      <c r="S10" s="49">
        <f t="shared" ref="S10:S15" si="4">IF(($I10      =0),0,((($K10      -$I10      )/$I10      )*100))</f>
        <v>-86.491493971170669</v>
      </c>
      <c r="T10" s="48">
        <f t="shared" ref="T10:T14" si="5">IF(($E10      =0),0,(($P10      /$E10      )*100))</f>
        <v>9.3513513513513509</v>
      </c>
      <c r="U10" s="50">
        <f t="shared" ref="U10:U14" si="6">IF(($E10      =0),0,(($Q10      /$E10      )*100))</f>
        <v>62.787567567567571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51000</v>
      </c>
      <c r="I15" s="97">
        <f t="shared" si="7"/>
        <v>1023333</v>
      </c>
      <c r="J15" s="96">
        <f t="shared" si="7"/>
        <v>122000</v>
      </c>
      <c r="K15" s="97">
        <f t="shared" si="7"/>
        <v>138237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173000</v>
      </c>
      <c r="Q15" s="97">
        <f t="shared" si="2"/>
        <v>1161570</v>
      </c>
      <c r="R15" s="52">
        <f t="shared" si="3"/>
        <v>139.21568627450981</v>
      </c>
      <c r="S15" s="53">
        <f t="shared" si="4"/>
        <v>-86.491493971170669</v>
      </c>
      <c r="T15" s="52">
        <f>IF((SUM($E9:$E13))=0,0,(P15/(SUM($E9:$E13))*100))</f>
        <v>9.3513513513513509</v>
      </c>
      <c r="U15" s="54">
        <f>IF((SUM($E9:$E13))=0,0,(Q15/(SUM($E9:$E13))*100))</f>
        <v>62.787567567567571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2037000</v>
      </c>
      <c r="C32" s="92"/>
      <c r="D32" s="92"/>
      <c r="E32" s="92">
        <f>$B32      +$C32      +$D32</f>
        <v>2037000</v>
      </c>
      <c r="F32" s="93">
        <v>2037000</v>
      </c>
      <c r="G32" s="94">
        <v>1426000</v>
      </c>
      <c r="H32" s="93">
        <v>1236000</v>
      </c>
      <c r="I32" s="94">
        <v>1227753</v>
      </c>
      <c r="J32" s="93">
        <v>190000</v>
      </c>
      <c r="K32" s="94">
        <v>809246</v>
      </c>
      <c r="L32" s="93"/>
      <c r="M32" s="94"/>
      <c r="N32" s="93"/>
      <c r="O32" s="94"/>
      <c r="P32" s="93">
        <f>$H32      +$J32      +$L32      +$N32</f>
        <v>1426000</v>
      </c>
      <c r="Q32" s="94">
        <f>$I32      +$K32      +$M32      +$O32</f>
        <v>2036999</v>
      </c>
      <c r="R32" s="48">
        <f>IF(($H32      =0),0,((($J32      -$H32      )/$H32      )*100))</f>
        <v>-84.627831715210363</v>
      </c>
      <c r="S32" s="49">
        <f>IF(($I32      =0),0,((($K32      -$I32      )/$I32      )*100))</f>
        <v>-34.087230900677909</v>
      </c>
      <c r="T32" s="48">
        <f>IF(($E32      =0),0,(($P32      /$E32      )*100))</f>
        <v>70.004909180166905</v>
      </c>
      <c r="U32" s="50">
        <f>IF(($E32      =0),0,(($Q32      /$E32      )*100))</f>
        <v>99.999950908198329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2037000</v>
      </c>
      <c r="C33" s="95">
        <f>C32</f>
        <v>0</v>
      </c>
      <c r="D33" s="95"/>
      <c r="E33" s="95">
        <f>$B33      +$C33      +$D33</f>
        <v>2037000</v>
      </c>
      <c r="F33" s="96">
        <f t="shared" ref="F33:O33" si="17">F32</f>
        <v>2037000</v>
      </c>
      <c r="G33" s="97">
        <f t="shared" si="17"/>
        <v>1426000</v>
      </c>
      <c r="H33" s="96">
        <f t="shared" si="17"/>
        <v>1236000</v>
      </c>
      <c r="I33" s="97">
        <f t="shared" si="17"/>
        <v>1227753</v>
      </c>
      <c r="J33" s="96">
        <f t="shared" si="17"/>
        <v>190000</v>
      </c>
      <c r="K33" s="97">
        <f t="shared" si="17"/>
        <v>809246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1426000</v>
      </c>
      <c r="Q33" s="97">
        <f>$I33      +$K33      +$M33      +$O33</f>
        <v>2036999</v>
      </c>
      <c r="R33" s="52">
        <f>IF(($H33      =0),0,((($J33      -$H33      )/$H33      )*100))</f>
        <v>-84.627831715210363</v>
      </c>
      <c r="S33" s="53">
        <f>IF(($I33      =0),0,((($K33      -$I33      )/$I33      )*100))</f>
        <v>-34.087230900677909</v>
      </c>
      <c r="T33" s="52">
        <f>IF($E33   =0,0,($P33   /$E33   )*100)</f>
        <v>70.004909180166905</v>
      </c>
      <c r="U33" s="54">
        <f>IF($E33   =0,0,($Q33   /$E33   )*100)</f>
        <v>99.999950908198329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20475000</v>
      </c>
      <c r="C35" s="92"/>
      <c r="D35" s="92"/>
      <c r="E35" s="92">
        <f t="shared" ref="E35:E40" si="18">$B35      +$C35      +$D35</f>
        <v>20475000</v>
      </c>
      <c r="F35" s="93">
        <v>20475000</v>
      </c>
      <c r="G35" s="94">
        <v>11000000</v>
      </c>
      <c r="H35" s="93">
        <v>13650000</v>
      </c>
      <c r="I35" s="94">
        <v>6461073</v>
      </c>
      <c r="J35" s="93"/>
      <c r="K35" s="94">
        <v>3229623</v>
      </c>
      <c r="L35" s="93"/>
      <c r="M35" s="94"/>
      <c r="N35" s="93"/>
      <c r="O35" s="94"/>
      <c r="P35" s="93">
        <f t="shared" ref="P35:P40" si="19">$H35      +$J35      +$L35      +$N35</f>
        <v>13650000</v>
      </c>
      <c r="Q35" s="94">
        <f t="shared" ref="Q35:Q40" si="20">$I35      +$K35      +$M35      +$O35</f>
        <v>9690696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-50.014138518478276</v>
      </c>
      <c r="T35" s="48">
        <f t="shared" ref="T35:T39" si="23">IF(($E35      =0),0,(($P35      /$E35      )*100))</f>
        <v>66.666666666666657</v>
      </c>
      <c r="U35" s="50">
        <f t="shared" ref="U35:U39" si="24">IF(($E35      =0),0,(($Q35      /$E35      )*100))</f>
        <v>47.329406593406596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66925000</v>
      </c>
      <c r="C36" s="92"/>
      <c r="D36" s="92"/>
      <c r="E36" s="92">
        <f t="shared" si="18"/>
        <v>66925000</v>
      </c>
      <c r="F36" s="93">
        <v>66925000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87400000</v>
      </c>
      <c r="C40" s="95">
        <f>SUM(C35:C39)</f>
        <v>0</v>
      </c>
      <c r="D40" s="95"/>
      <c r="E40" s="95">
        <f t="shared" si="18"/>
        <v>87400000</v>
      </c>
      <c r="F40" s="96">
        <f t="shared" ref="F40:O40" si="25">SUM(F35:F39)</f>
        <v>87400000</v>
      </c>
      <c r="G40" s="97">
        <f t="shared" si="25"/>
        <v>11000000</v>
      </c>
      <c r="H40" s="96">
        <f t="shared" si="25"/>
        <v>13650000</v>
      </c>
      <c r="I40" s="97">
        <f t="shared" si="25"/>
        <v>6461073</v>
      </c>
      <c r="J40" s="96">
        <f t="shared" si="25"/>
        <v>0</v>
      </c>
      <c r="K40" s="97">
        <f t="shared" si="25"/>
        <v>3229623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13650000</v>
      </c>
      <c r="Q40" s="97">
        <f t="shared" si="20"/>
        <v>9690696</v>
      </c>
      <c r="R40" s="52">
        <f t="shared" si="21"/>
        <v>-100</v>
      </c>
      <c r="S40" s="53">
        <f t="shared" si="22"/>
        <v>-50.014138518478276</v>
      </c>
      <c r="T40" s="52">
        <f>IF((+$E35+$E38) =0,0,(P40   /(+$E35+$E38) )*100)</f>
        <v>66.666666666666657</v>
      </c>
      <c r="U40" s="54">
        <f>IF((+$E35+$E38) =0,0,(Q40   /(+$E35+$E38) )*100)</f>
        <v>47.329406593406596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91287000</v>
      </c>
      <c r="C67" s="104">
        <f>SUM(C9:C14,C17:C23,C26:C29,C32,C35:C39,C42:C52,C55:C58,C61:C65)</f>
        <v>0</v>
      </c>
      <c r="D67" s="104"/>
      <c r="E67" s="104">
        <f t="shared" si="35"/>
        <v>91287000</v>
      </c>
      <c r="F67" s="105">
        <f t="shared" ref="F67:O67" si="43">SUM(F9:F14,F17:F23,F26:F29,F32,F35:F39,F42:F52,F55:F58,F61:F65)</f>
        <v>91287000</v>
      </c>
      <c r="G67" s="106">
        <f t="shared" si="43"/>
        <v>14276000</v>
      </c>
      <c r="H67" s="105">
        <f t="shared" si="43"/>
        <v>14937000</v>
      </c>
      <c r="I67" s="106">
        <f t="shared" si="43"/>
        <v>8712159</v>
      </c>
      <c r="J67" s="105">
        <f t="shared" si="43"/>
        <v>312000</v>
      </c>
      <c r="K67" s="106">
        <f t="shared" si="43"/>
        <v>4177106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15249000</v>
      </c>
      <c r="Q67" s="106">
        <f t="shared" si="37"/>
        <v>12889265</v>
      </c>
      <c r="R67" s="61">
        <f t="shared" si="38"/>
        <v>-97.911227154046998</v>
      </c>
      <c r="S67" s="62">
        <f t="shared" si="39"/>
        <v>-52.054295611455203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62.593383137673428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52.907253099088749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49172000</v>
      </c>
      <c r="C69" s="92"/>
      <c r="D69" s="92"/>
      <c r="E69" s="92">
        <f>$B69      +$C69      +$D69</f>
        <v>49172000</v>
      </c>
      <c r="F69" s="93">
        <v>49172000</v>
      </c>
      <c r="G69" s="94">
        <v>25600000</v>
      </c>
      <c r="H69" s="93">
        <v>6436000</v>
      </c>
      <c r="I69" s="94">
        <v>5003726</v>
      </c>
      <c r="J69" s="93">
        <v>12793000</v>
      </c>
      <c r="K69" s="94">
        <v>14223449</v>
      </c>
      <c r="L69" s="93"/>
      <c r="M69" s="94"/>
      <c r="N69" s="93"/>
      <c r="O69" s="94"/>
      <c r="P69" s="93">
        <f>$H69      +$J69      +$L69      +$N69</f>
        <v>19229000</v>
      </c>
      <c r="Q69" s="94">
        <f>$I69      +$K69      +$M69      +$O69</f>
        <v>19227175</v>
      </c>
      <c r="R69" s="48">
        <f>IF(($H69      =0),0,((($J69      -$H69      )/$H69      )*100))</f>
        <v>98.772529521441882</v>
      </c>
      <c r="S69" s="49">
        <f>IF(($I69      =0),0,((($K69      -$I69      )/$I69      )*100))</f>
        <v>184.25715157064954</v>
      </c>
      <c r="T69" s="48">
        <f>IF(($E69      =0),0,(($P69      /$E69      )*100))</f>
        <v>39.105588546327184</v>
      </c>
      <c r="U69" s="50">
        <f>IF(($E69      =0),0,(($Q69      /$E69      )*100))</f>
        <v>39.101877084519643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49172000</v>
      </c>
      <c r="C70" s="101">
        <f>C69</f>
        <v>0</v>
      </c>
      <c r="D70" s="101"/>
      <c r="E70" s="101">
        <f>$B70      +$C70      +$D70</f>
        <v>49172000</v>
      </c>
      <c r="F70" s="102">
        <f t="shared" ref="F70:O70" si="44">F69</f>
        <v>49172000</v>
      </c>
      <c r="G70" s="103">
        <f t="shared" si="44"/>
        <v>25600000</v>
      </c>
      <c r="H70" s="102">
        <f t="shared" si="44"/>
        <v>6436000</v>
      </c>
      <c r="I70" s="103">
        <f t="shared" si="44"/>
        <v>5003726</v>
      </c>
      <c r="J70" s="102">
        <f t="shared" si="44"/>
        <v>12793000</v>
      </c>
      <c r="K70" s="103">
        <f t="shared" si="44"/>
        <v>14223449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19229000</v>
      </c>
      <c r="Q70" s="103">
        <f>$I70      +$K70      +$M70      +$O70</f>
        <v>19227175</v>
      </c>
      <c r="R70" s="57">
        <f>IF(($H70      =0),0,((($J70      -$H70      )/$H70      )*100))</f>
        <v>98.772529521441882</v>
      </c>
      <c r="S70" s="58">
        <f>IF(($I70      =0),0,((($K70      -$I70      )/$I70      )*100))</f>
        <v>184.25715157064954</v>
      </c>
      <c r="T70" s="57">
        <f>IF($E70   =0,0,($P70   /$E70   )*100)</f>
        <v>39.105588546327184</v>
      </c>
      <c r="U70" s="59">
        <f>IF($E70   =0,0,($Q70   /$E70 )*100)</f>
        <v>39.101877084519643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49172000</v>
      </c>
      <c r="C71" s="104">
        <f>C69</f>
        <v>0</v>
      </c>
      <c r="D71" s="104"/>
      <c r="E71" s="104">
        <f>$B71      +$C71      +$D71</f>
        <v>49172000</v>
      </c>
      <c r="F71" s="105">
        <f t="shared" ref="F71:O71" si="45">F69</f>
        <v>49172000</v>
      </c>
      <c r="G71" s="106">
        <f t="shared" si="45"/>
        <v>25600000</v>
      </c>
      <c r="H71" s="105">
        <f t="shared" si="45"/>
        <v>6436000</v>
      </c>
      <c r="I71" s="106">
        <f t="shared" si="45"/>
        <v>5003726</v>
      </c>
      <c r="J71" s="105">
        <f t="shared" si="45"/>
        <v>12793000</v>
      </c>
      <c r="K71" s="106">
        <f t="shared" si="45"/>
        <v>14223449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19229000</v>
      </c>
      <c r="Q71" s="106">
        <f>$I71      +$K71      +$M71      +$O71</f>
        <v>19227175</v>
      </c>
      <c r="R71" s="61">
        <f>IF(($H71      =0),0,((($J71      -$H71      )/$H71      )*100))</f>
        <v>98.772529521441882</v>
      </c>
      <c r="S71" s="62">
        <f>IF(($I71      =0),0,((($K71      -$I71      )/$I71      )*100))</f>
        <v>184.25715157064954</v>
      </c>
      <c r="T71" s="61">
        <f>IF($E71   =0,0,($P71   /$E71   )*100)</f>
        <v>39.105588546327184</v>
      </c>
      <c r="U71" s="65">
        <f>IF($E71   =0,0,($Q71   /$E71   )*100)</f>
        <v>39.101877084519643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140459000</v>
      </c>
      <c r="C72" s="104">
        <f>SUM(C9:C14,C17:C23,C26:C29,C32,C35:C39,C42:C52,C55:C58,C61:C65,C69)</f>
        <v>0</v>
      </c>
      <c r="D72" s="104"/>
      <c r="E72" s="104">
        <f>$B72      +$C72      +$D72</f>
        <v>140459000</v>
      </c>
      <c r="F72" s="105">
        <f t="shared" ref="F72:O72" si="46">SUM(F9:F14,F17:F23,F26:F29,F32,F35:F39,F42:F52,F55:F58,F61:F65,F69)</f>
        <v>140459000</v>
      </c>
      <c r="G72" s="106">
        <f t="shared" si="46"/>
        <v>39876000</v>
      </c>
      <c r="H72" s="105">
        <f t="shared" si="46"/>
        <v>21373000</v>
      </c>
      <c r="I72" s="106">
        <f t="shared" si="46"/>
        <v>13715885</v>
      </c>
      <c r="J72" s="105">
        <f t="shared" si="46"/>
        <v>13105000</v>
      </c>
      <c r="K72" s="106">
        <f t="shared" si="46"/>
        <v>18400555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34478000</v>
      </c>
      <c r="Q72" s="106">
        <f>$I72      +$K72      +$M72      +$O72</f>
        <v>32116440</v>
      </c>
      <c r="R72" s="61">
        <f>IF(($H72      =0),0,((($J72      -$H72      )/$H72      )*100))</f>
        <v>-38.684321340008424</v>
      </c>
      <c r="S72" s="62">
        <f>IF(($I72      =0),0,((($K72      -$I72      )/$I72      )*100))</f>
        <v>34.155069104181031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46.887154241575324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43.675633040498276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qmvgaySIE94NZWCT2/XCTHhShWpIAUss2RnGpHmRnUDrN2CjIIX7OV/QTfYhJ8Nh/RO+11qFfQFc9KZorj9ncQ==" saltValue="GRA1h7gfhUYZk7v471nYn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119000</v>
      </c>
      <c r="I10" s="94"/>
      <c r="J10" s="93">
        <v>212000</v>
      </c>
      <c r="K10" s="94"/>
      <c r="L10" s="93"/>
      <c r="M10" s="94"/>
      <c r="N10" s="93"/>
      <c r="O10" s="94"/>
      <c r="P10" s="93">
        <f t="shared" ref="P10:P15" si="1">$H10      +$J10      +$L10      +$N10</f>
        <v>331000</v>
      </c>
      <c r="Q10" s="94">
        <f t="shared" ref="Q10:Q15" si="2">$I10      +$K10      +$M10      +$O10</f>
        <v>0</v>
      </c>
      <c r="R10" s="48">
        <f t="shared" ref="R10:R15" si="3">IF(($H10      =0),0,((($J10      -$H10      )/$H10      )*100))</f>
        <v>78.151260504201687</v>
      </c>
      <c r="S10" s="49">
        <f t="shared" ref="S10:S15" si="4">IF(($I10      =0),0,((($K10      -$I10      )/$I10      )*100))</f>
        <v>0</v>
      </c>
      <c r="T10" s="48">
        <f t="shared" ref="T10:T14" si="5">IF(($E10      =0),0,(($P10      /$E10      )*100))</f>
        <v>15.761904761904763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119000</v>
      </c>
      <c r="I15" s="97">
        <f t="shared" si="7"/>
        <v>0</v>
      </c>
      <c r="J15" s="96">
        <f t="shared" si="7"/>
        <v>212000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331000</v>
      </c>
      <c r="Q15" s="97">
        <f t="shared" si="2"/>
        <v>0</v>
      </c>
      <c r="R15" s="52">
        <f t="shared" si="3"/>
        <v>78.151260504201687</v>
      </c>
      <c r="S15" s="53">
        <f t="shared" si="4"/>
        <v>0</v>
      </c>
      <c r="T15" s="52">
        <f>IF((SUM($E9:$E13))=0,0,(P15/(SUM($E9:$E13))*100))</f>
        <v>15.761904761904763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2672000</v>
      </c>
      <c r="C29" s="92"/>
      <c r="D29" s="92"/>
      <c r="E29" s="92">
        <f>$B29      +$C29      +$D29</f>
        <v>2672000</v>
      </c>
      <c r="F29" s="93">
        <v>2672000</v>
      </c>
      <c r="G29" s="94">
        <v>1870000</v>
      </c>
      <c r="H29" s="93">
        <v>852000</v>
      </c>
      <c r="I29" s="94"/>
      <c r="J29" s="93">
        <v>334000</v>
      </c>
      <c r="K29" s="94"/>
      <c r="L29" s="93"/>
      <c r="M29" s="94"/>
      <c r="N29" s="93"/>
      <c r="O29" s="94"/>
      <c r="P29" s="93">
        <f>$H29      +$J29      +$L29      +$N29</f>
        <v>1186000</v>
      </c>
      <c r="Q29" s="94">
        <f>$I29      +$K29      +$M29      +$O29</f>
        <v>0</v>
      </c>
      <c r="R29" s="48">
        <f>IF(($H29      =0),0,((($J29      -$H29      )/$H29      )*100))</f>
        <v>-60.798122065727696</v>
      </c>
      <c r="S29" s="49">
        <f>IF(($I29      =0),0,((($K29      -$I29      )/$I29      )*100))</f>
        <v>0</v>
      </c>
      <c r="T29" s="48">
        <f>IF(($E29      =0),0,(($P29      /$E29      )*100))</f>
        <v>44.386227544910177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2672000</v>
      </c>
      <c r="C30" s="95">
        <f>SUM(C26:C29)</f>
        <v>0</v>
      </c>
      <c r="D30" s="95"/>
      <c r="E30" s="95">
        <f>$B30      +$C30      +$D30</f>
        <v>2672000</v>
      </c>
      <c r="F30" s="96">
        <f t="shared" ref="F30:O30" si="16">SUM(F26:F29)</f>
        <v>2672000</v>
      </c>
      <c r="G30" s="97">
        <f t="shared" si="16"/>
        <v>1870000</v>
      </c>
      <c r="H30" s="96">
        <f t="shared" si="16"/>
        <v>852000</v>
      </c>
      <c r="I30" s="97">
        <f t="shared" si="16"/>
        <v>0</v>
      </c>
      <c r="J30" s="96">
        <f t="shared" si="16"/>
        <v>334000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1186000</v>
      </c>
      <c r="Q30" s="97">
        <f>$I30      +$K30      +$M30      +$O30</f>
        <v>0</v>
      </c>
      <c r="R30" s="52">
        <f>IF(($H30      =0),0,((($J30      -$H30      )/$H30      )*100))</f>
        <v>-60.798122065727696</v>
      </c>
      <c r="S30" s="53">
        <f>IF(($I30      =0),0,((($K30      -$I30      )/$I30      )*100))</f>
        <v>0</v>
      </c>
      <c r="T30" s="52">
        <f>IF($E30   =0,0,($P30   /$E30   )*100)</f>
        <v>44.386227544910177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1816000</v>
      </c>
      <c r="C32" s="92"/>
      <c r="D32" s="92"/>
      <c r="E32" s="92">
        <f>$B32      +$C32      +$D32</f>
        <v>1816000</v>
      </c>
      <c r="F32" s="93">
        <v>1816000</v>
      </c>
      <c r="G32" s="94">
        <v>1271000</v>
      </c>
      <c r="H32" s="93">
        <v>1223000</v>
      </c>
      <c r="I32" s="94"/>
      <c r="J32" s="93">
        <v>48000</v>
      </c>
      <c r="K32" s="94"/>
      <c r="L32" s="93"/>
      <c r="M32" s="94"/>
      <c r="N32" s="93"/>
      <c r="O32" s="94"/>
      <c r="P32" s="93">
        <f>$H32      +$J32      +$L32      +$N32</f>
        <v>1271000</v>
      </c>
      <c r="Q32" s="94">
        <f>$I32      +$K32      +$M32      +$O32</f>
        <v>0</v>
      </c>
      <c r="R32" s="48">
        <f>IF(($H32      =0),0,((($J32      -$H32      )/$H32      )*100))</f>
        <v>-96.07522485690923</v>
      </c>
      <c r="S32" s="49">
        <f>IF(($I32      =0),0,((($K32      -$I32      )/$I32      )*100))</f>
        <v>0</v>
      </c>
      <c r="T32" s="48">
        <f>IF(($E32      =0),0,(($P32      /$E32      )*100))</f>
        <v>69.988986784140977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1816000</v>
      </c>
      <c r="C33" s="95">
        <f>C32</f>
        <v>0</v>
      </c>
      <c r="D33" s="95"/>
      <c r="E33" s="95">
        <f>$B33      +$C33      +$D33</f>
        <v>1816000</v>
      </c>
      <c r="F33" s="96">
        <f t="shared" ref="F33:O33" si="17">F32</f>
        <v>1816000</v>
      </c>
      <c r="G33" s="97">
        <f t="shared" si="17"/>
        <v>1271000</v>
      </c>
      <c r="H33" s="96">
        <f t="shared" si="17"/>
        <v>1223000</v>
      </c>
      <c r="I33" s="97">
        <f t="shared" si="17"/>
        <v>0</v>
      </c>
      <c r="J33" s="96">
        <f t="shared" si="17"/>
        <v>48000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1271000</v>
      </c>
      <c r="Q33" s="97">
        <f>$I33      +$K33      +$M33      +$O33</f>
        <v>0</v>
      </c>
      <c r="R33" s="52">
        <f>IF(($H33      =0),0,((($J33      -$H33      )/$H33      )*100))</f>
        <v>-96.07522485690923</v>
      </c>
      <c r="S33" s="53">
        <f>IF(($I33      =0),0,((($K33      -$I33      )/$I33      )*100))</f>
        <v>0</v>
      </c>
      <c r="T33" s="52">
        <f>IF($E33   =0,0,($P33   /$E33   )*100)</f>
        <v>69.988986784140977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85000000</v>
      </c>
      <c r="C51" s="92"/>
      <c r="D51" s="92"/>
      <c r="E51" s="92">
        <f t="shared" si="26"/>
        <v>85000000</v>
      </c>
      <c r="F51" s="93">
        <v>85000000</v>
      </c>
      <c r="G51" s="94">
        <v>68000000</v>
      </c>
      <c r="H51" s="93">
        <v>25029000</v>
      </c>
      <c r="I51" s="94"/>
      <c r="J51" s="93">
        <v>3112000</v>
      </c>
      <c r="K51" s="94"/>
      <c r="L51" s="93"/>
      <c r="M51" s="94"/>
      <c r="N51" s="93"/>
      <c r="O51" s="94"/>
      <c r="P51" s="93">
        <f t="shared" si="27"/>
        <v>28141000</v>
      </c>
      <c r="Q51" s="94">
        <f t="shared" si="28"/>
        <v>0</v>
      </c>
      <c r="R51" s="48">
        <f t="shared" si="29"/>
        <v>-87.566422949378719</v>
      </c>
      <c r="S51" s="49">
        <f t="shared" si="30"/>
        <v>0</v>
      </c>
      <c r="T51" s="48">
        <f t="shared" si="31"/>
        <v>33.107058823529414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85000000</v>
      </c>
      <c r="C53" s="95">
        <f>SUM(C42:C52)</f>
        <v>0</v>
      </c>
      <c r="D53" s="95"/>
      <c r="E53" s="95">
        <f t="shared" si="26"/>
        <v>85000000</v>
      </c>
      <c r="F53" s="96">
        <f t="shared" ref="F53:O53" si="33">SUM(F42:F52)</f>
        <v>85000000</v>
      </c>
      <c r="G53" s="97">
        <f t="shared" si="33"/>
        <v>68000000</v>
      </c>
      <c r="H53" s="96">
        <f t="shared" si="33"/>
        <v>25029000</v>
      </c>
      <c r="I53" s="97">
        <f t="shared" si="33"/>
        <v>0</v>
      </c>
      <c r="J53" s="96">
        <f t="shared" si="33"/>
        <v>3112000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28141000</v>
      </c>
      <c r="Q53" s="97">
        <f t="shared" si="28"/>
        <v>0</v>
      </c>
      <c r="R53" s="52">
        <f t="shared" si="29"/>
        <v>-87.566422949378719</v>
      </c>
      <c r="S53" s="53">
        <f t="shared" si="30"/>
        <v>0</v>
      </c>
      <c r="T53" s="52">
        <f>IF((+$E43+$E45+$E47+$E48+$E51) =0,0,(P53   /(+$E43+$E45+$E47+$E48+$E51) )*100)</f>
        <v>33.107058823529414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93588000</v>
      </c>
      <c r="C67" s="104">
        <f>SUM(C9:C14,C17:C23,C26:C29,C32,C35:C39,C42:C52,C55:C58,C61:C65)</f>
        <v>0</v>
      </c>
      <c r="D67" s="104"/>
      <c r="E67" s="104">
        <f t="shared" si="35"/>
        <v>93588000</v>
      </c>
      <c r="F67" s="105">
        <f t="shared" ref="F67:O67" si="43">SUM(F9:F14,F17:F23,F26:F29,F32,F35:F39,F42:F52,F55:F58,F61:F65)</f>
        <v>93588000</v>
      </c>
      <c r="G67" s="106">
        <f t="shared" si="43"/>
        <v>73241000</v>
      </c>
      <c r="H67" s="105">
        <f t="shared" si="43"/>
        <v>27223000</v>
      </c>
      <c r="I67" s="106">
        <f t="shared" si="43"/>
        <v>0</v>
      </c>
      <c r="J67" s="105">
        <f t="shared" si="43"/>
        <v>3706000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30929000</v>
      </c>
      <c r="Q67" s="106">
        <f t="shared" si="37"/>
        <v>0</v>
      </c>
      <c r="R67" s="61">
        <f t="shared" si="38"/>
        <v>-86.386511405796568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33.769707821985413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221342000</v>
      </c>
      <c r="C69" s="92"/>
      <c r="D69" s="92"/>
      <c r="E69" s="92">
        <f>$B69      +$C69      +$D69</f>
        <v>221342000</v>
      </c>
      <c r="F69" s="93">
        <v>221342000</v>
      </c>
      <c r="G69" s="94">
        <v>132806000</v>
      </c>
      <c r="H69" s="93">
        <v>407000</v>
      </c>
      <c r="I69" s="94"/>
      <c r="J69" s="93">
        <v>96240000</v>
      </c>
      <c r="K69" s="94"/>
      <c r="L69" s="93"/>
      <c r="M69" s="94"/>
      <c r="N69" s="93"/>
      <c r="O69" s="94"/>
      <c r="P69" s="93">
        <f>$H69      +$J69      +$L69      +$N69</f>
        <v>96647000</v>
      </c>
      <c r="Q69" s="94">
        <f>$I69      +$K69      +$M69      +$O69</f>
        <v>0</v>
      </c>
      <c r="R69" s="48">
        <f>IF(($H69      =0),0,((($J69      -$H69      )/$H69      )*100))</f>
        <v>23546.191646191648</v>
      </c>
      <c r="S69" s="49">
        <f>IF(($I69      =0),0,((($K69      -$I69      )/$I69      )*100))</f>
        <v>0</v>
      </c>
      <c r="T69" s="48">
        <f>IF(($E69      =0),0,(($P69      /$E69      )*100))</f>
        <v>43.664103514019033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221342000</v>
      </c>
      <c r="C70" s="101">
        <f>C69</f>
        <v>0</v>
      </c>
      <c r="D70" s="101"/>
      <c r="E70" s="101">
        <f>$B70      +$C70      +$D70</f>
        <v>221342000</v>
      </c>
      <c r="F70" s="102">
        <f t="shared" ref="F70:O70" si="44">F69</f>
        <v>221342000</v>
      </c>
      <c r="G70" s="103">
        <f t="shared" si="44"/>
        <v>132806000</v>
      </c>
      <c r="H70" s="102">
        <f t="shared" si="44"/>
        <v>407000</v>
      </c>
      <c r="I70" s="103">
        <f t="shared" si="44"/>
        <v>0</v>
      </c>
      <c r="J70" s="102">
        <f t="shared" si="44"/>
        <v>96240000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96647000</v>
      </c>
      <c r="Q70" s="103">
        <f>$I70      +$K70      +$M70      +$O70</f>
        <v>0</v>
      </c>
      <c r="R70" s="57">
        <f>IF(($H70      =0),0,((($J70      -$H70      )/$H70      )*100))</f>
        <v>23546.191646191648</v>
      </c>
      <c r="S70" s="58">
        <f>IF(($I70      =0),0,((($K70      -$I70      )/$I70      )*100))</f>
        <v>0</v>
      </c>
      <c r="T70" s="57">
        <f>IF($E70   =0,0,($P70   /$E70   )*100)</f>
        <v>43.664103514019033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221342000</v>
      </c>
      <c r="C71" s="104">
        <f>C69</f>
        <v>0</v>
      </c>
      <c r="D71" s="104"/>
      <c r="E71" s="104">
        <f>$B71      +$C71      +$D71</f>
        <v>221342000</v>
      </c>
      <c r="F71" s="105">
        <f t="shared" ref="F71:O71" si="45">F69</f>
        <v>221342000</v>
      </c>
      <c r="G71" s="106">
        <f t="shared" si="45"/>
        <v>132806000</v>
      </c>
      <c r="H71" s="105">
        <f t="shared" si="45"/>
        <v>407000</v>
      </c>
      <c r="I71" s="106">
        <f t="shared" si="45"/>
        <v>0</v>
      </c>
      <c r="J71" s="105">
        <f t="shared" si="45"/>
        <v>96240000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96647000</v>
      </c>
      <c r="Q71" s="106">
        <f>$I71      +$K71      +$M71      +$O71</f>
        <v>0</v>
      </c>
      <c r="R71" s="61">
        <f>IF(($H71      =0),0,((($J71      -$H71      )/$H71      )*100))</f>
        <v>23546.191646191648</v>
      </c>
      <c r="S71" s="62">
        <f>IF(($I71      =0),0,((($K71      -$I71      )/$I71      )*100))</f>
        <v>0</v>
      </c>
      <c r="T71" s="61">
        <f>IF($E71   =0,0,($P71   /$E71   )*100)</f>
        <v>43.664103514019033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314930000</v>
      </c>
      <c r="C72" s="104">
        <f>SUM(C9:C14,C17:C23,C26:C29,C32,C35:C39,C42:C52,C55:C58,C61:C65,C69)</f>
        <v>0</v>
      </c>
      <c r="D72" s="104"/>
      <c r="E72" s="104">
        <f>$B72      +$C72      +$D72</f>
        <v>314930000</v>
      </c>
      <c r="F72" s="105">
        <f t="shared" ref="F72:O72" si="46">SUM(F9:F14,F17:F23,F26:F29,F32,F35:F39,F42:F52,F55:F58,F61:F65,F69)</f>
        <v>314930000</v>
      </c>
      <c r="G72" s="106">
        <f t="shared" si="46"/>
        <v>206047000</v>
      </c>
      <c r="H72" s="105">
        <f t="shared" si="46"/>
        <v>27630000</v>
      </c>
      <c r="I72" s="106">
        <f t="shared" si="46"/>
        <v>0</v>
      </c>
      <c r="J72" s="105">
        <f t="shared" si="46"/>
        <v>99946000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127576000</v>
      </c>
      <c r="Q72" s="106">
        <f>$I72      +$K72      +$M72      +$O72</f>
        <v>0</v>
      </c>
      <c r="R72" s="61">
        <f>IF(($H72      =0),0,((($J72      -$H72      )/$H72      )*100))</f>
        <v>261.73000361925443</v>
      </c>
      <c r="S72" s="62">
        <f>IF(($I72      =0),0,((($K72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40.768222925254847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rpThZ3+5Ww75gDGgg8Bddx1b5TAk2YvgWn1xw01szlWcO2e4d3q4863aTYpVCwOX0difw7JkBlwe9ZjEKgvfTg==" saltValue="JVkQGSJe58kJMLyw06fn/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194000</v>
      </c>
      <c r="I10" s="94">
        <v>402214</v>
      </c>
      <c r="J10" s="93">
        <v>289000</v>
      </c>
      <c r="K10" s="94">
        <v>78993</v>
      </c>
      <c r="L10" s="93"/>
      <c r="M10" s="94"/>
      <c r="N10" s="93"/>
      <c r="O10" s="94"/>
      <c r="P10" s="93">
        <f t="shared" ref="P10:P15" si="1">$H10      +$J10      +$L10      +$N10</f>
        <v>483000</v>
      </c>
      <c r="Q10" s="94">
        <f t="shared" ref="Q10:Q15" si="2">$I10      +$K10      +$M10      +$O10</f>
        <v>481207</v>
      </c>
      <c r="R10" s="48">
        <f t="shared" ref="R10:R15" si="3">IF(($H10      =0),0,((($J10      -$H10      )/$H10      )*100))</f>
        <v>48.96907216494845</v>
      </c>
      <c r="S10" s="49">
        <f t="shared" ref="S10:S15" si="4">IF(($I10      =0),0,((($K10      -$I10      )/$I10      )*100))</f>
        <v>-80.360454882226875</v>
      </c>
      <c r="T10" s="48">
        <f t="shared" ref="T10:T14" si="5">IF(($E10      =0),0,(($P10      /$E10      )*100))</f>
        <v>16.100000000000001</v>
      </c>
      <c r="U10" s="50">
        <f t="shared" ref="U10:U14" si="6">IF(($E10      =0),0,(($Q10      /$E10      )*100))</f>
        <v>16.040233333333333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194000</v>
      </c>
      <c r="I15" s="97">
        <f t="shared" si="7"/>
        <v>402214</v>
      </c>
      <c r="J15" s="96">
        <f t="shared" si="7"/>
        <v>289000</v>
      </c>
      <c r="K15" s="97">
        <f t="shared" si="7"/>
        <v>78993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483000</v>
      </c>
      <c r="Q15" s="97">
        <f t="shared" si="2"/>
        <v>481207</v>
      </c>
      <c r="R15" s="52">
        <f t="shared" si="3"/>
        <v>48.96907216494845</v>
      </c>
      <c r="S15" s="53">
        <f t="shared" si="4"/>
        <v>-80.360454882226875</v>
      </c>
      <c r="T15" s="52">
        <f>IF((SUM($E9:$E13))=0,0,(P15/(SUM($E9:$E13))*100))</f>
        <v>16.100000000000001</v>
      </c>
      <c r="U15" s="54">
        <f>IF((SUM($E9:$E13))=0,0,(Q15/(SUM($E9:$E13))*100))</f>
        <v>16.040233333333333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3184000</v>
      </c>
      <c r="C32" s="92"/>
      <c r="D32" s="92"/>
      <c r="E32" s="92">
        <f>$B32      +$C32      +$D32</f>
        <v>3184000</v>
      </c>
      <c r="F32" s="93">
        <v>3184000</v>
      </c>
      <c r="G32" s="94">
        <v>2229000</v>
      </c>
      <c r="H32" s="93">
        <v>2229000</v>
      </c>
      <c r="I32" s="94">
        <v>3184001</v>
      </c>
      <c r="J32" s="93"/>
      <c r="K32" s="94"/>
      <c r="L32" s="93"/>
      <c r="M32" s="94"/>
      <c r="N32" s="93"/>
      <c r="O32" s="94"/>
      <c r="P32" s="93">
        <f>$H32      +$J32      +$L32      +$N32</f>
        <v>2229000</v>
      </c>
      <c r="Q32" s="94">
        <f>$I32      +$K32      +$M32      +$O32</f>
        <v>3184001</v>
      </c>
      <c r="R32" s="48">
        <f>IF(($H32      =0),0,((($J32      -$H32      )/$H32      )*100))</f>
        <v>-100</v>
      </c>
      <c r="S32" s="49">
        <f>IF(($I32      =0),0,((($K32      -$I32      )/$I32      )*100))</f>
        <v>-100</v>
      </c>
      <c r="T32" s="48">
        <f>IF(($E32      =0),0,(($P32      /$E32      )*100))</f>
        <v>70.006281407035175</v>
      </c>
      <c r="U32" s="50">
        <f>IF(($E32      =0),0,(($Q32      /$E32      )*100))</f>
        <v>100.00003140703517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3184000</v>
      </c>
      <c r="C33" s="95">
        <f>C32</f>
        <v>0</v>
      </c>
      <c r="D33" s="95"/>
      <c r="E33" s="95">
        <f>$B33      +$C33      +$D33</f>
        <v>3184000</v>
      </c>
      <c r="F33" s="96">
        <f t="shared" ref="F33:O33" si="17">F32</f>
        <v>3184000</v>
      </c>
      <c r="G33" s="97">
        <f t="shared" si="17"/>
        <v>2229000</v>
      </c>
      <c r="H33" s="96">
        <f t="shared" si="17"/>
        <v>2229000</v>
      </c>
      <c r="I33" s="97">
        <f t="shared" si="17"/>
        <v>3184001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2229000</v>
      </c>
      <c r="Q33" s="97">
        <f>$I33      +$K33      +$M33      +$O33</f>
        <v>3184001</v>
      </c>
      <c r="R33" s="52">
        <f>IF(($H33      =0),0,((($J33      -$H33      )/$H33      )*100))</f>
        <v>-100</v>
      </c>
      <c r="S33" s="53">
        <f>IF(($I33      =0),0,((($K33      -$I33      )/$I33      )*100))</f>
        <v>-100</v>
      </c>
      <c r="T33" s="52">
        <f>IF($E33   =0,0,($P33   /$E33   )*100)</f>
        <v>70.006281407035175</v>
      </c>
      <c r="U33" s="54">
        <f>IF($E33   =0,0,($Q33   /$E33   )*100)</f>
        <v>100.00003140703517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17249000</v>
      </c>
      <c r="C35" s="92"/>
      <c r="D35" s="92"/>
      <c r="E35" s="92">
        <f t="shared" ref="E35:E40" si="18">$B35      +$C35      +$D35</f>
        <v>17249000</v>
      </c>
      <c r="F35" s="93">
        <v>17249000</v>
      </c>
      <c r="G35" s="94">
        <v>10749000</v>
      </c>
      <c r="H35" s="93">
        <v>1442000</v>
      </c>
      <c r="I35" s="94"/>
      <c r="J35" s="93">
        <v>4809000</v>
      </c>
      <c r="K35" s="94"/>
      <c r="L35" s="93"/>
      <c r="M35" s="94"/>
      <c r="N35" s="93"/>
      <c r="O35" s="94"/>
      <c r="P35" s="93">
        <f t="shared" ref="P35:P40" si="19">$H35      +$J35      +$L35      +$N35</f>
        <v>6251000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233.49514563106797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36.239782016348776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68170000</v>
      </c>
      <c r="C36" s="92"/>
      <c r="D36" s="92"/>
      <c r="E36" s="92">
        <f t="shared" si="18"/>
        <v>68170000</v>
      </c>
      <c r="F36" s="93">
        <v>68170000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85419000</v>
      </c>
      <c r="C40" s="95">
        <f>SUM(C35:C39)</f>
        <v>0</v>
      </c>
      <c r="D40" s="95"/>
      <c r="E40" s="95">
        <f t="shared" si="18"/>
        <v>85419000</v>
      </c>
      <c r="F40" s="96">
        <f t="shared" ref="F40:O40" si="25">SUM(F35:F39)</f>
        <v>85419000</v>
      </c>
      <c r="G40" s="97">
        <f t="shared" si="25"/>
        <v>10749000</v>
      </c>
      <c r="H40" s="96">
        <f t="shared" si="25"/>
        <v>1442000</v>
      </c>
      <c r="I40" s="97">
        <f t="shared" si="25"/>
        <v>0</v>
      </c>
      <c r="J40" s="96">
        <f t="shared" si="25"/>
        <v>4809000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6251000</v>
      </c>
      <c r="Q40" s="97">
        <f t="shared" si="20"/>
        <v>0</v>
      </c>
      <c r="R40" s="52">
        <f t="shared" si="21"/>
        <v>233.49514563106797</v>
      </c>
      <c r="S40" s="53">
        <f t="shared" si="22"/>
        <v>0</v>
      </c>
      <c r="T40" s="52">
        <f>IF((+$E35+$E38) =0,0,(P40   /(+$E35+$E38) )*100)</f>
        <v>36.239782016348776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91603000</v>
      </c>
      <c r="C67" s="104">
        <f>SUM(C9:C14,C17:C23,C26:C29,C32,C35:C39,C42:C52,C55:C58,C61:C65)</f>
        <v>0</v>
      </c>
      <c r="D67" s="104"/>
      <c r="E67" s="104">
        <f t="shared" si="35"/>
        <v>91603000</v>
      </c>
      <c r="F67" s="105">
        <f t="shared" ref="F67:O67" si="43">SUM(F9:F14,F17:F23,F26:F29,F32,F35:F39,F42:F52,F55:F58,F61:F65)</f>
        <v>91603000</v>
      </c>
      <c r="G67" s="106">
        <f t="shared" si="43"/>
        <v>15978000</v>
      </c>
      <c r="H67" s="105">
        <f t="shared" si="43"/>
        <v>3865000</v>
      </c>
      <c r="I67" s="106">
        <f t="shared" si="43"/>
        <v>3586215</v>
      </c>
      <c r="J67" s="105">
        <f t="shared" si="43"/>
        <v>5098000</v>
      </c>
      <c r="K67" s="106">
        <f t="shared" si="43"/>
        <v>78993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8963000</v>
      </c>
      <c r="Q67" s="106">
        <f t="shared" si="37"/>
        <v>3665208</v>
      </c>
      <c r="R67" s="61">
        <f t="shared" si="38"/>
        <v>31.901681759379041</v>
      </c>
      <c r="S67" s="62">
        <f t="shared" si="39"/>
        <v>-97.797315554142742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38.249477232962064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15.641223914991679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44165000</v>
      </c>
      <c r="C69" s="92"/>
      <c r="D69" s="92"/>
      <c r="E69" s="92">
        <f>$B69      +$C69      +$D69</f>
        <v>44165000</v>
      </c>
      <c r="F69" s="93">
        <v>44165000</v>
      </c>
      <c r="G69" s="94">
        <v>38000000</v>
      </c>
      <c r="H69" s="93">
        <v>1240000</v>
      </c>
      <c r="I69" s="94">
        <v>13578651</v>
      </c>
      <c r="J69" s="93">
        <v>31226000</v>
      </c>
      <c r="K69" s="94">
        <v>16872577</v>
      </c>
      <c r="L69" s="93"/>
      <c r="M69" s="94"/>
      <c r="N69" s="93"/>
      <c r="O69" s="94"/>
      <c r="P69" s="93">
        <f>$H69      +$J69      +$L69      +$N69</f>
        <v>32466000</v>
      </c>
      <c r="Q69" s="94">
        <f>$I69      +$K69      +$M69      +$O69</f>
        <v>30451228</v>
      </c>
      <c r="R69" s="48">
        <f>IF(($H69      =0),0,((($J69      -$H69      )/$H69      )*100))</f>
        <v>2418.2258064516132</v>
      </c>
      <c r="S69" s="49">
        <f>IF(($I69      =0),0,((($K69      -$I69      )/$I69      )*100))</f>
        <v>24.258124021303736</v>
      </c>
      <c r="T69" s="48">
        <f>IF(($E69      =0),0,(($P69      /$E69      )*100))</f>
        <v>73.51069851692516</v>
      </c>
      <c r="U69" s="50">
        <f>IF(($E69      =0),0,(($Q69      /$E69      )*100))</f>
        <v>68.94877844446961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44165000</v>
      </c>
      <c r="C70" s="101">
        <f>C69</f>
        <v>0</v>
      </c>
      <c r="D70" s="101"/>
      <c r="E70" s="101">
        <f>$B70      +$C70      +$D70</f>
        <v>44165000</v>
      </c>
      <c r="F70" s="102">
        <f t="shared" ref="F70:O70" si="44">F69</f>
        <v>44165000</v>
      </c>
      <c r="G70" s="103">
        <f t="shared" si="44"/>
        <v>38000000</v>
      </c>
      <c r="H70" s="102">
        <f t="shared" si="44"/>
        <v>1240000</v>
      </c>
      <c r="I70" s="103">
        <f t="shared" si="44"/>
        <v>13578651</v>
      </c>
      <c r="J70" s="102">
        <f t="shared" si="44"/>
        <v>31226000</v>
      </c>
      <c r="K70" s="103">
        <f t="shared" si="44"/>
        <v>16872577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32466000</v>
      </c>
      <c r="Q70" s="103">
        <f>$I70      +$K70      +$M70      +$O70</f>
        <v>30451228</v>
      </c>
      <c r="R70" s="57">
        <f>IF(($H70      =0),0,((($J70      -$H70      )/$H70      )*100))</f>
        <v>2418.2258064516132</v>
      </c>
      <c r="S70" s="58">
        <f>IF(($I70      =0),0,((($K70      -$I70      )/$I70      )*100))</f>
        <v>24.258124021303736</v>
      </c>
      <c r="T70" s="57">
        <f>IF($E70   =0,0,($P70   /$E70   )*100)</f>
        <v>73.51069851692516</v>
      </c>
      <c r="U70" s="59">
        <f>IF($E70   =0,0,($Q70   /$E70 )*100)</f>
        <v>68.94877844446961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44165000</v>
      </c>
      <c r="C71" s="104">
        <f>C69</f>
        <v>0</v>
      </c>
      <c r="D71" s="104"/>
      <c r="E71" s="104">
        <f>$B71      +$C71      +$D71</f>
        <v>44165000</v>
      </c>
      <c r="F71" s="105">
        <f t="shared" ref="F71:O71" si="45">F69</f>
        <v>44165000</v>
      </c>
      <c r="G71" s="106">
        <f t="shared" si="45"/>
        <v>38000000</v>
      </c>
      <c r="H71" s="105">
        <f t="shared" si="45"/>
        <v>1240000</v>
      </c>
      <c r="I71" s="106">
        <f t="shared" si="45"/>
        <v>13578651</v>
      </c>
      <c r="J71" s="105">
        <f t="shared" si="45"/>
        <v>31226000</v>
      </c>
      <c r="K71" s="106">
        <f t="shared" si="45"/>
        <v>16872577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32466000</v>
      </c>
      <c r="Q71" s="106">
        <f>$I71      +$K71      +$M71      +$O71</f>
        <v>30451228</v>
      </c>
      <c r="R71" s="61">
        <f>IF(($H71      =0),0,((($J71      -$H71      )/$H71      )*100))</f>
        <v>2418.2258064516132</v>
      </c>
      <c r="S71" s="62">
        <f>IF(($I71      =0),0,((($K71      -$I71      )/$I71      )*100))</f>
        <v>24.258124021303736</v>
      </c>
      <c r="T71" s="61">
        <f>IF($E71   =0,0,($P71   /$E71   )*100)</f>
        <v>73.51069851692516</v>
      </c>
      <c r="U71" s="65">
        <f>IF($E71   =0,0,($Q71   /$E71   )*100)</f>
        <v>68.94877844446961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135768000</v>
      </c>
      <c r="C72" s="104">
        <f>SUM(C9:C14,C17:C23,C26:C29,C32,C35:C39,C42:C52,C55:C58,C61:C65,C69)</f>
        <v>0</v>
      </c>
      <c r="D72" s="104"/>
      <c r="E72" s="104">
        <f>$B72      +$C72      +$D72</f>
        <v>135768000</v>
      </c>
      <c r="F72" s="105">
        <f t="shared" ref="F72:O72" si="46">SUM(F9:F14,F17:F23,F26:F29,F32,F35:F39,F42:F52,F55:F58,F61:F65,F69)</f>
        <v>135768000</v>
      </c>
      <c r="G72" s="106">
        <f t="shared" si="46"/>
        <v>53978000</v>
      </c>
      <c r="H72" s="105">
        <f t="shared" si="46"/>
        <v>5105000</v>
      </c>
      <c r="I72" s="106">
        <f t="shared" si="46"/>
        <v>17164866</v>
      </c>
      <c r="J72" s="105">
        <f t="shared" si="46"/>
        <v>36324000</v>
      </c>
      <c r="K72" s="106">
        <f t="shared" si="46"/>
        <v>16951570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41429000</v>
      </c>
      <c r="Q72" s="106">
        <f>$I72      +$K72      +$M72      +$O72</f>
        <v>34116436</v>
      </c>
      <c r="R72" s="61">
        <f>IF(($H72      =0),0,((($J72      -$H72      )/$H72      )*100))</f>
        <v>611.53770812928508</v>
      </c>
      <c r="S72" s="62">
        <f>IF(($I72      =0),0,((($K72      -$I72      )/$I72      )*100))</f>
        <v>-1.2426313144536054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61.287316192786768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50.469593774963762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PG8fybhjv+xyPpU7GGyHcmw060Nx49rOUDzwzybsT45CApXScsyv1E7rVKsUnm2Kr4UXoUEqF3uXR2ZkGDAlA==" saltValue="bdtbynpvdpU56Gb8LS92q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1920000</v>
      </c>
      <c r="C10" s="92"/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266000</v>
      </c>
      <c r="I10" s="94"/>
      <c r="J10" s="93">
        <v>667000</v>
      </c>
      <c r="K10" s="94"/>
      <c r="L10" s="93"/>
      <c r="M10" s="94"/>
      <c r="N10" s="93"/>
      <c r="O10" s="94"/>
      <c r="P10" s="93">
        <f t="shared" ref="P10:P15" si="1">$H10      +$J10      +$L10      +$N10</f>
        <v>933000</v>
      </c>
      <c r="Q10" s="94">
        <f t="shared" ref="Q10:Q15" si="2">$I10      +$K10      +$M10      +$O10</f>
        <v>0</v>
      </c>
      <c r="R10" s="48">
        <f t="shared" ref="R10:R15" si="3">IF(($H10      =0),0,((($J10      -$H10      )/$H10      )*100))</f>
        <v>150.75187969924812</v>
      </c>
      <c r="S10" s="49">
        <f t="shared" ref="S10:S15" si="4">IF(($I10      =0),0,((($K10      -$I10      )/$I10      )*100))</f>
        <v>0</v>
      </c>
      <c r="T10" s="48">
        <f t="shared" ref="T10:T14" si="5">IF(($E10      =0),0,(($P10      /$E10      )*100))</f>
        <v>48.59375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266000</v>
      </c>
      <c r="I15" s="97">
        <f t="shared" si="7"/>
        <v>0</v>
      </c>
      <c r="J15" s="96">
        <f t="shared" si="7"/>
        <v>667000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933000</v>
      </c>
      <c r="Q15" s="97">
        <f t="shared" si="2"/>
        <v>0</v>
      </c>
      <c r="R15" s="52">
        <f t="shared" si="3"/>
        <v>150.75187969924812</v>
      </c>
      <c r="S15" s="53">
        <f t="shared" si="4"/>
        <v>0</v>
      </c>
      <c r="T15" s="52">
        <f>IF((SUM($E9:$E13))=0,0,(P15/(SUM($E9:$E13))*100))</f>
        <v>48.59375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2100000</v>
      </c>
      <c r="C32" s="92"/>
      <c r="D32" s="92"/>
      <c r="E32" s="92">
        <f>$B32      +$C32      +$D32</f>
        <v>2100000</v>
      </c>
      <c r="F32" s="93">
        <v>2100000</v>
      </c>
      <c r="G32" s="94">
        <v>1470000</v>
      </c>
      <c r="H32" s="93">
        <v>329000</v>
      </c>
      <c r="I32" s="94">
        <v>-189257</v>
      </c>
      <c r="J32" s="93">
        <v>594000</v>
      </c>
      <c r="K32" s="94">
        <v>-254297</v>
      </c>
      <c r="L32" s="93"/>
      <c r="M32" s="94"/>
      <c r="N32" s="93"/>
      <c r="O32" s="94"/>
      <c r="P32" s="93">
        <f>$H32      +$J32      +$L32      +$N32</f>
        <v>923000</v>
      </c>
      <c r="Q32" s="94">
        <f>$I32      +$K32      +$M32      +$O32</f>
        <v>-443554</v>
      </c>
      <c r="R32" s="48">
        <f>IF(($H32      =0),0,((($J32      -$H32      )/$H32      )*100))</f>
        <v>80.547112462006083</v>
      </c>
      <c r="S32" s="49">
        <f>IF(($I32      =0),0,((($K32      -$I32      )/$I32      )*100))</f>
        <v>34.365967969480657</v>
      </c>
      <c r="T32" s="48">
        <f>IF(($E32      =0),0,(($P32      /$E32      )*100))</f>
        <v>43.952380952380956</v>
      </c>
      <c r="U32" s="50">
        <f>IF(($E32      =0),0,(($Q32      /$E32      )*100))</f>
        <v>-21.121619047619049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2100000</v>
      </c>
      <c r="C33" s="95">
        <f>C32</f>
        <v>0</v>
      </c>
      <c r="D33" s="95"/>
      <c r="E33" s="95">
        <f>$B33      +$C33      +$D33</f>
        <v>2100000</v>
      </c>
      <c r="F33" s="96">
        <f t="shared" ref="F33:O33" si="17">F32</f>
        <v>2100000</v>
      </c>
      <c r="G33" s="97">
        <f t="shared" si="17"/>
        <v>1470000</v>
      </c>
      <c r="H33" s="96">
        <f t="shared" si="17"/>
        <v>329000</v>
      </c>
      <c r="I33" s="97">
        <f t="shared" si="17"/>
        <v>-189257</v>
      </c>
      <c r="J33" s="96">
        <f t="shared" si="17"/>
        <v>594000</v>
      </c>
      <c r="K33" s="97">
        <f t="shared" si="17"/>
        <v>-254297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923000</v>
      </c>
      <c r="Q33" s="97">
        <f>$I33      +$K33      +$M33      +$O33</f>
        <v>-443554</v>
      </c>
      <c r="R33" s="52">
        <f>IF(($H33      =0),0,((($J33      -$H33      )/$H33      )*100))</f>
        <v>80.547112462006083</v>
      </c>
      <c r="S33" s="53">
        <f>IF(($I33      =0),0,((($K33      -$I33      )/$I33      )*100))</f>
        <v>34.365967969480657</v>
      </c>
      <c r="T33" s="52">
        <f>IF($E33   =0,0,($P33   /$E33   )*100)</f>
        <v>43.952380952380956</v>
      </c>
      <c r="U33" s="54">
        <f>IF($E33   =0,0,($Q33   /$E33   )*100)</f>
        <v>-21.121619047619049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6760000</v>
      </c>
      <c r="C35" s="92"/>
      <c r="D35" s="92"/>
      <c r="E35" s="92">
        <f t="shared" ref="E35:E40" si="18">$B35      +$C35      +$D35</f>
        <v>6760000</v>
      </c>
      <c r="F35" s="93">
        <v>6760000</v>
      </c>
      <c r="G35" s="94">
        <v>3560000</v>
      </c>
      <c r="H35" s="93">
        <v>924000</v>
      </c>
      <c r="I35" s="94"/>
      <c r="J35" s="93">
        <v>193000</v>
      </c>
      <c r="K35" s="94"/>
      <c r="L35" s="93"/>
      <c r="M35" s="94"/>
      <c r="N35" s="93"/>
      <c r="O35" s="94"/>
      <c r="P35" s="93">
        <f t="shared" ref="P35:P40" si="19">$H35      +$J35      +$L35      +$N35</f>
        <v>1117000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-79.112554112554108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16.523668639053255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10615000</v>
      </c>
      <c r="C36" s="92"/>
      <c r="D36" s="92"/>
      <c r="E36" s="92">
        <f t="shared" si="18"/>
        <v>10615000</v>
      </c>
      <c r="F36" s="93">
        <v>10615000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17375000</v>
      </c>
      <c r="C40" s="95">
        <f>SUM(C35:C39)</f>
        <v>0</v>
      </c>
      <c r="D40" s="95"/>
      <c r="E40" s="95">
        <f t="shared" si="18"/>
        <v>17375000</v>
      </c>
      <c r="F40" s="96">
        <f t="shared" ref="F40:O40" si="25">SUM(F35:F39)</f>
        <v>17375000</v>
      </c>
      <c r="G40" s="97">
        <f t="shared" si="25"/>
        <v>3560000</v>
      </c>
      <c r="H40" s="96">
        <f t="shared" si="25"/>
        <v>924000</v>
      </c>
      <c r="I40" s="97">
        <f t="shared" si="25"/>
        <v>0</v>
      </c>
      <c r="J40" s="96">
        <f t="shared" si="25"/>
        <v>193000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1117000</v>
      </c>
      <c r="Q40" s="97">
        <f t="shared" si="20"/>
        <v>0</v>
      </c>
      <c r="R40" s="52">
        <f t="shared" si="21"/>
        <v>-79.112554112554108</v>
      </c>
      <c r="S40" s="53">
        <f t="shared" si="22"/>
        <v>0</v>
      </c>
      <c r="T40" s="52">
        <f>IF((+$E35+$E38) =0,0,(P40   /(+$E35+$E38) )*100)</f>
        <v>16.523668639053255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21395000</v>
      </c>
      <c r="C67" s="104">
        <f>SUM(C9:C14,C17:C23,C26:C29,C32,C35:C39,C42:C52,C55:C58,C61:C65)</f>
        <v>0</v>
      </c>
      <c r="D67" s="104"/>
      <c r="E67" s="104">
        <f t="shared" si="35"/>
        <v>21395000</v>
      </c>
      <c r="F67" s="105">
        <f t="shared" ref="F67:O67" si="43">SUM(F9:F14,F17:F23,F26:F29,F32,F35:F39,F42:F52,F55:F58,F61:F65)</f>
        <v>21395000</v>
      </c>
      <c r="G67" s="106">
        <f t="shared" si="43"/>
        <v>6950000</v>
      </c>
      <c r="H67" s="105">
        <f t="shared" si="43"/>
        <v>1519000</v>
      </c>
      <c r="I67" s="106">
        <f t="shared" si="43"/>
        <v>-189257</v>
      </c>
      <c r="J67" s="105">
        <f t="shared" si="43"/>
        <v>1454000</v>
      </c>
      <c r="K67" s="106">
        <f t="shared" si="43"/>
        <v>-254297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2973000</v>
      </c>
      <c r="Q67" s="106">
        <f t="shared" si="37"/>
        <v>-443554</v>
      </c>
      <c r="R67" s="61">
        <f t="shared" si="38"/>
        <v>-4.2791310072416069</v>
      </c>
      <c r="S67" s="62">
        <f t="shared" si="39"/>
        <v>34.365967969480657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27.578849721706867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-4.114601113172542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45342000</v>
      </c>
      <c r="C69" s="92"/>
      <c r="D69" s="92"/>
      <c r="E69" s="92">
        <f>$B69      +$C69      +$D69</f>
        <v>45342000</v>
      </c>
      <c r="F69" s="93">
        <v>45342000</v>
      </c>
      <c r="G69" s="94">
        <v>34000000</v>
      </c>
      <c r="H69" s="93">
        <v>15043000</v>
      </c>
      <c r="I69" s="94">
        <v>-14663327</v>
      </c>
      <c r="J69" s="93">
        <v>11812000</v>
      </c>
      <c r="K69" s="94">
        <v>5978034</v>
      </c>
      <c r="L69" s="93"/>
      <c r="M69" s="94"/>
      <c r="N69" s="93"/>
      <c r="O69" s="94"/>
      <c r="P69" s="93">
        <f>$H69      +$J69      +$L69      +$N69</f>
        <v>26855000</v>
      </c>
      <c r="Q69" s="94">
        <f>$I69      +$K69      +$M69      +$O69</f>
        <v>-8685293</v>
      </c>
      <c r="R69" s="48">
        <f>IF(($H69      =0),0,((($J69      -$H69      )/$H69      )*100))</f>
        <v>-21.478428504952472</v>
      </c>
      <c r="S69" s="49">
        <f>IF(($I69      =0),0,((($K69      -$I69      )/$I69      )*100))</f>
        <v>-140.76860592415349</v>
      </c>
      <c r="T69" s="48">
        <f>IF(($E69      =0),0,(($P69      /$E69      )*100))</f>
        <v>59.227647655595248</v>
      </c>
      <c r="U69" s="50">
        <f>IF(($E69      =0),0,(($Q69      /$E69      )*100))</f>
        <v>-19.155072559657711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45342000</v>
      </c>
      <c r="C70" s="101">
        <f>C69</f>
        <v>0</v>
      </c>
      <c r="D70" s="101"/>
      <c r="E70" s="101">
        <f>$B70      +$C70      +$D70</f>
        <v>45342000</v>
      </c>
      <c r="F70" s="102">
        <f t="shared" ref="F70:O70" si="44">F69</f>
        <v>45342000</v>
      </c>
      <c r="G70" s="103">
        <f t="shared" si="44"/>
        <v>34000000</v>
      </c>
      <c r="H70" s="102">
        <f t="shared" si="44"/>
        <v>15043000</v>
      </c>
      <c r="I70" s="103">
        <f t="shared" si="44"/>
        <v>-14663327</v>
      </c>
      <c r="J70" s="102">
        <f t="shared" si="44"/>
        <v>11812000</v>
      </c>
      <c r="K70" s="103">
        <f t="shared" si="44"/>
        <v>5978034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26855000</v>
      </c>
      <c r="Q70" s="103">
        <f>$I70      +$K70      +$M70      +$O70</f>
        <v>-8685293</v>
      </c>
      <c r="R70" s="57">
        <f>IF(($H70      =0),0,((($J70      -$H70      )/$H70      )*100))</f>
        <v>-21.478428504952472</v>
      </c>
      <c r="S70" s="58">
        <f>IF(($I70      =0),0,((($K70      -$I70      )/$I70      )*100))</f>
        <v>-140.76860592415349</v>
      </c>
      <c r="T70" s="57">
        <f>IF($E70   =0,0,($P70   /$E70   )*100)</f>
        <v>59.227647655595248</v>
      </c>
      <c r="U70" s="59">
        <f>IF($E70   =0,0,($Q70   /$E70 )*100)</f>
        <v>-19.155072559657711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45342000</v>
      </c>
      <c r="C71" s="104">
        <f>C69</f>
        <v>0</v>
      </c>
      <c r="D71" s="104"/>
      <c r="E71" s="104">
        <f>$B71      +$C71      +$D71</f>
        <v>45342000</v>
      </c>
      <c r="F71" s="105">
        <f t="shared" ref="F71:O71" si="45">F69</f>
        <v>45342000</v>
      </c>
      <c r="G71" s="106">
        <f t="shared" si="45"/>
        <v>34000000</v>
      </c>
      <c r="H71" s="105">
        <f t="shared" si="45"/>
        <v>15043000</v>
      </c>
      <c r="I71" s="106">
        <f t="shared" si="45"/>
        <v>-14663327</v>
      </c>
      <c r="J71" s="105">
        <f t="shared" si="45"/>
        <v>11812000</v>
      </c>
      <c r="K71" s="106">
        <f t="shared" si="45"/>
        <v>5978034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26855000</v>
      </c>
      <c r="Q71" s="106">
        <f>$I71      +$K71      +$M71      +$O71</f>
        <v>-8685293</v>
      </c>
      <c r="R71" s="61">
        <f>IF(($H71      =0),0,((($J71      -$H71      )/$H71      )*100))</f>
        <v>-21.478428504952472</v>
      </c>
      <c r="S71" s="62">
        <f>IF(($I71      =0),0,((($K71      -$I71      )/$I71      )*100))</f>
        <v>-140.76860592415349</v>
      </c>
      <c r="T71" s="61">
        <f>IF($E71   =0,0,($P71   /$E71   )*100)</f>
        <v>59.227647655595248</v>
      </c>
      <c r="U71" s="65">
        <f>IF($E71   =0,0,($Q71   /$E71   )*100)</f>
        <v>-19.155072559657711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66737000</v>
      </c>
      <c r="C72" s="104">
        <f>SUM(C9:C14,C17:C23,C26:C29,C32,C35:C39,C42:C52,C55:C58,C61:C65,C69)</f>
        <v>0</v>
      </c>
      <c r="D72" s="104"/>
      <c r="E72" s="104">
        <f>$B72      +$C72      +$D72</f>
        <v>66737000</v>
      </c>
      <c r="F72" s="105">
        <f t="shared" ref="F72:O72" si="46">SUM(F9:F14,F17:F23,F26:F29,F32,F35:F39,F42:F52,F55:F58,F61:F65,F69)</f>
        <v>66737000</v>
      </c>
      <c r="G72" s="106">
        <f t="shared" si="46"/>
        <v>40950000</v>
      </c>
      <c r="H72" s="105">
        <f t="shared" si="46"/>
        <v>16562000</v>
      </c>
      <c r="I72" s="106">
        <f t="shared" si="46"/>
        <v>-14852584</v>
      </c>
      <c r="J72" s="105">
        <f t="shared" si="46"/>
        <v>13266000</v>
      </c>
      <c r="K72" s="106">
        <f t="shared" si="46"/>
        <v>5723737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29828000</v>
      </c>
      <c r="Q72" s="106">
        <f>$I72      +$K72      +$M72      +$O72</f>
        <v>-9128847</v>
      </c>
      <c r="R72" s="61">
        <f>IF(($H72      =0),0,((($J72      -$H72      )/$H72      )*100))</f>
        <v>-19.900978142736385</v>
      </c>
      <c r="S72" s="62">
        <f>IF(($I72      =0),0,((($K72      -$I72      )/$I72      )*100))</f>
        <v>-138.53697780803665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53.148497915256051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-16.266075692241902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RaPJfKpU3kChGP+4w5qoMwjHVAP1LQtYX0gCjCWfnMSm+v5vHsTp13KMFl86nfPorMhuO6dJOKpZnnaFfVLEXw==" saltValue="Dyaw+9neMDx7eY9Etbvks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2750000</v>
      </c>
      <c r="C10" s="92"/>
      <c r="D10" s="92"/>
      <c r="E10" s="92">
        <f t="shared" ref="E10:E15" si="0">$B10      +$C10      +$D10</f>
        <v>2750000</v>
      </c>
      <c r="F10" s="93">
        <v>2750000</v>
      </c>
      <c r="G10" s="94">
        <v>2750000</v>
      </c>
      <c r="H10" s="93">
        <v>234000</v>
      </c>
      <c r="I10" s="94">
        <v>363671</v>
      </c>
      <c r="J10" s="93">
        <v>668000</v>
      </c>
      <c r="K10" s="94">
        <v>667841</v>
      </c>
      <c r="L10" s="93"/>
      <c r="M10" s="94"/>
      <c r="N10" s="93"/>
      <c r="O10" s="94"/>
      <c r="P10" s="93">
        <f t="shared" ref="P10:P15" si="1">$H10      +$J10      +$L10      +$N10</f>
        <v>902000</v>
      </c>
      <c r="Q10" s="94">
        <f t="shared" ref="Q10:Q15" si="2">$I10      +$K10      +$M10      +$O10</f>
        <v>1031512</v>
      </c>
      <c r="R10" s="48">
        <f t="shared" ref="R10:R15" si="3">IF(($H10      =0),0,((($J10      -$H10      )/$H10      )*100))</f>
        <v>185.47008547008548</v>
      </c>
      <c r="S10" s="49">
        <f t="shared" ref="S10:S15" si="4">IF(($I10      =0),0,((($K10      -$I10      )/$I10      )*100))</f>
        <v>83.638783405880588</v>
      </c>
      <c r="T10" s="48">
        <f t="shared" ref="T10:T14" si="5">IF(($E10      =0),0,(($P10      /$E10      )*100))</f>
        <v>32.800000000000004</v>
      </c>
      <c r="U10" s="50">
        <f t="shared" ref="U10:U14" si="6">IF(($E10      =0),0,(($Q10      /$E10      )*100))</f>
        <v>37.509527272727269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2750000</v>
      </c>
      <c r="C15" s="95">
        <f>SUM(C9:C14)</f>
        <v>0</v>
      </c>
      <c r="D15" s="95"/>
      <c r="E15" s="95">
        <f t="shared" si="0"/>
        <v>2750000</v>
      </c>
      <c r="F15" s="96">
        <f t="shared" ref="F15:O15" si="7">SUM(F9:F14)</f>
        <v>2750000</v>
      </c>
      <c r="G15" s="97">
        <f t="shared" si="7"/>
        <v>2750000</v>
      </c>
      <c r="H15" s="96">
        <f t="shared" si="7"/>
        <v>234000</v>
      </c>
      <c r="I15" s="97">
        <f t="shared" si="7"/>
        <v>363671</v>
      </c>
      <c r="J15" s="96">
        <f t="shared" si="7"/>
        <v>668000</v>
      </c>
      <c r="K15" s="97">
        <f t="shared" si="7"/>
        <v>667841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902000</v>
      </c>
      <c r="Q15" s="97">
        <f t="shared" si="2"/>
        <v>1031512</v>
      </c>
      <c r="R15" s="52">
        <f t="shared" si="3"/>
        <v>185.47008547008548</v>
      </c>
      <c r="S15" s="53">
        <f t="shared" si="4"/>
        <v>83.638783405880588</v>
      </c>
      <c r="T15" s="52">
        <f>IF((SUM($E9:$E13))=0,0,(P15/(SUM($E9:$E13))*100))</f>
        <v>32.800000000000004</v>
      </c>
      <c r="U15" s="54">
        <f>IF((SUM($E9:$E13))=0,0,(Q15/(SUM($E9:$E13))*100))</f>
        <v>37.509527272727269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1906000</v>
      </c>
      <c r="C32" s="92"/>
      <c r="D32" s="92"/>
      <c r="E32" s="92">
        <f>$B32      +$C32      +$D32</f>
        <v>1906000</v>
      </c>
      <c r="F32" s="93">
        <v>1906000</v>
      </c>
      <c r="G32" s="94">
        <v>1335000</v>
      </c>
      <c r="H32" s="93">
        <v>742000</v>
      </c>
      <c r="I32" s="94">
        <v>791228</v>
      </c>
      <c r="J32" s="93">
        <v>593000</v>
      </c>
      <c r="K32" s="94">
        <v>826454</v>
      </c>
      <c r="L32" s="93"/>
      <c r="M32" s="94"/>
      <c r="N32" s="93"/>
      <c r="O32" s="94"/>
      <c r="P32" s="93">
        <f>$H32      +$J32      +$L32      +$N32</f>
        <v>1335000</v>
      </c>
      <c r="Q32" s="94">
        <f>$I32      +$K32      +$M32      +$O32</f>
        <v>1617682</v>
      </c>
      <c r="R32" s="48">
        <f>IF(($H32      =0),0,((($J32      -$H32      )/$H32      )*100))</f>
        <v>-20.080862533692724</v>
      </c>
      <c r="S32" s="49">
        <f>IF(($I32      =0),0,((($K32      -$I32      )/$I32      )*100))</f>
        <v>4.4520669137088174</v>
      </c>
      <c r="T32" s="48">
        <f>IF(($E32      =0),0,(($P32      /$E32      )*100))</f>
        <v>70.041972717733472</v>
      </c>
      <c r="U32" s="50">
        <f>IF(($E32      =0),0,(($Q32      /$E32      )*100))</f>
        <v>84.873137460650568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1906000</v>
      </c>
      <c r="C33" s="95">
        <f>C32</f>
        <v>0</v>
      </c>
      <c r="D33" s="95"/>
      <c r="E33" s="95">
        <f>$B33      +$C33      +$D33</f>
        <v>1906000</v>
      </c>
      <c r="F33" s="96">
        <f t="shared" ref="F33:O33" si="17">F32</f>
        <v>1906000</v>
      </c>
      <c r="G33" s="97">
        <f t="shared" si="17"/>
        <v>1335000</v>
      </c>
      <c r="H33" s="96">
        <f t="shared" si="17"/>
        <v>742000</v>
      </c>
      <c r="I33" s="97">
        <f t="shared" si="17"/>
        <v>791228</v>
      </c>
      <c r="J33" s="96">
        <f t="shared" si="17"/>
        <v>593000</v>
      </c>
      <c r="K33" s="97">
        <f t="shared" si="17"/>
        <v>826454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1335000</v>
      </c>
      <c r="Q33" s="97">
        <f>$I33      +$K33      +$M33      +$O33</f>
        <v>1617682</v>
      </c>
      <c r="R33" s="52">
        <f>IF(($H33      =0),0,((($J33      -$H33      )/$H33      )*100))</f>
        <v>-20.080862533692724</v>
      </c>
      <c r="S33" s="53">
        <f>IF(($I33      =0),0,((($K33      -$I33      )/$I33      )*100))</f>
        <v>4.4520669137088174</v>
      </c>
      <c r="T33" s="52">
        <f>IF($E33   =0,0,($P33   /$E33   )*100)</f>
        <v>70.041972717733472</v>
      </c>
      <c r="U33" s="54">
        <f>IF($E33   =0,0,($Q33   /$E33   )*100)</f>
        <v>84.873137460650568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2600000</v>
      </c>
      <c r="C35" s="92"/>
      <c r="D35" s="92"/>
      <c r="E35" s="92">
        <f t="shared" ref="E35:E40" si="18">$B35      +$C35      +$D35</f>
        <v>2600000</v>
      </c>
      <c r="F35" s="93">
        <v>2600000</v>
      </c>
      <c r="G35" s="94">
        <v>1300000</v>
      </c>
      <c r="H35" s="93"/>
      <c r="I35" s="94"/>
      <c r="J35" s="93">
        <v>393000</v>
      </c>
      <c r="K35" s="94">
        <v>1019638</v>
      </c>
      <c r="L35" s="93"/>
      <c r="M35" s="94"/>
      <c r="N35" s="93"/>
      <c r="O35" s="94"/>
      <c r="P35" s="93">
        <f t="shared" ref="P35:P40" si="19">$H35      +$J35      +$L35      +$N35</f>
        <v>393000</v>
      </c>
      <c r="Q35" s="94">
        <f t="shared" ref="Q35:Q40" si="20">$I35      +$K35      +$M35      +$O35</f>
        <v>1019638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15.115384615384617</v>
      </c>
      <c r="U35" s="50">
        <f t="shared" ref="U35:U39" si="24">IF(($E35      =0),0,(($Q35      /$E35      )*100))</f>
        <v>39.216846153846149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15063000</v>
      </c>
      <c r="C36" s="92"/>
      <c r="D36" s="92"/>
      <c r="E36" s="92">
        <f t="shared" si="18"/>
        <v>15063000</v>
      </c>
      <c r="F36" s="93">
        <v>15063000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17663000</v>
      </c>
      <c r="C40" s="95">
        <f>SUM(C35:C39)</f>
        <v>0</v>
      </c>
      <c r="D40" s="95"/>
      <c r="E40" s="95">
        <f t="shared" si="18"/>
        <v>17663000</v>
      </c>
      <c r="F40" s="96">
        <f t="shared" ref="F40:O40" si="25">SUM(F35:F39)</f>
        <v>17663000</v>
      </c>
      <c r="G40" s="97">
        <f t="shared" si="25"/>
        <v>1300000</v>
      </c>
      <c r="H40" s="96">
        <f t="shared" si="25"/>
        <v>0</v>
      </c>
      <c r="I40" s="97">
        <f t="shared" si="25"/>
        <v>0</v>
      </c>
      <c r="J40" s="96">
        <f t="shared" si="25"/>
        <v>393000</v>
      </c>
      <c r="K40" s="97">
        <f t="shared" si="25"/>
        <v>1019638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393000</v>
      </c>
      <c r="Q40" s="97">
        <f t="shared" si="20"/>
        <v>1019638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15.115384615384617</v>
      </c>
      <c r="U40" s="54">
        <f>IF((+$E35+$E38) =0,0,(Q40   /(+$E35+$E38) )*100)</f>
        <v>39.216846153846149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22319000</v>
      </c>
      <c r="C67" s="104">
        <f>SUM(C9:C14,C17:C23,C26:C29,C32,C35:C39,C42:C52,C55:C58,C61:C65)</f>
        <v>0</v>
      </c>
      <c r="D67" s="104"/>
      <c r="E67" s="104">
        <f t="shared" si="35"/>
        <v>22319000</v>
      </c>
      <c r="F67" s="105">
        <f t="shared" ref="F67:O67" si="43">SUM(F9:F14,F17:F23,F26:F29,F32,F35:F39,F42:F52,F55:F58,F61:F65)</f>
        <v>22319000</v>
      </c>
      <c r="G67" s="106">
        <f t="shared" si="43"/>
        <v>5385000</v>
      </c>
      <c r="H67" s="105">
        <f t="shared" si="43"/>
        <v>976000</v>
      </c>
      <c r="I67" s="106">
        <f t="shared" si="43"/>
        <v>1154899</v>
      </c>
      <c r="J67" s="105">
        <f t="shared" si="43"/>
        <v>1654000</v>
      </c>
      <c r="K67" s="106">
        <f t="shared" si="43"/>
        <v>2513933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2630000</v>
      </c>
      <c r="Q67" s="106">
        <f t="shared" si="37"/>
        <v>3668832</v>
      </c>
      <c r="R67" s="61">
        <f t="shared" si="38"/>
        <v>69.467213114754102</v>
      </c>
      <c r="S67" s="62">
        <f t="shared" si="39"/>
        <v>117.67557163007328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36.245865490628439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50.562734288864384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32776000</v>
      </c>
      <c r="C69" s="92"/>
      <c r="D69" s="92"/>
      <c r="E69" s="92">
        <f>$B69      +$C69      +$D69</f>
        <v>32776000</v>
      </c>
      <c r="F69" s="93">
        <v>32776000</v>
      </c>
      <c r="G69" s="94">
        <v>20200000</v>
      </c>
      <c r="H69" s="93">
        <v>2625000</v>
      </c>
      <c r="I69" s="94">
        <v>4222264</v>
      </c>
      <c r="J69" s="93">
        <v>11044000</v>
      </c>
      <c r="K69" s="94">
        <v>9107882</v>
      </c>
      <c r="L69" s="93"/>
      <c r="M69" s="94"/>
      <c r="N69" s="93"/>
      <c r="O69" s="94"/>
      <c r="P69" s="93">
        <f>$H69      +$J69      +$L69      +$N69</f>
        <v>13669000</v>
      </c>
      <c r="Q69" s="94">
        <f>$I69      +$K69      +$M69      +$O69</f>
        <v>13330146</v>
      </c>
      <c r="R69" s="48">
        <f>IF(($H69      =0),0,((($J69      -$H69      )/$H69      )*100))</f>
        <v>320.72380952380956</v>
      </c>
      <c r="S69" s="49">
        <f>IF(($I69      =0),0,((($K69      -$I69      )/$I69      )*100))</f>
        <v>115.7108603346451</v>
      </c>
      <c r="T69" s="48">
        <f>IF(($E69      =0),0,(($P69      /$E69      )*100))</f>
        <v>41.704295826214306</v>
      </c>
      <c r="U69" s="50">
        <f>IF(($E69      =0),0,(($Q69      /$E69      )*100))</f>
        <v>40.670447888699044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32776000</v>
      </c>
      <c r="C70" s="101">
        <f>C69</f>
        <v>0</v>
      </c>
      <c r="D70" s="101"/>
      <c r="E70" s="101">
        <f>$B70      +$C70      +$D70</f>
        <v>32776000</v>
      </c>
      <c r="F70" s="102">
        <f t="shared" ref="F70:O70" si="44">F69</f>
        <v>32776000</v>
      </c>
      <c r="G70" s="103">
        <f t="shared" si="44"/>
        <v>20200000</v>
      </c>
      <c r="H70" s="102">
        <f t="shared" si="44"/>
        <v>2625000</v>
      </c>
      <c r="I70" s="103">
        <f t="shared" si="44"/>
        <v>4222264</v>
      </c>
      <c r="J70" s="102">
        <f t="shared" si="44"/>
        <v>11044000</v>
      </c>
      <c r="K70" s="103">
        <f t="shared" si="44"/>
        <v>9107882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13669000</v>
      </c>
      <c r="Q70" s="103">
        <f>$I70      +$K70      +$M70      +$O70</f>
        <v>13330146</v>
      </c>
      <c r="R70" s="57">
        <f>IF(($H70      =0),0,((($J70      -$H70      )/$H70      )*100))</f>
        <v>320.72380952380956</v>
      </c>
      <c r="S70" s="58">
        <f>IF(($I70      =0),0,((($K70      -$I70      )/$I70      )*100))</f>
        <v>115.7108603346451</v>
      </c>
      <c r="T70" s="57">
        <f>IF($E70   =0,0,($P70   /$E70   )*100)</f>
        <v>41.704295826214306</v>
      </c>
      <c r="U70" s="59">
        <f>IF($E70   =0,0,($Q70   /$E70 )*100)</f>
        <v>40.670447888699044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32776000</v>
      </c>
      <c r="C71" s="104">
        <f>C69</f>
        <v>0</v>
      </c>
      <c r="D71" s="104"/>
      <c r="E71" s="104">
        <f>$B71      +$C71      +$D71</f>
        <v>32776000</v>
      </c>
      <c r="F71" s="105">
        <f t="shared" ref="F71:O71" si="45">F69</f>
        <v>32776000</v>
      </c>
      <c r="G71" s="106">
        <f t="shared" si="45"/>
        <v>20200000</v>
      </c>
      <c r="H71" s="105">
        <f t="shared" si="45"/>
        <v>2625000</v>
      </c>
      <c r="I71" s="106">
        <f t="shared" si="45"/>
        <v>4222264</v>
      </c>
      <c r="J71" s="105">
        <f t="shared" si="45"/>
        <v>11044000</v>
      </c>
      <c r="K71" s="106">
        <f t="shared" si="45"/>
        <v>9107882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13669000</v>
      </c>
      <c r="Q71" s="106">
        <f>$I71      +$K71      +$M71      +$O71</f>
        <v>13330146</v>
      </c>
      <c r="R71" s="61">
        <f>IF(($H71      =0),0,((($J71      -$H71      )/$H71      )*100))</f>
        <v>320.72380952380956</v>
      </c>
      <c r="S71" s="62">
        <f>IF(($I71      =0),0,((($K71      -$I71      )/$I71      )*100))</f>
        <v>115.7108603346451</v>
      </c>
      <c r="T71" s="61">
        <f>IF($E71   =0,0,($P71   /$E71   )*100)</f>
        <v>41.704295826214306</v>
      </c>
      <c r="U71" s="65">
        <f>IF($E71   =0,0,($Q71   /$E71   )*100)</f>
        <v>40.670447888699044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55095000</v>
      </c>
      <c r="C72" s="104">
        <f>SUM(C9:C14,C17:C23,C26:C29,C32,C35:C39,C42:C52,C55:C58,C61:C65,C69)</f>
        <v>0</v>
      </c>
      <c r="D72" s="104"/>
      <c r="E72" s="104">
        <f>$B72      +$C72      +$D72</f>
        <v>55095000</v>
      </c>
      <c r="F72" s="105">
        <f t="shared" ref="F72:O72" si="46">SUM(F9:F14,F17:F23,F26:F29,F32,F35:F39,F42:F52,F55:F58,F61:F65,F69)</f>
        <v>55095000</v>
      </c>
      <c r="G72" s="106">
        <f t="shared" si="46"/>
        <v>25585000</v>
      </c>
      <c r="H72" s="105">
        <f t="shared" si="46"/>
        <v>3601000</v>
      </c>
      <c r="I72" s="106">
        <f t="shared" si="46"/>
        <v>5377163</v>
      </c>
      <c r="J72" s="105">
        <f t="shared" si="46"/>
        <v>12698000</v>
      </c>
      <c r="K72" s="106">
        <f t="shared" si="46"/>
        <v>11621815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16299000</v>
      </c>
      <c r="Q72" s="106">
        <f>$I72      +$K72      +$M72      +$O72</f>
        <v>16998978</v>
      </c>
      <c r="R72" s="61">
        <f>IF(($H72      =0),0,((($J72      -$H72      )/$H72      )*100))</f>
        <v>252.6242710358234</v>
      </c>
      <c r="S72" s="62">
        <f>IF(($I72      =0),0,((($K72      -$I72      )/$I72      )*100))</f>
        <v>116.13283807836959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40.714928057553955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42.463474220623503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lMldc4X4tzbBd6OTGW6YcZyn/SxuK198N7LN9dTJEeS0j95XXoPSapznLyTmKCWo/IzYdIAJ1QoclCg6ANzCg==" saltValue="w1ZkghedrPDiacImzI/GS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616000</v>
      </c>
      <c r="I10" s="94">
        <v>616611</v>
      </c>
      <c r="J10" s="93">
        <v>483000</v>
      </c>
      <c r="K10" s="94">
        <v>482849</v>
      </c>
      <c r="L10" s="93"/>
      <c r="M10" s="94"/>
      <c r="N10" s="93"/>
      <c r="O10" s="94"/>
      <c r="P10" s="93">
        <f t="shared" ref="P10:P15" si="1">$H10      +$J10      +$L10      +$N10</f>
        <v>1099000</v>
      </c>
      <c r="Q10" s="94">
        <f t="shared" ref="Q10:Q15" si="2">$I10      +$K10      +$M10      +$O10</f>
        <v>1099460</v>
      </c>
      <c r="R10" s="48">
        <f t="shared" ref="R10:R15" si="3">IF(($H10      =0),0,((($J10      -$H10      )/$H10      )*100))</f>
        <v>-21.59090909090909</v>
      </c>
      <c r="S10" s="49">
        <f t="shared" ref="S10:S15" si="4">IF(($I10      =0),0,((($K10      -$I10      )/$I10      )*100))</f>
        <v>-21.693093376537234</v>
      </c>
      <c r="T10" s="48">
        <f t="shared" ref="T10:T14" si="5">IF(($E10      =0),0,(($P10      /$E10      )*100))</f>
        <v>59.405405405405411</v>
      </c>
      <c r="U10" s="50">
        <f t="shared" ref="U10:U14" si="6">IF(($E10      =0),0,(($Q10      /$E10      )*100))</f>
        <v>59.43027027027027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616000</v>
      </c>
      <c r="I15" s="97">
        <f t="shared" si="7"/>
        <v>616611</v>
      </c>
      <c r="J15" s="96">
        <f t="shared" si="7"/>
        <v>483000</v>
      </c>
      <c r="K15" s="97">
        <f t="shared" si="7"/>
        <v>482849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1099000</v>
      </c>
      <c r="Q15" s="97">
        <f t="shared" si="2"/>
        <v>1099460</v>
      </c>
      <c r="R15" s="52">
        <f t="shared" si="3"/>
        <v>-21.59090909090909</v>
      </c>
      <c r="S15" s="53">
        <f t="shared" si="4"/>
        <v>-21.693093376537234</v>
      </c>
      <c r="T15" s="52">
        <f>IF((SUM($E9:$E13))=0,0,(P15/(SUM($E9:$E13))*100))</f>
        <v>59.405405405405411</v>
      </c>
      <c r="U15" s="54">
        <f>IF((SUM($E9:$E13))=0,0,(Q15/(SUM($E9:$E13))*100))</f>
        <v>59.43027027027027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2012000</v>
      </c>
      <c r="C32" s="92"/>
      <c r="D32" s="92"/>
      <c r="E32" s="92">
        <f>$B32      +$C32      +$D32</f>
        <v>2012000</v>
      </c>
      <c r="F32" s="93">
        <v>2012000</v>
      </c>
      <c r="G32" s="94">
        <v>1408000</v>
      </c>
      <c r="H32" s="93">
        <v>1211000</v>
      </c>
      <c r="I32" s="94"/>
      <c r="J32" s="93">
        <v>197000</v>
      </c>
      <c r="K32" s="94"/>
      <c r="L32" s="93"/>
      <c r="M32" s="94"/>
      <c r="N32" s="93"/>
      <c r="O32" s="94"/>
      <c r="P32" s="93">
        <f>$H32      +$J32      +$L32      +$N32</f>
        <v>1408000</v>
      </c>
      <c r="Q32" s="94">
        <f>$I32      +$K32      +$M32      +$O32</f>
        <v>0</v>
      </c>
      <c r="R32" s="48">
        <f>IF(($H32      =0),0,((($J32      -$H32      )/$H32      )*100))</f>
        <v>-83.732452518579677</v>
      </c>
      <c r="S32" s="49">
        <f>IF(($I32      =0),0,((($K32      -$I32      )/$I32      )*100))</f>
        <v>0</v>
      </c>
      <c r="T32" s="48">
        <f>IF(($E32      =0),0,(($P32      /$E32      )*100))</f>
        <v>69.980119284294233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2012000</v>
      </c>
      <c r="C33" s="95">
        <f>C32</f>
        <v>0</v>
      </c>
      <c r="D33" s="95"/>
      <c r="E33" s="95">
        <f>$B33      +$C33      +$D33</f>
        <v>2012000</v>
      </c>
      <c r="F33" s="96">
        <f t="shared" ref="F33:O33" si="17">F32</f>
        <v>2012000</v>
      </c>
      <c r="G33" s="97">
        <f t="shared" si="17"/>
        <v>1408000</v>
      </c>
      <c r="H33" s="96">
        <f t="shared" si="17"/>
        <v>1211000</v>
      </c>
      <c r="I33" s="97">
        <f t="shared" si="17"/>
        <v>0</v>
      </c>
      <c r="J33" s="96">
        <f t="shared" si="17"/>
        <v>197000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1408000</v>
      </c>
      <c r="Q33" s="97">
        <f>$I33      +$K33      +$M33      +$O33</f>
        <v>0</v>
      </c>
      <c r="R33" s="52">
        <f>IF(($H33      =0),0,((($J33      -$H33      )/$H33      )*100))</f>
        <v>-83.732452518579677</v>
      </c>
      <c r="S33" s="53">
        <f>IF(($I33      =0),0,((($K33      -$I33      )/$I33      )*100))</f>
        <v>0</v>
      </c>
      <c r="T33" s="52">
        <f>IF($E33   =0,0,($P33   /$E33   )*100)</f>
        <v>69.980119284294233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9500000</v>
      </c>
      <c r="C35" s="92"/>
      <c r="D35" s="92"/>
      <c r="E35" s="92">
        <f t="shared" ref="E35:E40" si="18">$B35      +$C35      +$D35</f>
        <v>9500000</v>
      </c>
      <c r="F35" s="93">
        <v>9500000</v>
      </c>
      <c r="G35" s="94">
        <v>2000000</v>
      </c>
      <c r="H35" s="93"/>
      <c r="I35" s="94">
        <v>1571856</v>
      </c>
      <c r="J35" s="93"/>
      <c r="K35" s="94">
        <v>440145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2012001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-71.998389165419724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21.17895789473684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56826000</v>
      </c>
      <c r="C36" s="92"/>
      <c r="D36" s="92"/>
      <c r="E36" s="92">
        <f t="shared" si="18"/>
        <v>56826000</v>
      </c>
      <c r="F36" s="93">
        <v>56826000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66326000</v>
      </c>
      <c r="C40" s="95">
        <f>SUM(C35:C39)</f>
        <v>0</v>
      </c>
      <c r="D40" s="95"/>
      <c r="E40" s="95">
        <f t="shared" si="18"/>
        <v>66326000</v>
      </c>
      <c r="F40" s="96">
        <f t="shared" ref="F40:O40" si="25">SUM(F35:F39)</f>
        <v>66326000</v>
      </c>
      <c r="G40" s="97">
        <f t="shared" si="25"/>
        <v>2000000</v>
      </c>
      <c r="H40" s="96">
        <f t="shared" si="25"/>
        <v>0</v>
      </c>
      <c r="I40" s="97">
        <f t="shared" si="25"/>
        <v>1571856</v>
      </c>
      <c r="J40" s="96">
        <f t="shared" si="25"/>
        <v>0</v>
      </c>
      <c r="K40" s="97">
        <f t="shared" si="25"/>
        <v>440145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2012001</v>
      </c>
      <c r="R40" s="52">
        <f t="shared" si="21"/>
        <v>0</v>
      </c>
      <c r="S40" s="53">
        <f t="shared" si="22"/>
        <v>-71.998389165419724</v>
      </c>
      <c r="T40" s="52">
        <f>IF((+$E35+$E38) =0,0,(P40   /(+$E35+$E38) )*100)</f>
        <v>0</v>
      </c>
      <c r="U40" s="54">
        <f>IF((+$E35+$E38) =0,0,(Q40   /(+$E35+$E38) )*100)</f>
        <v>21.17895789473684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70188000</v>
      </c>
      <c r="C67" s="104">
        <f>SUM(C9:C14,C17:C23,C26:C29,C32,C35:C39,C42:C52,C55:C58,C61:C65)</f>
        <v>0</v>
      </c>
      <c r="D67" s="104"/>
      <c r="E67" s="104">
        <f t="shared" si="35"/>
        <v>70188000</v>
      </c>
      <c r="F67" s="105">
        <f t="shared" ref="F67:O67" si="43">SUM(F9:F14,F17:F23,F26:F29,F32,F35:F39,F42:F52,F55:F58,F61:F65)</f>
        <v>70188000</v>
      </c>
      <c r="G67" s="106">
        <f t="shared" si="43"/>
        <v>5258000</v>
      </c>
      <c r="H67" s="105">
        <f t="shared" si="43"/>
        <v>1827000</v>
      </c>
      <c r="I67" s="106">
        <f t="shared" si="43"/>
        <v>2188467</v>
      </c>
      <c r="J67" s="105">
        <f t="shared" si="43"/>
        <v>680000</v>
      </c>
      <c r="K67" s="106">
        <f t="shared" si="43"/>
        <v>922994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2507000</v>
      </c>
      <c r="Q67" s="106">
        <f t="shared" si="37"/>
        <v>3111461</v>
      </c>
      <c r="R67" s="61">
        <f t="shared" si="38"/>
        <v>-62.780514504652437</v>
      </c>
      <c r="S67" s="62">
        <f t="shared" si="39"/>
        <v>-57.824632493887272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18.762161353090857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23.28589283041461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30660000</v>
      </c>
      <c r="C69" s="92"/>
      <c r="D69" s="92"/>
      <c r="E69" s="92">
        <f>$B69      +$C69      +$D69</f>
        <v>30660000</v>
      </c>
      <c r="F69" s="93">
        <v>30660000</v>
      </c>
      <c r="G69" s="94">
        <v>26000000</v>
      </c>
      <c r="H69" s="93">
        <v>6996000</v>
      </c>
      <c r="I69" s="94">
        <v>6996998</v>
      </c>
      <c r="J69" s="93">
        <v>19004000</v>
      </c>
      <c r="K69" s="94">
        <v>19060275</v>
      </c>
      <c r="L69" s="93"/>
      <c r="M69" s="94"/>
      <c r="N69" s="93"/>
      <c r="O69" s="94"/>
      <c r="P69" s="93">
        <f>$H69      +$J69      +$L69      +$N69</f>
        <v>26000000</v>
      </c>
      <c r="Q69" s="94">
        <f>$I69      +$K69      +$M69      +$O69</f>
        <v>26057273</v>
      </c>
      <c r="R69" s="48">
        <f>IF(($H69      =0),0,((($J69      -$H69      )/$H69      )*100))</f>
        <v>171.64093767867351</v>
      </c>
      <c r="S69" s="49">
        <f>IF(($I69      =0),0,((($K69      -$I69      )/$I69      )*100))</f>
        <v>172.40646631598293</v>
      </c>
      <c r="T69" s="48">
        <f>IF(($E69      =0),0,(($P69      /$E69      )*100))</f>
        <v>84.80104370515329</v>
      </c>
      <c r="U69" s="50">
        <f>IF(($E69      =0),0,(($Q69      /$E69      )*100))</f>
        <v>84.98784409654273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30660000</v>
      </c>
      <c r="C70" s="101">
        <f>C69</f>
        <v>0</v>
      </c>
      <c r="D70" s="101"/>
      <c r="E70" s="101">
        <f>$B70      +$C70      +$D70</f>
        <v>30660000</v>
      </c>
      <c r="F70" s="102">
        <f t="shared" ref="F70:O70" si="44">F69</f>
        <v>30660000</v>
      </c>
      <c r="G70" s="103">
        <f t="shared" si="44"/>
        <v>26000000</v>
      </c>
      <c r="H70" s="102">
        <f t="shared" si="44"/>
        <v>6996000</v>
      </c>
      <c r="I70" s="103">
        <f t="shared" si="44"/>
        <v>6996998</v>
      </c>
      <c r="J70" s="102">
        <f t="shared" si="44"/>
        <v>19004000</v>
      </c>
      <c r="K70" s="103">
        <f t="shared" si="44"/>
        <v>19060275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26000000</v>
      </c>
      <c r="Q70" s="103">
        <f>$I70      +$K70      +$M70      +$O70</f>
        <v>26057273</v>
      </c>
      <c r="R70" s="57">
        <f>IF(($H70      =0),0,((($J70      -$H70      )/$H70      )*100))</f>
        <v>171.64093767867351</v>
      </c>
      <c r="S70" s="58">
        <f>IF(($I70      =0),0,((($K70      -$I70      )/$I70      )*100))</f>
        <v>172.40646631598293</v>
      </c>
      <c r="T70" s="57">
        <f>IF($E70   =0,0,($P70   /$E70   )*100)</f>
        <v>84.80104370515329</v>
      </c>
      <c r="U70" s="59">
        <f>IF($E70   =0,0,($Q70   /$E70 )*100)</f>
        <v>84.98784409654273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30660000</v>
      </c>
      <c r="C71" s="104">
        <f>C69</f>
        <v>0</v>
      </c>
      <c r="D71" s="104"/>
      <c r="E71" s="104">
        <f>$B71      +$C71      +$D71</f>
        <v>30660000</v>
      </c>
      <c r="F71" s="105">
        <f t="shared" ref="F71:O71" si="45">F69</f>
        <v>30660000</v>
      </c>
      <c r="G71" s="106">
        <f t="shared" si="45"/>
        <v>26000000</v>
      </c>
      <c r="H71" s="105">
        <f t="shared" si="45"/>
        <v>6996000</v>
      </c>
      <c r="I71" s="106">
        <f t="shared" si="45"/>
        <v>6996998</v>
      </c>
      <c r="J71" s="105">
        <f t="shared" si="45"/>
        <v>19004000</v>
      </c>
      <c r="K71" s="106">
        <f t="shared" si="45"/>
        <v>19060275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26000000</v>
      </c>
      <c r="Q71" s="106">
        <f>$I71      +$K71      +$M71      +$O71</f>
        <v>26057273</v>
      </c>
      <c r="R71" s="61">
        <f>IF(($H71      =0),0,((($J71      -$H71      )/$H71      )*100))</f>
        <v>171.64093767867351</v>
      </c>
      <c r="S71" s="62">
        <f>IF(($I71      =0),0,((($K71      -$I71      )/$I71      )*100))</f>
        <v>172.40646631598293</v>
      </c>
      <c r="T71" s="61">
        <f>IF($E71   =0,0,($P71   /$E71   )*100)</f>
        <v>84.80104370515329</v>
      </c>
      <c r="U71" s="65">
        <f>IF($E71   =0,0,($Q71   /$E71   )*100)</f>
        <v>84.98784409654273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100848000</v>
      </c>
      <c r="C72" s="104">
        <f>SUM(C9:C14,C17:C23,C26:C29,C32,C35:C39,C42:C52,C55:C58,C61:C65,C69)</f>
        <v>0</v>
      </c>
      <c r="D72" s="104"/>
      <c r="E72" s="104">
        <f>$B72      +$C72      +$D72</f>
        <v>100848000</v>
      </c>
      <c r="F72" s="105">
        <f t="shared" ref="F72:O72" si="46">SUM(F9:F14,F17:F23,F26:F29,F32,F35:F39,F42:F52,F55:F58,F61:F65,F69)</f>
        <v>100848000</v>
      </c>
      <c r="G72" s="106">
        <f t="shared" si="46"/>
        <v>31258000</v>
      </c>
      <c r="H72" s="105">
        <f t="shared" si="46"/>
        <v>8823000</v>
      </c>
      <c r="I72" s="106">
        <f t="shared" si="46"/>
        <v>9185465</v>
      </c>
      <c r="J72" s="105">
        <f t="shared" si="46"/>
        <v>19684000</v>
      </c>
      <c r="K72" s="106">
        <f t="shared" si="46"/>
        <v>19983269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28507000</v>
      </c>
      <c r="Q72" s="106">
        <f>$I72      +$K72      +$M72      +$O72</f>
        <v>29168734</v>
      </c>
      <c r="R72" s="61">
        <f>IF(($H72      =0),0,((($J72      -$H72      )/$H72      )*100))</f>
        <v>123.09871925648872</v>
      </c>
      <c r="S72" s="62">
        <f>IF(($I72      =0),0,((($K72      -$I72      )/$I72      )*100))</f>
        <v>117.5531559915584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64.756258234519109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66.259447548952792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9zUfqIO3M6F8SBaVZZ++pJaWGTtSQKH9Iyjy7Va4Wt9tq7vUOYEpVl8IMnVraOUSm7w/0DnCC6fWvVIPqOwreg==" saltValue="ygTM2Q0TH0FgtUhyYjetW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2500000</v>
      </c>
      <c r="C10" s="92"/>
      <c r="D10" s="92"/>
      <c r="E10" s="92">
        <f t="shared" ref="E10:E15" si="0">$B10      +$C10      +$D10</f>
        <v>2500000</v>
      </c>
      <c r="F10" s="93">
        <v>2500000</v>
      </c>
      <c r="G10" s="94">
        <v>2500000</v>
      </c>
      <c r="H10" s="93">
        <v>406000</v>
      </c>
      <c r="I10" s="94">
        <v>405936</v>
      </c>
      <c r="J10" s="93">
        <v>339000</v>
      </c>
      <c r="K10" s="94">
        <v>339581</v>
      </c>
      <c r="L10" s="93"/>
      <c r="M10" s="94"/>
      <c r="N10" s="93"/>
      <c r="O10" s="94"/>
      <c r="P10" s="93">
        <f t="shared" ref="P10:P15" si="1">$H10      +$J10      +$L10      +$N10</f>
        <v>745000</v>
      </c>
      <c r="Q10" s="94">
        <f t="shared" ref="Q10:Q15" si="2">$I10      +$K10      +$M10      +$O10</f>
        <v>745517</v>
      </c>
      <c r="R10" s="48">
        <f t="shared" ref="R10:R15" si="3">IF(($H10      =0),0,((($J10      -$H10      )/$H10      )*100))</f>
        <v>-16.502463054187192</v>
      </c>
      <c r="S10" s="49">
        <f t="shared" ref="S10:S15" si="4">IF(($I10      =0),0,((($K10      -$I10      )/$I10      )*100))</f>
        <v>-16.346172795711638</v>
      </c>
      <c r="T10" s="48">
        <f t="shared" ref="T10:T14" si="5">IF(($E10      =0),0,(($P10      /$E10      )*100))</f>
        <v>29.799999999999997</v>
      </c>
      <c r="U10" s="50">
        <f t="shared" ref="U10:U14" si="6">IF(($E10      =0),0,(($Q10      /$E10      )*100))</f>
        <v>29.820679999999999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2500000</v>
      </c>
      <c r="C15" s="95">
        <f>SUM(C9:C14)</f>
        <v>0</v>
      </c>
      <c r="D15" s="95"/>
      <c r="E15" s="95">
        <f t="shared" si="0"/>
        <v>2500000</v>
      </c>
      <c r="F15" s="96">
        <f t="shared" ref="F15:O15" si="7">SUM(F9:F14)</f>
        <v>2500000</v>
      </c>
      <c r="G15" s="97">
        <f t="shared" si="7"/>
        <v>2500000</v>
      </c>
      <c r="H15" s="96">
        <f t="shared" si="7"/>
        <v>406000</v>
      </c>
      <c r="I15" s="97">
        <f t="shared" si="7"/>
        <v>405936</v>
      </c>
      <c r="J15" s="96">
        <f t="shared" si="7"/>
        <v>339000</v>
      </c>
      <c r="K15" s="97">
        <f t="shared" si="7"/>
        <v>339581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745000</v>
      </c>
      <c r="Q15" s="97">
        <f t="shared" si="2"/>
        <v>745517</v>
      </c>
      <c r="R15" s="52">
        <f t="shared" si="3"/>
        <v>-16.502463054187192</v>
      </c>
      <c r="S15" s="53">
        <f t="shared" si="4"/>
        <v>-16.346172795711638</v>
      </c>
      <c r="T15" s="52">
        <f>IF((SUM($E9:$E13))=0,0,(P15/(SUM($E9:$E13))*100))</f>
        <v>29.799999999999997</v>
      </c>
      <c r="U15" s="54">
        <f>IF((SUM($E9:$E13))=0,0,(Q15/(SUM($E9:$E13))*100))</f>
        <v>29.820679999999999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>
        <v>153196000</v>
      </c>
      <c r="C17" s="92"/>
      <c r="D17" s="92"/>
      <c r="E17" s="92">
        <f t="shared" ref="E17:E24" si="8">$B17      +$C17      +$D17</f>
        <v>153196000</v>
      </c>
      <c r="F17" s="93">
        <v>153196000</v>
      </c>
      <c r="G17" s="94">
        <v>92000000</v>
      </c>
      <c r="H17" s="93">
        <v>54174000</v>
      </c>
      <c r="I17" s="94">
        <v>54173669</v>
      </c>
      <c r="J17" s="93">
        <v>37826000</v>
      </c>
      <c r="K17" s="94">
        <v>17857062</v>
      </c>
      <c r="L17" s="93"/>
      <c r="M17" s="94"/>
      <c r="N17" s="93"/>
      <c r="O17" s="94"/>
      <c r="P17" s="93">
        <f t="shared" ref="P17:P24" si="9">$H17      +$J17      +$L17      +$N17</f>
        <v>92000000</v>
      </c>
      <c r="Q17" s="94">
        <f t="shared" ref="Q17:Q24" si="10">$I17      +$K17      +$M17      +$O17</f>
        <v>72030731</v>
      </c>
      <c r="R17" s="48">
        <f t="shared" ref="R17:R24" si="11">IF(($H17      =0),0,((($J17      -$H17      )/$H17      )*100))</f>
        <v>-30.176837597371431</v>
      </c>
      <c r="S17" s="49">
        <f t="shared" ref="S17:S24" si="12">IF(($I17      =0),0,((($K17      -$I17      )/$I17      )*100))</f>
        <v>-67.037377512680564</v>
      </c>
      <c r="T17" s="48">
        <f t="shared" ref="T17:T23" si="13">IF(($E17      =0),0,(($P17      /$E17      )*100))</f>
        <v>60.053787305151573</v>
      </c>
      <c r="U17" s="50">
        <f t="shared" ref="U17:U23" si="14">IF(($E17      =0),0,(($Q17      /$E17      )*100))</f>
        <v>47.018676075093346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153196000</v>
      </c>
      <c r="C24" s="95">
        <f>SUM(C17:C23)</f>
        <v>0</v>
      </c>
      <c r="D24" s="95"/>
      <c r="E24" s="95">
        <f t="shared" si="8"/>
        <v>153196000</v>
      </c>
      <c r="F24" s="96">
        <f t="shared" ref="F24:O24" si="15">SUM(F17:F23)</f>
        <v>153196000</v>
      </c>
      <c r="G24" s="97">
        <f t="shared" si="15"/>
        <v>92000000</v>
      </c>
      <c r="H24" s="96">
        <f t="shared" si="15"/>
        <v>54174000</v>
      </c>
      <c r="I24" s="97">
        <f t="shared" si="15"/>
        <v>54173669</v>
      </c>
      <c r="J24" s="96">
        <f t="shared" si="15"/>
        <v>37826000</v>
      </c>
      <c r="K24" s="97">
        <f t="shared" si="15"/>
        <v>17857062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92000000</v>
      </c>
      <c r="Q24" s="97">
        <f t="shared" si="10"/>
        <v>72030731</v>
      </c>
      <c r="R24" s="52">
        <f t="shared" si="11"/>
        <v>-30.176837597371431</v>
      </c>
      <c r="S24" s="53">
        <f t="shared" si="12"/>
        <v>-67.037377512680564</v>
      </c>
      <c r="T24" s="52">
        <f>IF(($E24-$E19-$E23)   =0,0,($P24   /($E24-$E19-$E23)   )*100)</f>
        <v>60.053787305151573</v>
      </c>
      <c r="U24" s="54">
        <f>IF(($E24-$E19-$E23)   =0,0,($Q24   /($E24-$E19-$E23)   )*100)</f>
        <v>47.018676075093346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3089000</v>
      </c>
      <c r="C32" s="92"/>
      <c r="D32" s="92"/>
      <c r="E32" s="92">
        <f>$B32      +$C32      +$D32</f>
        <v>3089000</v>
      </c>
      <c r="F32" s="93">
        <v>3089000</v>
      </c>
      <c r="G32" s="94">
        <v>2162000</v>
      </c>
      <c r="H32" s="93">
        <v>825000</v>
      </c>
      <c r="I32" s="94">
        <v>825311</v>
      </c>
      <c r="J32" s="93">
        <v>695000</v>
      </c>
      <c r="K32" s="94">
        <v>695468</v>
      </c>
      <c r="L32" s="93"/>
      <c r="M32" s="94"/>
      <c r="N32" s="93"/>
      <c r="O32" s="94"/>
      <c r="P32" s="93">
        <f>$H32      +$J32      +$L32      +$N32</f>
        <v>1520000</v>
      </c>
      <c r="Q32" s="94">
        <f>$I32      +$K32      +$M32      +$O32</f>
        <v>1520779</v>
      </c>
      <c r="R32" s="48">
        <f>IF(($H32      =0),0,((($J32      -$H32      )/$H32      )*100))</f>
        <v>-15.757575757575756</v>
      </c>
      <c r="S32" s="49">
        <f>IF(($I32      =0),0,((($K32      -$I32      )/$I32      )*100))</f>
        <v>-15.732614735536057</v>
      </c>
      <c r="T32" s="48">
        <f>IF(($E32      =0),0,(($P32      /$E32      )*100))</f>
        <v>49.206863062479769</v>
      </c>
      <c r="U32" s="50">
        <f>IF(($E32      =0),0,(($Q32      /$E32      )*100))</f>
        <v>49.232081579799285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3089000</v>
      </c>
      <c r="C33" s="95">
        <f>C32</f>
        <v>0</v>
      </c>
      <c r="D33" s="95"/>
      <c r="E33" s="95">
        <f>$B33      +$C33      +$D33</f>
        <v>3089000</v>
      </c>
      <c r="F33" s="96">
        <f t="shared" ref="F33:O33" si="17">F32</f>
        <v>3089000</v>
      </c>
      <c r="G33" s="97">
        <f t="shared" si="17"/>
        <v>2162000</v>
      </c>
      <c r="H33" s="96">
        <f t="shared" si="17"/>
        <v>825000</v>
      </c>
      <c r="I33" s="97">
        <f t="shared" si="17"/>
        <v>825311</v>
      </c>
      <c r="J33" s="96">
        <f t="shared" si="17"/>
        <v>695000</v>
      </c>
      <c r="K33" s="97">
        <f t="shared" si="17"/>
        <v>695468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1520000</v>
      </c>
      <c r="Q33" s="97">
        <f>$I33      +$K33      +$M33      +$O33</f>
        <v>1520779</v>
      </c>
      <c r="R33" s="52">
        <f>IF(($H33      =0),0,((($J33      -$H33      )/$H33      )*100))</f>
        <v>-15.757575757575756</v>
      </c>
      <c r="S33" s="53">
        <f>IF(($I33      =0),0,((($K33      -$I33      )/$I33      )*100))</f>
        <v>-15.732614735536057</v>
      </c>
      <c r="T33" s="52">
        <f>IF($E33   =0,0,($P33   /$E33   )*100)</f>
        <v>49.206863062479769</v>
      </c>
      <c r="U33" s="54">
        <f>IF($E33   =0,0,($Q33   /$E33   )*100)</f>
        <v>49.232081579799285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14000000</v>
      </c>
      <c r="C35" s="92"/>
      <c r="D35" s="92"/>
      <c r="E35" s="92">
        <f t="shared" ref="E35:E40" si="18">$B35      +$C35      +$D35</f>
        <v>14000000</v>
      </c>
      <c r="F35" s="93">
        <v>14000000</v>
      </c>
      <c r="G35" s="94">
        <v>4000000</v>
      </c>
      <c r="H35" s="93"/>
      <c r="I35" s="94">
        <v>336770</v>
      </c>
      <c r="J35" s="93">
        <v>3999000</v>
      </c>
      <c r="K35" s="94">
        <v>53265</v>
      </c>
      <c r="L35" s="93"/>
      <c r="M35" s="94"/>
      <c r="N35" s="93"/>
      <c r="O35" s="94"/>
      <c r="P35" s="93">
        <f t="shared" ref="P35:P40" si="19">$H35      +$J35      +$L35      +$N35</f>
        <v>3999000</v>
      </c>
      <c r="Q35" s="94">
        <f t="shared" ref="Q35:Q40" si="20">$I35      +$K35      +$M35      +$O35</f>
        <v>390035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-84.183567419900811</v>
      </c>
      <c r="T35" s="48">
        <f t="shared" ref="T35:T39" si="23">IF(($E35      =0),0,(($P35      /$E35      )*100))</f>
        <v>28.564285714285713</v>
      </c>
      <c r="U35" s="50">
        <f t="shared" ref="U35:U39" si="24">IF(($E35      =0),0,(($Q35      /$E35      )*100))</f>
        <v>2.7859642857142859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56426000</v>
      </c>
      <c r="C36" s="92"/>
      <c r="D36" s="92"/>
      <c r="E36" s="92">
        <f t="shared" si="18"/>
        <v>56426000</v>
      </c>
      <c r="F36" s="93">
        <v>56426000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4000000</v>
      </c>
      <c r="H38" s="93"/>
      <c r="I38" s="94"/>
      <c r="J38" s="93">
        <v>416000</v>
      </c>
      <c r="K38" s="94"/>
      <c r="L38" s="93"/>
      <c r="M38" s="94"/>
      <c r="N38" s="93"/>
      <c r="O38" s="94"/>
      <c r="P38" s="93">
        <f t="shared" si="19"/>
        <v>416000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8.32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75426000</v>
      </c>
      <c r="C40" s="95">
        <f>SUM(C35:C39)</f>
        <v>0</v>
      </c>
      <c r="D40" s="95"/>
      <c r="E40" s="95">
        <f t="shared" si="18"/>
        <v>75426000</v>
      </c>
      <c r="F40" s="96">
        <f t="shared" ref="F40:O40" si="25">SUM(F35:F39)</f>
        <v>75426000</v>
      </c>
      <c r="G40" s="97">
        <f t="shared" si="25"/>
        <v>8000000</v>
      </c>
      <c r="H40" s="96">
        <f t="shared" si="25"/>
        <v>0</v>
      </c>
      <c r="I40" s="97">
        <f t="shared" si="25"/>
        <v>336770</v>
      </c>
      <c r="J40" s="96">
        <f t="shared" si="25"/>
        <v>4415000</v>
      </c>
      <c r="K40" s="97">
        <f t="shared" si="25"/>
        <v>53265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4415000</v>
      </c>
      <c r="Q40" s="97">
        <f t="shared" si="20"/>
        <v>390035</v>
      </c>
      <c r="R40" s="52">
        <f t="shared" si="21"/>
        <v>0</v>
      </c>
      <c r="S40" s="53">
        <f t="shared" si="22"/>
        <v>-84.183567419900811</v>
      </c>
      <c r="T40" s="52">
        <f>IF((+$E35+$E38) =0,0,(P40   /(+$E35+$E38) )*100)</f>
        <v>23.236842105263158</v>
      </c>
      <c r="U40" s="54">
        <f>IF((+$E35+$E38) =0,0,(Q40   /(+$E35+$E38) )*100)</f>
        <v>2.052815789473684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55000000</v>
      </c>
      <c r="C51" s="92"/>
      <c r="D51" s="92"/>
      <c r="E51" s="92">
        <f t="shared" si="26"/>
        <v>55000000</v>
      </c>
      <c r="F51" s="93">
        <v>55000000</v>
      </c>
      <c r="G51" s="94">
        <v>22000000</v>
      </c>
      <c r="H51" s="93">
        <v>6379000</v>
      </c>
      <c r="I51" s="94">
        <v>13845327</v>
      </c>
      <c r="J51" s="93">
        <v>13972000</v>
      </c>
      <c r="K51" s="94">
        <v>5692164</v>
      </c>
      <c r="L51" s="93"/>
      <c r="M51" s="94"/>
      <c r="N51" s="93"/>
      <c r="O51" s="94"/>
      <c r="P51" s="93">
        <f t="shared" si="27"/>
        <v>20351000</v>
      </c>
      <c r="Q51" s="94">
        <f t="shared" si="28"/>
        <v>19537491</v>
      </c>
      <c r="R51" s="48">
        <f t="shared" si="29"/>
        <v>119.03119611224331</v>
      </c>
      <c r="S51" s="49">
        <f t="shared" si="30"/>
        <v>-58.887471563510196</v>
      </c>
      <c r="T51" s="48">
        <f t="shared" si="31"/>
        <v>37.00181818181818</v>
      </c>
      <c r="U51" s="50">
        <f t="shared" si="32"/>
        <v>35.522710909090911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55000000</v>
      </c>
      <c r="C53" s="95">
        <f>SUM(C42:C52)</f>
        <v>0</v>
      </c>
      <c r="D53" s="95"/>
      <c r="E53" s="95">
        <f t="shared" si="26"/>
        <v>55000000</v>
      </c>
      <c r="F53" s="96">
        <f t="shared" ref="F53:O53" si="33">SUM(F42:F52)</f>
        <v>55000000</v>
      </c>
      <c r="G53" s="97">
        <f t="shared" si="33"/>
        <v>22000000</v>
      </c>
      <c r="H53" s="96">
        <f t="shared" si="33"/>
        <v>6379000</v>
      </c>
      <c r="I53" s="97">
        <f t="shared" si="33"/>
        <v>13845327</v>
      </c>
      <c r="J53" s="96">
        <f t="shared" si="33"/>
        <v>13972000</v>
      </c>
      <c r="K53" s="97">
        <f t="shared" si="33"/>
        <v>5692164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20351000</v>
      </c>
      <c r="Q53" s="97">
        <f t="shared" si="28"/>
        <v>19537491</v>
      </c>
      <c r="R53" s="52">
        <f t="shared" si="29"/>
        <v>119.03119611224331</v>
      </c>
      <c r="S53" s="53">
        <f t="shared" si="30"/>
        <v>-58.887471563510196</v>
      </c>
      <c r="T53" s="52">
        <f>IF((+$E43+$E45+$E47+$E48+$E51) =0,0,(P53   /(+$E43+$E45+$E47+$E48+$E51) )*100)</f>
        <v>37.00181818181818</v>
      </c>
      <c r="U53" s="54">
        <f>IF((+$E43+$E45+$E47+$E48+$E51) =0,0,(Q53   /(+$E43+$E45+$E47+$E48+$E51) )*100)</f>
        <v>35.522710909090911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289211000</v>
      </c>
      <c r="C67" s="104">
        <f>SUM(C9:C14,C17:C23,C26:C29,C32,C35:C39,C42:C52,C55:C58,C61:C65)</f>
        <v>0</v>
      </c>
      <c r="D67" s="104"/>
      <c r="E67" s="104">
        <f t="shared" si="35"/>
        <v>289211000</v>
      </c>
      <c r="F67" s="105">
        <f t="shared" ref="F67:O67" si="43">SUM(F9:F14,F17:F23,F26:F29,F32,F35:F39,F42:F52,F55:F58,F61:F65)</f>
        <v>289211000</v>
      </c>
      <c r="G67" s="106">
        <f t="shared" si="43"/>
        <v>126662000</v>
      </c>
      <c r="H67" s="105">
        <f t="shared" si="43"/>
        <v>61784000</v>
      </c>
      <c r="I67" s="106">
        <f t="shared" si="43"/>
        <v>69587013</v>
      </c>
      <c r="J67" s="105">
        <f t="shared" si="43"/>
        <v>57247000</v>
      </c>
      <c r="K67" s="106">
        <f t="shared" si="43"/>
        <v>24637540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119031000</v>
      </c>
      <c r="Q67" s="106">
        <f t="shared" si="37"/>
        <v>94224553</v>
      </c>
      <c r="R67" s="61">
        <f t="shared" si="38"/>
        <v>-7.3433251327204445</v>
      </c>
      <c r="S67" s="62">
        <f t="shared" si="39"/>
        <v>-64.594629173118847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51.133449320188149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40.477072405868078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=0),0,((($J69      -$H69      )/$H69      )*100))</f>
        <v>0</v>
      </c>
      <c r="S69" s="49">
        <f>IF(($I69      =0),0,((($K69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=0),0,((($J70      -$H70      )/$H70      )*100))</f>
        <v>0</v>
      </c>
      <c r="S70" s="58">
        <f>IF(($I70      =0),0,((($K70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=0),0,((($J71      -$H71      )/$H71      )*100))</f>
        <v>0</v>
      </c>
      <c r="S71" s="62">
        <f>IF(($I71      =0),0,((($K71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289211000</v>
      </c>
      <c r="C72" s="104">
        <f>SUM(C9:C14,C17:C23,C26:C29,C32,C35:C39,C42:C52,C55:C58,C61:C65,C69)</f>
        <v>0</v>
      </c>
      <c r="D72" s="104"/>
      <c r="E72" s="104">
        <f>$B72      +$C72      +$D72</f>
        <v>289211000</v>
      </c>
      <c r="F72" s="105">
        <f t="shared" ref="F72:O72" si="46">SUM(F9:F14,F17:F23,F26:F29,F32,F35:F39,F42:F52,F55:F58,F61:F65,F69)</f>
        <v>289211000</v>
      </c>
      <c r="G72" s="106">
        <f t="shared" si="46"/>
        <v>126662000</v>
      </c>
      <c r="H72" s="105">
        <f t="shared" si="46"/>
        <v>61784000</v>
      </c>
      <c r="I72" s="106">
        <f t="shared" si="46"/>
        <v>69587013</v>
      </c>
      <c r="J72" s="105">
        <f t="shared" si="46"/>
        <v>57247000</v>
      </c>
      <c r="K72" s="106">
        <f t="shared" si="46"/>
        <v>24637540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119031000</v>
      </c>
      <c r="Q72" s="106">
        <f>$I72      +$K72      +$M72      +$O72</f>
        <v>94224553</v>
      </c>
      <c r="R72" s="61">
        <f>IF(($H72      =0),0,((($J72      -$H72      )/$H72      )*100))</f>
        <v>-7.3433251327204445</v>
      </c>
      <c r="S72" s="62">
        <f>IF(($I72      =0),0,((($K72      -$I72      )/$I72      )*100))</f>
        <v>-64.594629173118847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51.133449320188149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40.477072405868078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6AeLjZF794i3zJmfx/NblkmIlwLlEL5GF9NFAuk+bO8/1UkYc0wYiRwcvPzHkDCQk+pD7Ayi1YMMUKmDstqdA==" saltValue="Y4h0EG0W+6nnKQGAZTPAt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1720000</v>
      </c>
      <c r="C10" s="92"/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155000</v>
      </c>
      <c r="I10" s="94">
        <v>240596</v>
      </c>
      <c r="J10" s="93">
        <v>1177000</v>
      </c>
      <c r="K10" s="94">
        <v>1176982</v>
      </c>
      <c r="L10" s="93"/>
      <c r="M10" s="94"/>
      <c r="N10" s="93"/>
      <c r="O10" s="94"/>
      <c r="P10" s="93">
        <f t="shared" ref="P10:P15" si="1">$H10      +$J10      +$L10      +$N10</f>
        <v>1332000</v>
      </c>
      <c r="Q10" s="94">
        <f t="shared" ref="Q10:Q15" si="2">$I10      +$K10      +$M10      +$O10</f>
        <v>1417578</v>
      </c>
      <c r="R10" s="48">
        <f t="shared" ref="R10:R15" si="3">IF(($H10      =0),0,((($J10      -$H10      )/$H10      )*100))</f>
        <v>659.35483870967744</v>
      </c>
      <c r="S10" s="49">
        <f t="shared" ref="S10:S15" si="4">IF(($I10      =0),0,((($K10      -$I10      )/$I10      )*100))</f>
        <v>389.1943340703919</v>
      </c>
      <c r="T10" s="48">
        <f t="shared" ref="T10:T14" si="5">IF(($E10      =0),0,(($P10      /$E10      )*100))</f>
        <v>77.441860465116278</v>
      </c>
      <c r="U10" s="50">
        <f t="shared" ref="U10:U14" si="6">IF(($E10      =0),0,(($Q10      /$E10      )*100))</f>
        <v>82.417325581395346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155000</v>
      </c>
      <c r="I15" s="97">
        <f t="shared" si="7"/>
        <v>240596</v>
      </c>
      <c r="J15" s="96">
        <f t="shared" si="7"/>
        <v>1177000</v>
      </c>
      <c r="K15" s="97">
        <f t="shared" si="7"/>
        <v>1176982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1332000</v>
      </c>
      <c r="Q15" s="97">
        <f t="shared" si="2"/>
        <v>1417578</v>
      </c>
      <c r="R15" s="52">
        <f t="shared" si="3"/>
        <v>659.35483870967744</v>
      </c>
      <c r="S15" s="53">
        <f t="shared" si="4"/>
        <v>389.1943340703919</v>
      </c>
      <c r="T15" s="52">
        <f>IF((SUM($E9:$E13))=0,0,(P15/(SUM($E9:$E13))*100))</f>
        <v>77.441860465116278</v>
      </c>
      <c r="U15" s="54">
        <f>IF((SUM($E9:$E13))=0,0,(Q15/(SUM($E9:$E13))*100))</f>
        <v>82.417325581395346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3332000</v>
      </c>
      <c r="C32" s="92"/>
      <c r="D32" s="92"/>
      <c r="E32" s="92">
        <f>$B32      +$C32      +$D32</f>
        <v>3332000</v>
      </c>
      <c r="F32" s="93">
        <v>3332000</v>
      </c>
      <c r="G32" s="94">
        <v>2332000</v>
      </c>
      <c r="H32" s="93">
        <v>786000</v>
      </c>
      <c r="I32" s="94">
        <v>785565</v>
      </c>
      <c r="J32" s="93">
        <v>791000</v>
      </c>
      <c r="K32" s="94">
        <v>790740</v>
      </c>
      <c r="L32" s="93"/>
      <c r="M32" s="94"/>
      <c r="N32" s="93"/>
      <c r="O32" s="94"/>
      <c r="P32" s="93">
        <f>$H32      +$J32      +$L32      +$N32</f>
        <v>1577000</v>
      </c>
      <c r="Q32" s="94">
        <f>$I32      +$K32      +$M32      +$O32</f>
        <v>1576305</v>
      </c>
      <c r="R32" s="48">
        <f>IF(($H32      =0),0,((($J32      -$H32      )/$H32      )*100))</f>
        <v>0.63613231552162841</v>
      </c>
      <c r="S32" s="49">
        <f>IF(($I32      =0),0,((($K32      -$I32      )/$I32      )*100))</f>
        <v>0.65876152832674573</v>
      </c>
      <c r="T32" s="48">
        <f>IF(($E32      =0),0,(($P32      /$E32      )*100))</f>
        <v>47.328931572629052</v>
      </c>
      <c r="U32" s="50">
        <f>IF(($E32      =0),0,(($Q32      /$E32      )*100))</f>
        <v>47.308073229291722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3332000</v>
      </c>
      <c r="C33" s="95">
        <f>C32</f>
        <v>0</v>
      </c>
      <c r="D33" s="95"/>
      <c r="E33" s="95">
        <f>$B33      +$C33      +$D33</f>
        <v>3332000</v>
      </c>
      <c r="F33" s="96">
        <f t="shared" ref="F33:O33" si="17">F32</f>
        <v>3332000</v>
      </c>
      <c r="G33" s="97">
        <f t="shared" si="17"/>
        <v>2332000</v>
      </c>
      <c r="H33" s="96">
        <f t="shared" si="17"/>
        <v>786000</v>
      </c>
      <c r="I33" s="97">
        <f t="shared" si="17"/>
        <v>785565</v>
      </c>
      <c r="J33" s="96">
        <f t="shared" si="17"/>
        <v>791000</v>
      </c>
      <c r="K33" s="97">
        <f t="shared" si="17"/>
        <v>790740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1577000</v>
      </c>
      <c r="Q33" s="97">
        <f>$I33      +$K33      +$M33      +$O33</f>
        <v>1576305</v>
      </c>
      <c r="R33" s="52">
        <f>IF(($H33      =0),0,((($J33      -$H33      )/$H33      )*100))</f>
        <v>0.63613231552162841</v>
      </c>
      <c r="S33" s="53">
        <f>IF(($I33      =0),0,((($K33      -$I33      )/$I33      )*100))</f>
        <v>0.65876152832674573</v>
      </c>
      <c r="T33" s="52">
        <f>IF($E33   =0,0,($P33   /$E33   )*100)</f>
        <v>47.328931572629052</v>
      </c>
      <c r="U33" s="54">
        <f>IF($E33   =0,0,($Q33   /$E33   )*100)</f>
        <v>47.308073229291722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3500000</v>
      </c>
      <c r="C35" s="92"/>
      <c r="D35" s="92"/>
      <c r="E35" s="92">
        <f t="shared" ref="E35:E40" si="18">$B35      +$C35      +$D35</f>
        <v>3500000</v>
      </c>
      <c r="F35" s="93">
        <v>3500000</v>
      </c>
      <c r="G35" s="94">
        <v>1950000</v>
      </c>
      <c r="H35" s="93"/>
      <c r="I35" s="94">
        <v>864005</v>
      </c>
      <c r="J35" s="93">
        <v>1804000</v>
      </c>
      <c r="K35" s="94">
        <v>940433</v>
      </c>
      <c r="L35" s="93"/>
      <c r="M35" s="94"/>
      <c r="N35" s="93"/>
      <c r="O35" s="94"/>
      <c r="P35" s="93">
        <f t="shared" ref="P35:P40" si="19">$H35      +$J35      +$L35      +$N35</f>
        <v>1804000</v>
      </c>
      <c r="Q35" s="94">
        <f t="shared" ref="Q35:Q40" si="20">$I35      +$K35      +$M35      +$O35</f>
        <v>1804438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8.8457821424644543</v>
      </c>
      <c r="T35" s="48">
        <f t="shared" ref="T35:T39" si="23">IF(($E35      =0),0,(($P35      /$E35      )*100))</f>
        <v>51.542857142857144</v>
      </c>
      <c r="U35" s="50">
        <f t="shared" ref="U35:U39" si="24">IF(($E35      =0),0,(($Q35      /$E35      )*100))</f>
        <v>51.555371428571426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44019000</v>
      </c>
      <c r="C36" s="92"/>
      <c r="D36" s="92"/>
      <c r="E36" s="92">
        <f t="shared" si="18"/>
        <v>44019000</v>
      </c>
      <c r="F36" s="93">
        <v>44019000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47519000</v>
      </c>
      <c r="C40" s="95">
        <f>SUM(C35:C39)</f>
        <v>0</v>
      </c>
      <c r="D40" s="95"/>
      <c r="E40" s="95">
        <f t="shared" si="18"/>
        <v>47519000</v>
      </c>
      <c r="F40" s="96">
        <f t="shared" ref="F40:O40" si="25">SUM(F35:F39)</f>
        <v>47519000</v>
      </c>
      <c r="G40" s="97">
        <f t="shared" si="25"/>
        <v>1950000</v>
      </c>
      <c r="H40" s="96">
        <f t="shared" si="25"/>
        <v>0</v>
      </c>
      <c r="I40" s="97">
        <f t="shared" si="25"/>
        <v>864005</v>
      </c>
      <c r="J40" s="96">
        <f t="shared" si="25"/>
        <v>1804000</v>
      </c>
      <c r="K40" s="97">
        <f t="shared" si="25"/>
        <v>940433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1804000</v>
      </c>
      <c r="Q40" s="97">
        <f t="shared" si="20"/>
        <v>1804438</v>
      </c>
      <c r="R40" s="52">
        <f t="shared" si="21"/>
        <v>0</v>
      </c>
      <c r="S40" s="53">
        <f t="shared" si="22"/>
        <v>8.8457821424644543</v>
      </c>
      <c r="T40" s="52">
        <f>IF((+$E35+$E38) =0,0,(P40   /(+$E35+$E38) )*100)</f>
        <v>51.542857142857144</v>
      </c>
      <c r="U40" s="54">
        <f>IF((+$E35+$E38) =0,0,(Q40   /(+$E35+$E38) )*100)</f>
        <v>51.555371428571426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52571000</v>
      </c>
      <c r="C67" s="104">
        <f>SUM(C9:C14,C17:C23,C26:C29,C32,C35:C39,C42:C52,C55:C58,C61:C65)</f>
        <v>0</v>
      </c>
      <c r="D67" s="104"/>
      <c r="E67" s="104">
        <f t="shared" si="35"/>
        <v>52571000</v>
      </c>
      <c r="F67" s="105">
        <f t="shared" ref="F67:O67" si="43">SUM(F9:F14,F17:F23,F26:F29,F32,F35:F39,F42:F52,F55:F58,F61:F65)</f>
        <v>52571000</v>
      </c>
      <c r="G67" s="106">
        <f t="shared" si="43"/>
        <v>6002000</v>
      </c>
      <c r="H67" s="105">
        <f t="shared" si="43"/>
        <v>941000</v>
      </c>
      <c r="I67" s="106">
        <f t="shared" si="43"/>
        <v>1890166</v>
      </c>
      <c r="J67" s="105">
        <f t="shared" si="43"/>
        <v>3772000</v>
      </c>
      <c r="K67" s="106">
        <f t="shared" si="43"/>
        <v>2908155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4713000</v>
      </c>
      <c r="Q67" s="106">
        <f t="shared" si="37"/>
        <v>4798321</v>
      </c>
      <c r="R67" s="61">
        <f t="shared" si="38"/>
        <v>300.85015940488842</v>
      </c>
      <c r="S67" s="62">
        <f t="shared" si="39"/>
        <v>53.857121543822075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55.10991580916744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56.107588868101033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62775000</v>
      </c>
      <c r="C69" s="92"/>
      <c r="D69" s="92"/>
      <c r="E69" s="92">
        <f>$B69      +$C69      +$D69</f>
        <v>62775000</v>
      </c>
      <c r="F69" s="93">
        <v>62775000</v>
      </c>
      <c r="G69" s="94">
        <v>54000000</v>
      </c>
      <c r="H69" s="93">
        <v>6432000</v>
      </c>
      <c r="I69" s="94">
        <v>5930087</v>
      </c>
      <c r="J69" s="93">
        <v>32026000</v>
      </c>
      <c r="K69" s="94">
        <v>30761443</v>
      </c>
      <c r="L69" s="93"/>
      <c r="M69" s="94"/>
      <c r="N69" s="93"/>
      <c r="O69" s="94"/>
      <c r="P69" s="93">
        <f>$H69      +$J69      +$L69      +$N69</f>
        <v>38458000</v>
      </c>
      <c r="Q69" s="94">
        <f>$I69      +$K69      +$M69      +$O69</f>
        <v>36691530</v>
      </c>
      <c r="R69" s="48">
        <f>IF(($H69      =0),0,((($J69      -$H69      )/$H69      )*100))</f>
        <v>397.91666666666663</v>
      </c>
      <c r="S69" s="49">
        <f>IF(($I69      =0),0,((($K69      -$I69      )/$I69      )*100))</f>
        <v>418.73510456086052</v>
      </c>
      <c r="T69" s="48">
        <f>IF(($E69      =0),0,(($P69      /$E69      )*100))</f>
        <v>61.263241736360015</v>
      </c>
      <c r="U69" s="50">
        <f>IF(($E69      =0),0,(($Q69      /$E69      )*100))</f>
        <v>58.449271206690554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62775000</v>
      </c>
      <c r="C70" s="101">
        <f>C69</f>
        <v>0</v>
      </c>
      <c r="D70" s="101"/>
      <c r="E70" s="101">
        <f>$B70      +$C70      +$D70</f>
        <v>62775000</v>
      </c>
      <c r="F70" s="102">
        <f t="shared" ref="F70:O70" si="44">F69</f>
        <v>62775000</v>
      </c>
      <c r="G70" s="103">
        <f t="shared" si="44"/>
        <v>54000000</v>
      </c>
      <c r="H70" s="102">
        <f t="shared" si="44"/>
        <v>6432000</v>
      </c>
      <c r="I70" s="103">
        <f t="shared" si="44"/>
        <v>5930087</v>
      </c>
      <c r="J70" s="102">
        <f t="shared" si="44"/>
        <v>32026000</v>
      </c>
      <c r="K70" s="103">
        <f t="shared" si="44"/>
        <v>30761443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38458000</v>
      </c>
      <c r="Q70" s="103">
        <f>$I70      +$K70      +$M70      +$O70</f>
        <v>36691530</v>
      </c>
      <c r="R70" s="57">
        <f>IF(($H70      =0),0,((($J70      -$H70      )/$H70      )*100))</f>
        <v>397.91666666666663</v>
      </c>
      <c r="S70" s="58">
        <f>IF(($I70      =0),0,((($K70      -$I70      )/$I70      )*100))</f>
        <v>418.73510456086052</v>
      </c>
      <c r="T70" s="57">
        <f>IF($E70   =0,0,($P70   /$E70   )*100)</f>
        <v>61.263241736360015</v>
      </c>
      <c r="U70" s="59">
        <f>IF($E70   =0,0,($Q70   /$E70 )*100)</f>
        <v>58.449271206690554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62775000</v>
      </c>
      <c r="C71" s="104">
        <f>C69</f>
        <v>0</v>
      </c>
      <c r="D71" s="104"/>
      <c r="E71" s="104">
        <f>$B71      +$C71      +$D71</f>
        <v>62775000</v>
      </c>
      <c r="F71" s="105">
        <f t="shared" ref="F71:O71" si="45">F69</f>
        <v>62775000</v>
      </c>
      <c r="G71" s="106">
        <f t="shared" si="45"/>
        <v>54000000</v>
      </c>
      <c r="H71" s="105">
        <f t="shared" si="45"/>
        <v>6432000</v>
      </c>
      <c r="I71" s="106">
        <f t="shared" si="45"/>
        <v>5930087</v>
      </c>
      <c r="J71" s="105">
        <f t="shared" si="45"/>
        <v>32026000</v>
      </c>
      <c r="K71" s="106">
        <f t="shared" si="45"/>
        <v>30761443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38458000</v>
      </c>
      <c r="Q71" s="106">
        <f>$I71      +$K71      +$M71      +$O71</f>
        <v>36691530</v>
      </c>
      <c r="R71" s="61">
        <f>IF(($H71      =0),0,((($J71      -$H71      )/$H71      )*100))</f>
        <v>397.91666666666663</v>
      </c>
      <c r="S71" s="62">
        <f>IF(($I71      =0),0,((($K71      -$I71      )/$I71      )*100))</f>
        <v>418.73510456086052</v>
      </c>
      <c r="T71" s="61">
        <f>IF($E71   =0,0,($P71   /$E71   )*100)</f>
        <v>61.263241736360015</v>
      </c>
      <c r="U71" s="65">
        <f>IF($E71   =0,0,($Q71   /$E71   )*100)</f>
        <v>58.449271206690554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115346000</v>
      </c>
      <c r="C72" s="104">
        <f>SUM(C9:C14,C17:C23,C26:C29,C32,C35:C39,C42:C52,C55:C58,C61:C65,C69)</f>
        <v>0</v>
      </c>
      <c r="D72" s="104"/>
      <c r="E72" s="104">
        <f>$B72      +$C72      +$D72</f>
        <v>115346000</v>
      </c>
      <c r="F72" s="105">
        <f t="shared" ref="F72:O72" si="46">SUM(F9:F14,F17:F23,F26:F29,F32,F35:F39,F42:F52,F55:F58,F61:F65,F69)</f>
        <v>115346000</v>
      </c>
      <c r="G72" s="106">
        <f t="shared" si="46"/>
        <v>60002000</v>
      </c>
      <c r="H72" s="105">
        <f t="shared" si="46"/>
        <v>7373000</v>
      </c>
      <c r="I72" s="106">
        <f t="shared" si="46"/>
        <v>7820253</v>
      </c>
      <c r="J72" s="105">
        <f t="shared" si="46"/>
        <v>35798000</v>
      </c>
      <c r="K72" s="106">
        <f t="shared" si="46"/>
        <v>33669598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43171000</v>
      </c>
      <c r="Q72" s="106">
        <f>$I72      +$K72      +$M72      +$O72</f>
        <v>41489851</v>
      </c>
      <c r="R72" s="61">
        <f>IF(($H72      =0),0,((($J72      -$H72      )/$H72      )*100))</f>
        <v>385.52827885528279</v>
      </c>
      <c r="S72" s="62">
        <f>IF(($I72      =0),0,((($K72      -$I72      )/$I72      )*100))</f>
        <v>330.54358983014998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60.52546721437885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58.168507016978147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kmyp0rF6pyxk0/FdFe607v5EqTkHLY8PU6vyk1uIXQRcf5z0kkqTDWuer1Hi0h5UZrp7wOfaiw67uHRnh6Rbg==" saltValue="nOAwartejSgl3cKjJq2Yc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2850000</v>
      </c>
      <c r="C10" s="92"/>
      <c r="D10" s="92"/>
      <c r="E10" s="92">
        <f t="shared" ref="E10:E15" si="0">$B10      +$C10      +$D10</f>
        <v>2850000</v>
      </c>
      <c r="F10" s="93">
        <v>2850000</v>
      </c>
      <c r="G10" s="94">
        <v>2850000</v>
      </c>
      <c r="H10" s="93">
        <v>1711000</v>
      </c>
      <c r="I10" s="94">
        <v>1710927</v>
      </c>
      <c r="J10" s="93">
        <v>704000</v>
      </c>
      <c r="K10" s="94">
        <v>737054</v>
      </c>
      <c r="L10" s="93"/>
      <c r="M10" s="94"/>
      <c r="N10" s="93"/>
      <c r="O10" s="94"/>
      <c r="P10" s="93">
        <f t="shared" ref="P10:P15" si="1">$H10      +$J10      +$L10      +$N10</f>
        <v>2415000</v>
      </c>
      <c r="Q10" s="94">
        <f t="shared" ref="Q10:Q15" si="2">$I10      +$K10      +$M10      +$O10</f>
        <v>2447981</v>
      </c>
      <c r="R10" s="48">
        <f t="shared" ref="R10:R15" si="3">IF(($H10      =0),0,((($J10      -$H10      )/$H10      )*100))</f>
        <v>-58.854471069549973</v>
      </c>
      <c r="S10" s="49">
        <f t="shared" ref="S10:S15" si="4">IF(($I10      =0),0,((($K10      -$I10      )/$I10      )*100))</f>
        <v>-56.920780372277726</v>
      </c>
      <c r="T10" s="48">
        <f t="shared" ref="T10:T14" si="5">IF(($E10      =0),0,(($P10      /$E10      )*100))</f>
        <v>84.73684210526315</v>
      </c>
      <c r="U10" s="50">
        <f t="shared" ref="U10:U14" si="6">IF(($E10      =0),0,(($Q10      /$E10      )*100))</f>
        <v>85.8940701754386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2850000</v>
      </c>
      <c r="C15" s="95">
        <f>SUM(C9:C14)</f>
        <v>0</v>
      </c>
      <c r="D15" s="95"/>
      <c r="E15" s="95">
        <f t="shared" si="0"/>
        <v>2850000</v>
      </c>
      <c r="F15" s="96">
        <f t="shared" ref="F15:O15" si="7">SUM(F9:F14)</f>
        <v>2850000</v>
      </c>
      <c r="G15" s="97">
        <f t="shared" si="7"/>
        <v>2850000</v>
      </c>
      <c r="H15" s="96">
        <f t="shared" si="7"/>
        <v>1711000</v>
      </c>
      <c r="I15" s="97">
        <f t="shared" si="7"/>
        <v>1710927</v>
      </c>
      <c r="J15" s="96">
        <f t="shared" si="7"/>
        <v>704000</v>
      </c>
      <c r="K15" s="97">
        <f t="shared" si="7"/>
        <v>737054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2415000</v>
      </c>
      <c r="Q15" s="97">
        <f t="shared" si="2"/>
        <v>2447981</v>
      </c>
      <c r="R15" s="52">
        <f t="shared" si="3"/>
        <v>-58.854471069549973</v>
      </c>
      <c r="S15" s="53">
        <f t="shared" si="4"/>
        <v>-56.920780372277726</v>
      </c>
      <c r="T15" s="52">
        <f>IF((SUM($E9:$E13))=0,0,(P15/(SUM($E9:$E13))*100))</f>
        <v>84.73684210526315</v>
      </c>
      <c r="U15" s="54">
        <f>IF((SUM($E9:$E13))=0,0,(Q15/(SUM($E9:$E13))*100))</f>
        <v>85.8940701754386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2216000</v>
      </c>
      <c r="C32" s="92"/>
      <c r="D32" s="92"/>
      <c r="E32" s="92">
        <f>$B32      +$C32      +$D32</f>
        <v>2216000</v>
      </c>
      <c r="F32" s="93">
        <v>2216000</v>
      </c>
      <c r="G32" s="94">
        <v>1551000</v>
      </c>
      <c r="H32" s="93">
        <v>1050000</v>
      </c>
      <c r="I32" s="94">
        <v>947292</v>
      </c>
      <c r="J32" s="93">
        <v>501000</v>
      </c>
      <c r="K32" s="94">
        <v>901247</v>
      </c>
      <c r="L32" s="93"/>
      <c r="M32" s="94"/>
      <c r="N32" s="93"/>
      <c r="O32" s="94"/>
      <c r="P32" s="93">
        <f>$H32      +$J32      +$L32      +$N32</f>
        <v>1551000</v>
      </c>
      <c r="Q32" s="94">
        <f>$I32      +$K32      +$M32      +$O32</f>
        <v>1848539</v>
      </c>
      <c r="R32" s="48">
        <f>IF(($H32      =0),0,((($J32      -$H32      )/$H32      )*100))</f>
        <v>-52.285714285714292</v>
      </c>
      <c r="S32" s="49">
        <f>IF(($I32      =0),0,((($K32      -$I32      )/$I32      )*100))</f>
        <v>-4.8606976518328038</v>
      </c>
      <c r="T32" s="48">
        <f>IF(($E32      =0),0,(($P32      /$E32      )*100))</f>
        <v>69.99097472924187</v>
      </c>
      <c r="U32" s="50">
        <f>IF(($E32      =0),0,(($Q32      /$E32      )*100))</f>
        <v>83.417824909747296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2216000</v>
      </c>
      <c r="C33" s="95">
        <f>C32</f>
        <v>0</v>
      </c>
      <c r="D33" s="95"/>
      <c r="E33" s="95">
        <f>$B33      +$C33      +$D33</f>
        <v>2216000</v>
      </c>
      <c r="F33" s="96">
        <f t="shared" ref="F33:O33" si="17">F32</f>
        <v>2216000</v>
      </c>
      <c r="G33" s="97">
        <f t="shared" si="17"/>
        <v>1551000</v>
      </c>
      <c r="H33" s="96">
        <f t="shared" si="17"/>
        <v>1050000</v>
      </c>
      <c r="I33" s="97">
        <f t="shared" si="17"/>
        <v>947292</v>
      </c>
      <c r="J33" s="96">
        <f t="shared" si="17"/>
        <v>501000</v>
      </c>
      <c r="K33" s="97">
        <f t="shared" si="17"/>
        <v>901247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1551000</v>
      </c>
      <c r="Q33" s="97">
        <f>$I33      +$K33      +$M33      +$O33</f>
        <v>1848539</v>
      </c>
      <c r="R33" s="52">
        <f>IF(($H33      =0),0,((($J33      -$H33      )/$H33      )*100))</f>
        <v>-52.285714285714292</v>
      </c>
      <c r="S33" s="53">
        <f>IF(($I33      =0),0,((($K33      -$I33      )/$I33      )*100))</f>
        <v>-4.8606976518328038</v>
      </c>
      <c r="T33" s="52">
        <f>IF($E33   =0,0,($P33   /$E33   )*100)</f>
        <v>69.99097472924187</v>
      </c>
      <c r="U33" s="54">
        <f>IF($E33   =0,0,($Q33   /$E33   )*100)</f>
        <v>83.417824909747296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13700000</v>
      </c>
      <c r="C35" s="92"/>
      <c r="D35" s="92"/>
      <c r="E35" s="92">
        <f t="shared" ref="E35:E40" si="18">$B35      +$C35      +$D35</f>
        <v>13700000</v>
      </c>
      <c r="F35" s="93">
        <v>13700000</v>
      </c>
      <c r="G35" s="94">
        <v>8200000</v>
      </c>
      <c r="H35" s="93">
        <v>331000</v>
      </c>
      <c r="I35" s="94">
        <v>3591320</v>
      </c>
      <c r="J35" s="93">
        <v>3751000</v>
      </c>
      <c r="K35" s="94">
        <v>4834160</v>
      </c>
      <c r="L35" s="93"/>
      <c r="M35" s="94"/>
      <c r="N35" s="93"/>
      <c r="O35" s="94"/>
      <c r="P35" s="93">
        <f t="shared" ref="P35:P40" si="19">$H35      +$J35      +$L35      +$N35</f>
        <v>4082000</v>
      </c>
      <c r="Q35" s="94">
        <f t="shared" ref="Q35:Q40" si="20">$I35      +$K35      +$M35      +$O35</f>
        <v>8425480</v>
      </c>
      <c r="R35" s="48">
        <f t="shared" ref="R35:R40" si="21">IF(($H35      =0),0,((($J35      -$H35      )/$H35      )*100))</f>
        <v>1033.2326283987916</v>
      </c>
      <c r="S35" s="49">
        <f t="shared" ref="S35:S40" si="22">IF(($I35      =0),0,((($K35      -$I35      )/$I35      )*100))</f>
        <v>34.606774110911864</v>
      </c>
      <c r="T35" s="48">
        <f t="shared" ref="T35:T39" si="23">IF(($E35      =0),0,(($P35      /$E35      )*100))</f>
        <v>29.795620437956206</v>
      </c>
      <c r="U35" s="50">
        <f t="shared" ref="U35:U39" si="24">IF(($E35      =0),0,(($Q35      /$E35      )*100))</f>
        <v>61.49985401459854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3882000</v>
      </c>
      <c r="C36" s="92"/>
      <c r="D36" s="92"/>
      <c r="E36" s="92">
        <f t="shared" si="18"/>
        <v>3882000</v>
      </c>
      <c r="F36" s="93">
        <v>3882000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17582000</v>
      </c>
      <c r="C40" s="95">
        <f>SUM(C35:C39)</f>
        <v>0</v>
      </c>
      <c r="D40" s="95"/>
      <c r="E40" s="95">
        <f t="shared" si="18"/>
        <v>17582000</v>
      </c>
      <c r="F40" s="96">
        <f t="shared" ref="F40:O40" si="25">SUM(F35:F39)</f>
        <v>17582000</v>
      </c>
      <c r="G40" s="97">
        <f t="shared" si="25"/>
        <v>8200000</v>
      </c>
      <c r="H40" s="96">
        <f t="shared" si="25"/>
        <v>331000</v>
      </c>
      <c r="I40" s="97">
        <f t="shared" si="25"/>
        <v>3591320</v>
      </c>
      <c r="J40" s="96">
        <f t="shared" si="25"/>
        <v>3751000</v>
      </c>
      <c r="K40" s="97">
        <f t="shared" si="25"/>
        <v>4834160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4082000</v>
      </c>
      <c r="Q40" s="97">
        <f t="shared" si="20"/>
        <v>8425480</v>
      </c>
      <c r="R40" s="52">
        <f t="shared" si="21"/>
        <v>1033.2326283987916</v>
      </c>
      <c r="S40" s="53">
        <f t="shared" si="22"/>
        <v>34.606774110911864</v>
      </c>
      <c r="T40" s="52">
        <f>IF((+$E35+$E38) =0,0,(P40   /(+$E35+$E38) )*100)</f>
        <v>29.795620437956206</v>
      </c>
      <c r="U40" s="54">
        <f>IF((+$E35+$E38) =0,0,(Q40   /(+$E35+$E38) )*100)</f>
        <v>61.49985401459854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22648000</v>
      </c>
      <c r="C67" s="104">
        <f>SUM(C9:C14,C17:C23,C26:C29,C32,C35:C39,C42:C52,C55:C58,C61:C65)</f>
        <v>0</v>
      </c>
      <c r="D67" s="104"/>
      <c r="E67" s="104">
        <f t="shared" si="35"/>
        <v>22648000</v>
      </c>
      <c r="F67" s="105">
        <f t="shared" ref="F67:O67" si="43">SUM(F9:F14,F17:F23,F26:F29,F32,F35:F39,F42:F52,F55:F58,F61:F65)</f>
        <v>22648000</v>
      </c>
      <c r="G67" s="106">
        <f t="shared" si="43"/>
        <v>12601000</v>
      </c>
      <c r="H67" s="105">
        <f t="shared" si="43"/>
        <v>3092000</v>
      </c>
      <c r="I67" s="106">
        <f t="shared" si="43"/>
        <v>6249539</v>
      </c>
      <c r="J67" s="105">
        <f t="shared" si="43"/>
        <v>4956000</v>
      </c>
      <c r="K67" s="106">
        <f t="shared" si="43"/>
        <v>6472461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8048000</v>
      </c>
      <c r="Q67" s="106">
        <f t="shared" si="37"/>
        <v>12722000</v>
      </c>
      <c r="R67" s="61">
        <f t="shared" si="38"/>
        <v>60.284605433376456</v>
      </c>
      <c r="S67" s="62">
        <f t="shared" si="39"/>
        <v>3.567015103034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42.886070553128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67.792816796333796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20758000</v>
      </c>
      <c r="C69" s="92"/>
      <c r="D69" s="92"/>
      <c r="E69" s="92">
        <f>$B69      +$C69      +$D69</f>
        <v>20758000</v>
      </c>
      <c r="F69" s="93">
        <v>20758000</v>
      </c>
      <c r="G69" s="94">
        <v>14000000</v>
      </c>
      <c r="H69" s="93"/>
      <c r="I69" s="94">
        <v>6328699</v>
      </c>
      <c r="J69" s="93">
        <v>12416000</v>
      </c>
      <c r="K69" s="94">
        <v>7383525</v>
      </c>
      <c r="L69" s="93"/>
      <c r="M69" s="94"/>
      <c r="N69" s="93"/>
      <c r="O69" s="94"/>
      <c r="P69" s="93">
        <f>$H69      +$J69      +$L69      +$N69</f>
        <v>12416000</v>
      </c>
      <c r="Q69" s="94">
        <f>$I69      +$K69      +$M69      +$O69</f>
        <v>13712224</v>
      </c>
      <c r="R69" s="48">
        <f>IF(($H69      =0),0,((($J69      -$H69      )/$H69      )*100))</f>
        <v>0</v>
      </c>
      <c r="S69" s="49">
        <f>IF(($I69      =0),0,((($K69      -$I69      )/$I69      )*100))</f>
        <v>16.66734347770371</v>
      </c>
      <c r="T69" s="48">
        <f>IF(($E69      =0),0,(($P69      /$E69      )*100))</f>
        <v>59.813084112149525</v>
      </c>
      <c r="U69" s="50">
        <f>IF(($E69      =0),0,(($Q69      /$E69      )*100))</f>
        <v>66.057539261971286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20758000</v>
      </c>
      <c r="C70" s="101">
        <f>C69</f>
        <v>0</v>
      </c>
      <c r="D70" s="101"/>
      <c r="E70" s="101">
        <f>$B70      +$C70      +$D70</f>
        <v>20758000</v>
      </c>
      <c r="F70" s="102">
        <f t="shared" ref="F70:O70" si="44">F69</f>
        <v>20758000</v>
      </c>
      <c r="G70" s="103">
        <f t="shared" si="44"/>
        <v>14000000</v>
      </c>
      <c r="H70" s="102">
        <f t="shared" si="44"/>
        <v>0</v>
      </c>
      <c r="I70" s="103">
        <f t="shared" si="44"/>
        <v>6328699</v>
      </c>
      <c r="J70" s="102">
        <f t="shared" si="44"/>
        <v>12416000</v>
      </c>
      <c r="K70" s="103">
        <f t="shared" si="44"/>
        <v>7383525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12416000</v>
      </c>
      <c r="Q70" s="103">
        <f>$I70      +$K70      +$M70      +$O70</f>
        <v>13712224</v>
      </c>
      <c r="R70" s="57">
        <f>IF(($H70      =0),0,((($J70      -$H70      )/$H70      )*100))</f>
        <v>0</v>
      </c>
      <c r="S70" s="58">
        <f>IF(($I70      =0),0,((($K70      -$I70      )/$I70      )*100))</f>
        <v>16.66734347770371</v>
      </c>
      <c r="T70" s="57">
        <f>IF($E70   =0,0,($P70   /$E70   )*100)</f>
        <v>59.813084112149525</v>
      </c>
      <c r="U70" s="59">
        <f>IF($E70   =0,0,($Q70   /$E70 )*100)</f>
        <v>66.057539261971286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20758000</v>
      </c>
      <c r="C71" s="104">
        <f>C69</f>
        <v>0</v>
      </c>
      <c r="D71" s="104"/>
      <c r="E71" s="104">
        <f>$B71      +$C71      +$D71</f>
        <v>20758000</v>
      </c>
      <c r="F71" s="105">
        <f t="shared" ref="F71:O71" si="45">F69</f>
        <v>20758000</v>
      </c>
      <c r="G71" s="106">
        <f t="shared" si="45"/>
        <v>14000000</v>
      </c>
      <c r="H71" s="105">
        <f t="shared" si="45"/>
        <v>0</v>
      </c>
      <c r="I71" s="106">
        <f t="shared" si="45"/>
        <v>6328699</v>
      </c>
      <c r="J71" s="105">
        <f t="shared" si="45"/>
        <v>12416000</v>
      </c>
      <c r="K71" s="106">
        <f t="shared" si="45"/>
        <v>7383525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12416000</v>
      </c>
      <c r="Q71" s="106">
        <f>$I71      +$K71      +$M71      +$O71</f>
        <v>13712224</v>
      </c>
      <c r="R71" s="61">
        <f>IF(($H71      =0),0,((($J71      -$H71      )/$H71      )*100))</f>
        <v>0</v>
      </c>
      <c r="S71" s="62">
        <f>IF(($I71      =0),0,((($K71      -$I71      )/$I71      )*100))</f>
        <v>16.66734347770371</v>
      </c>
      <c r="T71" s="61">
        <f>IF($E71   =0,0,($P71   /$E71   )*100)</f>
        <v>59.813084112149525</v>
      </c>
      <c r="U71" s="65">
        <f>IF($E71   =0,0,($Q71   /$E71   )*100)</f>
        <v>66.057539261971286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43406000</v>
      </c>
      <c r="C72" s="104">
        <f>SUM(C9:C14,C17:C23,C26:C29,C32,C35:C39,C42:C52,C55:C58,C61:C65,C69)</f>
        <v>0</v>
      </c>
      <c r="D72" s="104"/>
      <c r="E72" s="104">
        <f>$B72      +$C72      +$D72</f>
        <v>43406000</v>
      </c>
      <c r="F72" s="105">
        <f t="shared" ref="F72:O72" si="46">SUM(F9:F14,F17:F23,F26:F29,F32,F35:F39,F42:F52,F55:F58,F61:F65,F69)</f>
        <v>43406000</v>
      </c>
      <c r="G72" s="106">
        <f t="shared" si="46"/>
        <v>26601000</v>
      </c>
      <c r="H72" s="105">
        <f t="shared" si="46"/>
        <v>3092000</v>
      </c>
      <c r="I72" s="106">
        <f t="shared" si="46"/>
        <v>12578238</v>
      </c>
      <c r="J72" s="105">
        <f t="shared" si="46"/>
        <v>17372000</v>
      </c>
      <c r="K72" s="106">
        <f t="shared" si="46"/>
        <v>13855986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20464000</v>
      </c>
      <c r="Q72" s="106">
        <f>$I72      +$K72      +$M72      +$O72</f>
        <v>26434224</v>
      </c>
      <c r="R72" s="61">
        <f>IF(($H72      =0),0,((($J72      -$H72      )/$H72      )*100))</f>
        <v>461.83699870633899</v>
      </c>
      <c r="S72" s="62">
        <f>IF(($I72      =0),0,((($K72      -$I72      )/$I72      )*100))</f>
        <v>10.158402154578408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51.7761360186216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66.881449246027742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cDswHfwzFKFdaESyrjxnOHIsM/2hsS1aB331AfOniwOE5h3TN/E+6R1oZePCx2i0nWzJ/pmye/4ANmMJ/cGxg==" saltValue="wfJgH9qKjH/BoLw/JRj6r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2650000</v>
      </c>
      <c r="C10" s="92"/>
      <c r="D10" s="92"/>
      <c r="E10" s="92">
        <f t="shared" ref="E10:E15" si="0">$B10      +$C10      +$D10</f>
        <v>2650000</v>
      </c>
      <c r="F10" s="93">
        <v>2650000</v>
      </c>
      <c r="G10" s="94">
        <v>2650000</v>
      </c>
      <c r="H10" s="93">
        <v>128000</v>
      </c>
      <c r="I10" s="94">
        <v>127778</v>
      </c>
      <c r="J10" s="93">
        <v>43000</v>
      </c>
      <c r="K10" s="94">
        <v>734743</v>
      </c>
      <c r="L10" s="93"/>
      <c r="M10" s="94"/>
      <c r="N10" s="93"/>
      <c r="O10" s="94"/>
      <c r="P10" s="93">
        <f t="shared" ref="P10:P15" si="1">$H10      +$J10      +$L10      +$N10</f>
        <v>171000</v>
      </c>
      <c r="Q10" s="94">
        <f t="shared" ref="Q10:Q15" si="2">$I10      +$K10      +$M10      +$O10</f>
        <v>862521</v>
      </c>
      <c r="R10" s="48">
        <f t="shared" ref="R10:R15" si="3">IF(($H10      =0),0,((($J10      -$H10      )/$H10      )*100))</f>
        <v>-66.40625</v>
      </c>
      <c r="S10" s="49">
        <f t="shared" ref="S10:S15" si="4">IF(($I10      =0),0,((($K10      -$I10      )/$I10      )*100))</f>
        <v>475.01526084302463</v>
      </c>
      <c r="T10" s="48">
        <f t="shared" ref="T10:T14" si="5">IF(($E10      =0),0,(($P10      /$E10      )*100))</f>
        <v>6.4528301886792452</v>
      </c>
      <c r="U10" s="50">
        <f t="shared" ref="U10:U14" si="6">IF(($E10      =0),0,(($Q10      /$E10      )*100))</f>
        <v>32.547962264150939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2650000</v>
      </c>
      <c r="C15" s="95">
        <f>SUM(C9:C14)</f>
        <v>0</v>
      </c>
      <c r="D15" s="95"/>
      <c r="E15" s="95">
        <f t="shared" si="0"/>
        <v>2650000</v>
      </c>
      <c r="F15" s="96">
        <f t="shared" ref="F15:O15" si="7">SUM(F9:F14)</f>
        <v>2650000</v>
      </c>
      <c r="G15" s="97">
        <f t="shared" si="7"/>
        <v>2650000</v>
      </c>
      <c r="H15" s="96">
        <f t="shared" si="7"/>
        <v>128000</v>
      </c>
      <c r="I15" s="97">
        <f t="shared" si="7"/>
        <v>127778</v>
      </c>
      <c r="J15" s="96">
        <f t="shared" si="7"/>
        <v>43000</v>
      </c>
      <c r="K15" s="97">
        <f t="shared" si="7"/>
        <v>734743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171000</v>
      </c>
      <c r="Q15" s="97">
        <f t="shared" si="2"/>
        <v>862521</v>
      </c>
      <c r="R15" s="52">
        <f t="shared" si="3"/>
        <v>-66.40625</v>
      </c>
      <c r="S15" s="53">
        <f t="shared" si="4"/>
        <v>475.01526084302463</v>
      </c>
      <c r="T15" s="52">
        <f>IF((SUM($E9:$E13))=0,0,(P15/(SUM($E9:$E13))*100))</f>
        <v>6.4528301886792452</v>
      </c>
      <c r="U15" s="54">
        <f>IF((SUM($E9:$E13))=0,0,(Q15/(SUM($E9:$E13))*100))</f>
        <v>32.547962264150939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3651000</v>
      </c>
      <c r="C32" s="92"/>
      <c r="D32" s="92"/>
      <c r="E32" s="92">
        <f>$B32      +$C32      +$D32</f>
        <v>3651000</v>
      </c>
      <c r="F32" s="93">
        <v>3651000</v>
      </c>
      <c r="G32" s="94">
        <v>2556000</v>
      </c>
      <c r="H32" s="93">
        <v>1247000</v>
      </c>
      <c r="I32" s="94">
        <v>914000</v>
      </c>
      <c r="J32" s="93">
        <v>1309000</v>
      </c>
      <c r="K32" s="94">
        <v>1729645</v>
      </c>
      <c r="L32" s="93"/>
      <c r="M32" s="94"/>
      <c r="N32" s="93"/>
      <c r="O32" s="94"/>
      <c r="P32" s="93">
        <f>$H32      +$J32      +$L32      +$N32</f>
        <v>2556000</v>
      </c>
      <c r="Q32" s="94">
        <f>$I32      +$K32      +$M32      +$O32</f>
        <v>2643645</v>
      </c>
      <c r="R32" s="48">
        <f>IF(($H32      =0),0,((($J32      -$H32      )/$H32      )*100))</f>
        <v>4.9719326383319968</v>
      </c>
      <c r="S32" s="49">
        <f>IF(($I32      =0),0,((($K32      -$I32      )/$I32      )*100))</f>
        <v>89.239059080962804</v>
      </c>
      <c r="T32" s="48">
        <f>IF(($E32      =0),0,(($P32      /$E32      )*100))</f>
        <v>70.008216926869352</v>
      </c>
      <c r="U32" s="50">
        <f>IF(($E32      =0),0,(($Q32      /$E32      )*100))</f>
        <v>72.408792111750202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3651000</v>
      </c>
      <c r="C33" s="95">
        <f>C32</f>
        <v>0</v>
      </c>
      <c r="D33" s="95"/>
      <c r="E33" s="95">
        <f>$B33      +$C33      +$D33</f>
        <v>3651000</v>
      </c>
      <c r="F33" s="96">
        <f t="shared" ref="F33:O33" si="17">F32</f>
        <v>3651000</v>
      </c>
      <c r="G33" s="97">
        <f t="shared" si="17"/>
        <v>2556000</v>
      </c>
      <c r="H33" s="96">
        <f t="shared" si="17"/>
        <v>1247000</v>
      </c>
      <c r="I33" s="97">
        <f t="shared" si="17"/>
        <v>914000</v>
      </c>
      <c r="J33" s="96">
        <f t="shared" si="17"/>
        <v>1309000</v>
      </c>
      <c r="K33" s="97">
        <f t="shared" si="17"/>
        <v>1729645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2556000</v>
      </c>
      <c r="Q33" s="97">
        <f>$I33      +$K33      +$M33      +$O33</f>
        <v>2643645</v>
      </c>
      <c r="R33" s="52">
        <f>IF(($H33      =0),0,((($J33      -$H33      )/$H33      )*100))</f>
        <v>4.9719326383319968</v>
      </c>
      <c r="S33" s="53">
        <f>IF(($I33      =0),0,((($K33      -$I33      )/$I33      )*100))</f>
        <v>89.239059080962804</v>
      </c>
      <c r="T33" s="52">
        <f>IF($E33   =0,0,($P33   /$E33   )*100)</f>
        <v>70.008216926869352</v>
      </c>
      <c r="U33" s="54">
        <f>IF($E33   =0,0,($Q33   /$E33   )*100)</f>
        <v>72.408792111750202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17000000</v>
      </c>
      <c r="C35" s="92"/>
      <c r="D35" s="92"/>
      <c r="E35" s="92">
        <f t="shared" ref="E35:E40" si="18">$B35      +$C35      +$D35</f>
        <v>17000000</v>
      </c>
      <c r="F35" s="93">
        <v>17000000</v>
      </c>
      <c r="G35" s="94">
        <v>10000000</v>
      </c>
      <c r="H35" s="93"/>
      <c r="I35" s="94">
        <v>1824096</v>
      </c>
      <c r="J35" s="93">
        <v>2846000</v>
      </c>
      <c r="K35" s="94">
        <v>6173146</v>
      </c>
      <c r="L35" s="93"/>
      <c r="M35" s="94"/>
      <c r="N35" s="93"/>
      <c r="O35" s="94"/>
      <c r="P35" s="93">
        <f t="shared" ref="P35:P40" si="19">$H35      +$J35      +$L35      +$N35</f>
        <v>2846000</v>
      </c>
      <c r="Q35" s="94">
        <f t="shared" ref="Q35:Q40" si="20">$I35      +$K35      +$M35      +$O35</f>
        <v>7997242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238.42221023454906</v>
      </c>
      <c r="T35" s="48">
        <f t="shared" ref="T35:T39" si="23">IF(($E35      =0),0,(($P35      /$E35      )*100))</f>
        <v>16.741176470588233</v>
      </c>
      <c r="U35" s="50">
        <f t="shared" ref="U35:U39" si="24">IF(($E35      =0),0,(($Q35      /$E35      )*100))</f>
        <v>47.0426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17000000</v>
      </c>
      <c r="C40" s="95">
        <f>SUM(C35:C39)</f>
        <v>0</v>
      </c>
      <c r="D40" s="95"/>
      <c r="E40" s="95">
        <f t="shared" si="18"/>
        <v>17000000</v>
      </c>
      <c r="F40" s="96">
        <f t="shared" ref="F40:O40" si="25">SUM(F35:F39)</f>
        <v>17000000</v>
      </c>
      <c r="G40" s="97">
        <f t="shared" si="25"/>
        <v>10000000</v>
      </c>
      <c r="H40" s="96">
        <f t="shared" si="25"/>
        <v>0</v>
      </c>
      <c r="I40" s="97">
        <f t="shared" si="25"/>
        <v>1824096</v>
      </c>
      <c r="J40" s="96">
        <f t="shared" si="25"/>
        <v>2846000</v>
      </c>
      <c r="K40" s="97">
        <f t="shared" si="25"/>
        <v>6173146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2846000</v>
      </c>
      <c r="Q40" s="97">
        <f t="shared" si="20"/>
        <v>7997242</v>
      </c>
      <c r="R40" s="52">
        <f t="shared" si="21"/>
        <v>0</v>
      </c>
      <c r="S40" s="53">
        <f t="shared" si="22"/>
        <v>238.42221023454906</v>
      </c>
      <c r="T40" s="52">
        <f>IF((+$E35+$E38) =0,0,(P40   /(+$E35+$E38) )*100)</f>
        <v>16.741176470588233</v>
      </c>
      <c r="U40" s="54">
        <f>IF((+$E35+$E38) =0,0,(Q40   /(+$E35+$E38) )*100)</f>
        <v>47.0426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23301000</v>
      </c>
      <c r="C67" s="104">
        <f>SUM(C9:C14,C17:C23,C26:C29,C32,C35:C39,C42:C52,C55:C58,C61:C65)</f>
        <v>0</v>
      </c>
      <c r="D67" s="104"/>
      <c r="E67" s="104">
        <f t="shared" si="35"/>
        <v>23301000</v>
      </c>
      <c r="F67" s="105">
        <f t="shared" ref="F67:O67" si="43">SUM(F9:F14,F17:F23,F26:F29,F32,F35:F39,F42:F52,F55:F58,F61:F65)</f>
        <v>23301000</v>
      </c>
      <c r="G67" s="106">
        <f t="shared" si="43"/>
        <v>15206000</v>
      </c>
      <c r="H67" s="105">
        <f t="shared" si="43"/>
        <v>1375000</v>
      </c>
      <c r="I67" s="106">
        <f t="shared" si="43"/>
        <v>2865874</v>
      </c>
      <c r="J67" s="105">
        <f t="shared" si="43"/>
        <v>4198000</v>
      </c>
      <c r="K67" s="106">
        <f t="shared" si="43"/>
        <v>8637534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5573000</v>
      </c>
      <c r="Q67" s="106">
        <f t="shared" si="37"/>
        <v>11503408</v>
      </c>
      <c r="R67" s="61">
        <f t="shared" si="38"/>
        <v>205.30909090909094</v>
      </c>
      <c r="S67" s="62">
        <f t="shared" si="39"/>
        <v>201.39266415760079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23.917428436547787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49.368730955752973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26562000</v>
      </c>
      <c r="C69" s="92"/>
      <c r="D69" s="92"/>
      <c r="E69" s="92">
        <f>$B69      +$C69      +$D69</f>
        <v>26562000</v>
      </c>
      <c r="F69" s="93">
        <v>26562000</v>
      </c>
      <c r="G69" s="94">
        <v>19562000</v>
      </c>
      <c r="H69" s="93">
        <v>8792000</v>
      </c>
      <c r="I69" s="94">
        <v>8570912</v>
      </c>
      <c r="J69" s="93">
        <v>1933000</v>
      </c>
      <c r="K69" s="94">
        <v>5061201</v>
      </c>
      <c r="L69" s="93"/>
      <c r="M69" s="94"/>
      <c r="N69" s="93"/>
      <c r="O69" s="94"/>
      <c r="P69" s="93">
        <f>$H69      +$J69      +$L69      +$N69</f>
        <v>10725000</v>
      </c>
      <c r="Q69" s="94">
        <f>$I69      +$K69      +$M69      +$O69</f>
        <v>13632113</v>
      </c>
      <c r="R69" s="48">
        <f>IF(($H69      =0),0,((($J69      -$H69      )/$H69      )*100))</f>
        <v>-78.014103730664246</v>
      </c>
      <c r="S69" s="49">
        <f>IF(($I69      =0),0,((($K69      -$I69      )/$I69      )*100))</f>
        <v>-40.949096198864247</v>
      </c>
      <c r="T69" s="48">
        <f>IF(($E69      =0),0,(($P69      /$E69      )*100))</f>
        <v>40.377230630223629</v>
      </c>
      <c r="U69" s="50">
        <f>IF(($E69      =0),0,(($Q69      /$E69      )*100))</f>
        <v>51.321862058579924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26562000</v>
      </c>
      <c r="C70" s="101">
        <f>C69</f>
        <v>0</v>
      </c>
      <c r="D70" s="101"/>
      <c r="E70" s="101">
        <f>$B70      +$C70      +$D70</f>
        <v>26562000</v>
      </c>
      <c r="F70" s="102">
        <f t="shared" ref="F70:O70" si="44">F69</f>
        <v>26562000</v>
      </c>
      <c r="G70" s="103">
        <f t="shared" si="44"/>
        <v>19562000</v>
      </c>
      <c r="H70" s="102">
        <f t="shared" si="44"/>
        <v>8792000</v>
      </c>
      <c r="I70" s="103">
        <f t="shared" si="44"/>
        <v>8570912</v>
      </c>
      <c r="J70" s="102">
        <f t="shared" si="44"/>
        <v>1933000</v>
      </c>
      <c r="K70" s="103">
        <f t="shared" si="44"/>
        <v>5061201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10725000</v>
      </c>
      <c r="Q70" s="103">
        <f>$I70      +$K70      +$M70      +$O70</f>
        <v>13632113</v>
      </c>
      <c r="R70" s="57">
        <f>IF(($H70      =0),0,((($J70      -$H70      )/$H70      )*100))</f>
        <v>-78.014103730664246</v>
      </c>
      <c r="S70" s="58">
        <f>IF(($I70      =0),0,((($K70      -$I70      )/$I70      )*100))</f>
        <v>-40.949096198864247</v>
      </c>
      <c r="T70" s="57">
        <f>IF($E70   =0,0,($P70   /$E70   )*100)</f>
        <v>40.377230630223629</v>
      </c>
      <c r="U70" s="59">
        <f>IF($E70   =0,0,($Q70   /$E70 )*100)</f>
        <v>51.321862058579924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26562000</v>
      </c>
      <c r="C71" s="104">
        <f>C69</f>
        <v>0</v>
      </c>
      <c r="D71" s="104"/>
      <c r="E71" s="104">
        <f>$B71      +$C71      +$D71</f>
        <v>26562000</v>
      </c>
      <c r="F71" s="105">
        <f t="shared" ref="F71:O71" si="45">F69</f>
        <v>26562000</v>
      </c>
      <c r="G71" s="106">
        <f t="shared" si="45"/>
        <v>19562000</v>
      </c>
      <c r="H71" s="105">
        <f t="shared" si="45"/>
        <v>8792000</v>
      </c>
      <c r="I71" s="106">
        <f t="shared" si="45"/>
        <v>8570912</v>
      </c>
      <c r="J71" s="105">
        <f t="shared" si="45"/>
        <v>1933000</v>
      </c>
      <c r="K71" s="106">
        <f t="shared" si="45"/>
        <v>5061201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10725000</v>
      </c>
      <c r="Q71" s="106">
        <f>$I71      +$K71      +$M71      +$O71</f>
        <v>13632113</v>
      </c>
      <c r="R71" s="61">
        <f>IF(($H71      =0),0,((($J71      -$H71      )/$H71      )*100))</f>
        <v>-78.014103730664246</v>
      </c>
      <c r="S71" s="62">
        <f>IF(($I71      =0),0,((($K71      -$I71      )/$I71      )*100))</f>
        <v>-40.949096198864247</v>
      </c>
      <c r="T71" s="61">
        <f>IF($E71   =0,0,($P71   /$E71   )*100)</f>
        <v>40.377230630223629</v>
      </c>
      <c r="U71" s="65">
        <f>IF($E71   =0,0,($Q71   /$E71   )*100)</f>
        <v>51.321862058579924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49863000</v>
      </c>
      <c r="C72" s="104">
        <f>SUM(C9:C14,C17:C23,C26:C29,C32,C35:C39,C42:C52,C55:C58,C61:C65,C69)</f>
        <v>0</v>
      </c>
      <c r="D72" s="104"/>
      <c r="E72" s="104">
        <f>$B72      +$C72      +$D72</f>
        <v>49863000</v>
      </c>
      <c r="F72" s="105">
        <f t="shared" ref="F72:O72" si="46">SUM(F9:F14,F17:F23,F26:F29,F32,F35:F39,F42:F52,F55:F58,F61:F65,F69)</f>
        <v>49863000</v>
      </c>
      <c r="G72" s="106">
        <f t="shared" si="46"/>
        <v>34768000</v>
      </c>
      <c r="H72" s="105">
        <f t="shared" si="46"/>
        <v>10167000</v>
      </c>
      <c r="I72" s="106">
        <f t="shared" si="46"/>
        <v>11436786</v>
      </c>
      <c r="J72" s="105">
        <f t="shared" si="46"/>
        <v>6131000</v>
      </c>
      <c r="K72" s="106">
        <f t="shared" si="46"/>
        <v>13698735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16298000</v>
      </c>
      <c r="Q72" s="106">
        <f>$I72      +$K72      +$M72      +$O72</f>
        <v>25135521</v>
      </c>
      <c r="R72" s="61">
        <f>IF(($H72      =0),0,((($J72      -$H72      )/$H72      )*100))</f>
        <v>-39.697059112815971</v>
      </c>
      <c r="S72" s="62">
        <f>IF(($I72      =0),0,((($K72      -$I72      )/$I72      )*100))</f>
        <v>19.777837934538603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32.685558430098475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50.409163106912949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VtjesRVgxgZ4JXFc1B94eNx/CIMxdZOKcwhVlZLaW1oj7fILKImQQ0KKj5kVoS3Q1OD/XJFJVMk+TDtfU8yYQ==" saltValue="F53LK5suev01G6yW9ni+4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911000</v>
      </c>
      <c r="I10" s="94">
        <v>970737</v>
      </c>
      <c r="J10" s="93">
        <v>274000</v>
      </c>
      <c r="K10" s="94">
        <v>273443</v>
      </c>
      <c r="L10" s="93"/>
      <c r="M10" s="94"/>
      <c r="N10" s="93"/>
      <c r="O10" s="94"/>
      <c r="P10" s="93">
        <f t="shared" ref="P10:P15" si="1">$H10      +$J10      +$L10      +$N10</f>
        <v>1185000</v>
      </c>
      <c r="Q10" s="94">
        <f t="shared" ref="Q10:Q15" si="2">$I10      +$K10      +$M10      +$O10</f>
        <v>1244180</v>
      </c>
      <c r="R10" s="48">
        <f t="shared" ref="R10:R15" si="3">IF(($H10      =0),0,((($J10      -$H10      )/$H10      )*100))</f>
        <v>-69.923161361141609</v>
      </c>
      <c r="S10" s="49">
        <f t="shared" ref="S10:S15" si="4">IF(($I10      =0),0,((($K10      -$I10      )/$I10      )*100))</f>
        <v>-71.831402326273746</v>
      </c>
      <c r="T10" s="48">
        <f t="shared" ref="T10:T14" si="5">IF(($E10      =0),0,(($P10      /$E10      )*100))</f>
        <v>64.054054054054049</v>
      </c>
      <c r="U10" s="50">
        <f t="shared" ref="U10:U14" si="6">IF(($E10      =0),0,(($Q10      /$E10      )*100))</f>
        <v>67.25297297297297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911000</v>
      </c>
      <c r="I15" s="97">
        <f t="shared" si="7"/>
        <v>970737</v>
      </c>
      <c r="J15" s="96">
        <f t="shared" si="7"/>
        <v>274000</v>
      </c>
      <c r="K15" s="97">
        <f t="shared" si="7"/>
        <v>273443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1185000</v>
      </c>
      <c r="Q15" s="97">
        <f t="shared" si="2"/>
        <v>1244180</v>
      </c>
      <c r="R15" s="52">
        <f t="shared" si="3"/>
        <v>-69.923161361141609</v>
      </c>
      <c r="S15" s="53">
        <f t="shared" si="4"/>
        <v>-71.831402326273746</v>
      </c>
      <c r="T15" s="52">
        <f>IF((SUM($E9:$E13))=0,0,(P15/(SUM($E9:$E13))*100))</f>
        <v>64.054054054054049</v>
      </c>
      <c r="U15" s="54">
        <f>IF((SUM($E9:$E13))=0,0,(Q15/(SUM($E9:$E13))*100))</f>
        <v>67.25297297297297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2553000</v>
      </c>
      <c r="C32" s="92"/>
      <c r="D32" s="92"/>
      <c r="E32" s="92">
        <f>$B32      +$C32      +$D32</f>
        <v>2553000</v>
      </c>
      <c r="F32" s="93">
        <v>2553000</v>
      </c>
      <c r="G32" s="94">
        <v>1788000</v>
      </c>
      <c r="H32" s="93">
        <v>997000</v>
      </c>
      <c r="I32" s="94"/>
      <c r="J32" s="93">
        <v>791000</v>
      </c>
      <c r="K32" s="94"/>
      <c r="L32" s="93"/>
      <c r="M32" s="94"/>
      <c r="N32" s="93"/>
      <c r="O32" s="94"/>
      <c r="P32" s="93">
        <f>$H32      +$J32      +$L32      +$N32</f>
        <v>1788000</v>
      </c>
      <c r="Q32" s="94">
        <f>$I32      +$K32      +$M32      +$O32</f>
        <v>0</v>
      </c>
      <c r="R32" s="48">
        <f>IF(($H32      =0),0,((($J32      -$H32      )/$H32      )*100))</f>
        <v>-20.661985957873622</v>
      </c>
      <c r="S32" s="49">
        <f>IF(($I32      =0),0,((($K32      -$I32      )/$I32      )*100))</f>
        <v>0</v>
      </c>
      <c r="T32" s="48">
        <f>IF(($E32      =0),0,(($P32      /$E32      )*100))</f>
        <v>70.035252643948297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2553000</v>
      </c>
      <c r="C33" s="95">
        <f>C32</f>
        <v>0</v>
      </c>
      <c r="D33" s="95"/>
      <c r="E33" s="95">
        <f>$B33      +$C33      +$D33</f>
        <v>2553000</v>
      </c>
      <c r="F33" s="96">
        <f t="shared" ref="F33:O33" si="17">F32</f>
        <v>2553000</v>
      </c>
      <c r="G33" s="97">
        <f t="shared" si="17"/>
        <v>1788000</v>
      </c>
      <c r="H33" s="96">
        <f t="shared" si="17"/>
        <v>997000</v>
      </c>
      <c r="I33" s="97">
        <f t="shared" si="17"/>
        <v>0</v>
      </c>
      <c r="J33" s="96">
        <f t="shared" si="17"/>
        <v>791000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1788000</v>
      </c>
      <c r="Q33" s="97">
        <f>$I33      +$K33      +$M33      +$O33</f>
        <v>0</v>
      </c>
      <c r="R33" s="52">
        <f>IF(($H33      =0),0,((($J33      -$H33      )/$H33      )*100))</f>
        <v>-20.661985957873622</v>
      </c>
      <c r="S33" s="53">
        <f>IF(($I33      =0),0,((($K33      -$I33      )/$I33      )*100))</f>
        <v>0</v>
      </c>
      <c r="T33" s="52">
        <f>IF($E33   =0,0,($P33   /$E33   )*100)</f>
        <v>70.035252643948297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7384000</v>
      </c>
      <c r="C35" s="92"/>
      <c r="D35" s="92"/>
      <c r="E35" s="92">
        <f t="shared" ref="E35:E40" si="18">$B35      +$C35      +$D35</f>
        <v>7384000</v>
      </c>
      <c r="F35" s="93">
        <v>7384000</v>
      </c>
      <c r="G35" s="94">
        <v>4300000</v>
      </c>
      <c r="H35" s="93"/>
      <c r="I35" s="94">
        <v>3548784</v>
      </c>
      <c r="J35" s="93">
        <v>2923000</v>
      </c>
      <c r="K35" s="94">
        <v>2528011</v>
      </c>
      <c r="L35" s="93"/>
      <c r="M35" s="94"/>
      <c r="N35" s="93"/>
      <c r="O35" s="94"/>
      <c r="P35" s="93">
        <f t="shared" ref="P35:P40" si="19">$H35      +$J35      +$L35      +$N35</f>
        <v>2923000</v>
      </c>
      <c r="Q35" s="94">
        <f t="shared" ref="Q35:Q40" si="20">$I35      +$K35      +$M35      +$O35</f>
        <v>6076795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-28.764021704335907</v>
      </c>
      <c r="T35" s="48">
        <f t="shared" ref="T35:T39" si="23">IF(($E35      =0),0,(($P35      /$E35      )*100))</f>
        <v>39.585590465872158</v>
      </c>
      <c r="U35" s="50">
        <f t="shared" ref="U35:U39" si="24">IF(($E35      =0),0,(($Q35      /$E35      )*100))</f>
        <v>82.296790357529787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10669000</v>
      </c>
      <c r="C36" s="92"/>
      <c r="D36" s="92"/>
      <c r="E36" s="92">
        <f t="shared" si="18"/>
        <v>10669000</v>
      </c>
      <c r="F36" s="93">
        <v>10669000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18053000</v>
      </c>
      <c r="C40" s="95">
        <f>SUM(C35:C39)</f>
        <v>0</v>
      </c>
      <c r="D40" s="95"/>
      <c r="E40" s="95">
        <f t="shared" si="18"/>
        <v>18053000</v>
      </c>
      <c r="F40" s="96">
        <f t="shared" ref="F40:O40" si="25">SUM(F35:F39)</f>
        <v>18053000</v>
      </c>
      <c r="G40" s="97">
        <f t="shared" si="25"/>
        <v>4300000</v>
      </c>
      <c r="H40" s="96">
        <f t="shared" si="25"/>
        <v>0</v>
      </c>
      <c r="I40" s="97">
        <f t="shared" si="25"/>
        <v>3548784</v>
      </c>
      <c r="J40" s="96">
        <f t="shared" si="25"/>
        <v>2923000</v>
      </c>
      <c r="K40" s="97">
        <f t="shared" si="25"/>
        <v>2528011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2923000</v>
      </c>
      <c r="Q40" s="97">
        <f t="shared" si="20"/>
        <v>6076795</v>
      </c>
      <c r="R40" s="52">
        <f t="shared" si="21"/>
        <v>0</v>
      </c>
      <c r="S40" s="53">
        <f t="shared" si="22"/>
        <v>-28.764021704335907</v>
      </c>
      <c r="T40" s="52">
        <f>IF((+$E35+$E38) =0,0,(P40   /(+$E35+$E38) )*100)</f>
        <v>39.585590465872158</v>
      </c>
      <c r="U40" s="54">
        <f>IF((+$E35+$E38) =0,0,(Q40   /(+$E35+$E38) )*100)</f>
        <v>82.296790357529787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22456000</v>
      </c>
      <c r="C67" s="104">
        <f>SUM(C9:C14,C17:C23,C26:C29,C32,C35:C39,C42:C52,C55:C58,C61:C65)</f>
        <v>0</v>
      </c>
      <c r="D67" s="104"/>
      <c r="E67" s="104">
        <f t="shared" si="35"/>
        <v>22456000</v>
      </c>
      <c r="F67" s="105">
        <f t="shared" ref="F67:O67" si="43">SUM(F9:F14,F17:F23,F26:F29,F32,F35:F39,F42:F52,F55:F58,F61:F65)</f>
        <v>22456000</v>
      </c>
      <c r="G67" s="106">
        <f t="shared" si="43"/>
        <v>7938000</v>
      </c>
      <c r="H67" s="105">
        <f t="shared" si="43"/>
        <v>1908000</v>
      </c>
      <c r="I67" s="106">
        <f t="shared" si="43"/>
        <v>4519521</v>
      </c>
      <c r="J67" s="105">
        <f t="shared" si="43"/>
        <v>3988000</v>
      </c>
      <c r="K67" s="106">
        <f t="shared" si="43"/>
        <v>2801454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5896000</v>
      </c>
      <c r="Q67" s="106">
        <f t="shared" si="37"/>
        <v>7320975</v>
      </c>
      <c r="R67" s="61">
        <f t="shared" si="38"/>
        <v>109.01467505241089</v>
      </c>
      <c r="S67" s="62">
        <f t="shared" si="39"/>
        <v>-38.014360371375638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50.021209807414948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62.110587935861538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49717000</v>
      </c>
      <c r="C69" s="92"/>
      <c r="D69" s="92"/>
      <c r="E69" s="92">
        <f>$B69      +$C69      +$D69</f>
        <v>49717000</v>
      </c>
      <c r="F69" s="93">
        <v>49717000</v>
      </c>
      <c r="G69" s="94">
        <v>31000000</v>
      </c>
      <c r="H69" s="93">
        <v>4510000</v>
      </c>
      <c r="I69" s="94">
        <v>4625822</v>
      </c>
      <c r="J69" s="93">
        <v>9834000</v>
      </c>
      <c r="K69" s="94">
        <v>12906745</v>
      </c>
      <c r="L69" s="93"/>
      <c r="M69" s="94"/>
      <c r="N69" s="93"/>
      <c r="O69" s="94"/>
      <c r="P69" s="93">
        <f>$H69      +$J69      +$L69      +$N69</f>
        <v>14344000</v>
      </c>
      <c r="Q69" s="94">
        <f>$I69      +$K69      +$M69      +$O69</f>
        <v>17532567</v>
      </c>
      <c r="R69" s="48">
        <f>IF(($H69      =0),0,((($J69      -$H69      )/$H69      )*100))</f>
        <v>118.04878048780488</v>
      </c>
      <c r="S69" s="49">
        <f>IF(($I69      =0),0,((($K69      -$I69      )/$I69      )*100))</f>
        <v>179.01516746645245</v>
      </c>
      <c r="T69" s="48">
        <f>IF(($E69      =0),0,(($P69      /$E69      )*100))</f>
        <v>28.851298348653376</v>
      </c>
      <c r="U69" s="50">
        <f>IF(($E69      =0),0,(($Q69      /$E69      )*100))</f>
        <v>35.264732385300803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49717000</v>
      </c>
      <c r="C70" s="101">
        <f>C69</f>
        <v>0</v>
      </c>
      <c r="D70" s="101"/>
      <c r="E70" s="101">
        <f>$B70      +$C70      +$D70</f>
        <v>49717000</v>
      </c>
      <c r="F70" s="102">
        <f t="shared" ref="F70:O70" si="44">F69</f>
        <v>49717000</v>
      </c>
      <c r="G70" s="103">
        <f t="shared" si="44"/>
        <v>31000000</v>
      </c>
      <c r="H70" s="102">
        <f t="shared" si="44"/>
        <v>4510000</v>
      </c>
      <c r="I70" s="103">
        <f t="shared" si="44"/>
        <v>4625822</v>
      </c>
      <c r="J70" s="102">
        <f t="shared" si="44"/>
        <v>9834000</v>
      </c>
      <c r="K70" s="103">
        <f t="shared" si="44"/>
        <v>12906745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14344000</v>
      </c>
      <c r="Q70" s="103">
        <f>$I70      +$K70      +$M70      +$O70</f>
        <v>17532567</v>
      </c>
      <c r="R70" s="57">
        <f>IF(($H70      =0),0,((($J70      -$H70      )/$H70      )*100))</f>
        <v>118.04878048780488</v>
      </c>
      <c r="S70" s="58">
        <f>IF(($I70      =0),0,((($K70      -$I70      )/$I70      )*100))</f>
        <v>179.01516746645245</v>
      </c>
      <c r="T70" s="57">
        <f>IF($E70   =0,0,($P70   /$E70   )*100)</f>
        <v>28.851298348653376</v>
      </c>
      <c r="U70" s="59">
        <f>IF($E70   =0,0,($Q70   /$E70 )*100)</f>
        <v>35.264732385300803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49717000</v>
      </c>
      <c r="C71" s="104">
        <f>C69</f>
        <v>0</v>
      </c>
      <c r="D71" s="104"/>
      <c r="E71" s="104">
        <f>$B71      +$C71      +$D71</f>
        <v>49717000</v>
      </c>
      <c r="F71" s="105">
        <f t="shared" ref="F71:O71" si="45">F69</f>
        <v>49717000</v>
      </c>
      <c r="G71" s="106">
        <f t="shared" si="45"/>
        <v>31000000</v>
      </c>
      <c r="H71" s="105">
        <f t="shared" si="45"/>
        <v>4510000</v>
      </c>
      <c r="I71" s="106">
        <f t="shared" si="45"/>
        <v>4625822</v>
      </c>
      <c r="J71" s="105">
        <f t="shared" si="45"/>
        <v>9834000</v>
      </c>
      <c r="K71" s="106">
        <f t="shared" si="45"/>
        <v>12906745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14344000</v>
      </c>
      <c r="Q71" s="106">
        <f>$I71      +$K71      +$M71      +$O71</f>
        <v>17532567</v>
      </c>
      <c r="R71" s="61">
        <f>IF(($H71      =0),0,((($J71      -$H71      )/$H71      )*100))</f>
        <v>118.04878048780488</v>
      </c>
      <c r="S71" s="62">
        <f>IF(($I71      =0),0,((($K71      -$I71      )/$I71      )*100))</f>
        <v>179.01516746645245</v>
      </c>
      <c r="T71" s="61">
        <f>IF($E71   =0,0,($P71   /$E71   )*100)</f>
        <v>28.851298348653376</v>
      </c>
      <c r="U71" s="65">
        <f>IF($E71   =0,0,($Q71   /$E71   )*100)</f>
        <v>35.264732385300803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72173000</v>
      </c>
      <c r="C72" s="104">
        <f>SUM(C9:C14,C17:C23,C26:C29,C32,C35:C39,C42:C52,C55:C58,C61:C65,C69)</f>
        <v>0</v>
      </c>
      <c r="D72" s="104"/>
      <c r="E72" s="104">
        <f>$B72      +$C72      +$D72</f>
        <v>72173000</v>
      </c>
      <c r="F72" s="105">
        <f t="shared" ref="F72:O72" si="46">SUM(F9:F14,F17:F23,F26:F29,F32,F35:F39,F42:F52,F55:F58,F61:F65,F69)</f>
        <v>72173000</v>
      </c>
      <c r="G72" s="106">
        <f t="shared" si="46"/>
        <v>38938000</v>
      </c>
      <c r="H72" s="105">
        <f t="shared" si="46"/>
        <v>6418000</v>
      </c>
      <c r="I72" s="106">
        <f t="shared" si="46"/>
        <v>9145343</v>
      </c>
      <c r="J72" s="105">
        <f t="shared" si="46"/>
        <v>13822000</v>
      </c>
      <c r="K72" s="106">
        <f t="shared" si="46"/>
        <v>15708199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20240000</v>
      </c>
      <c r="Q72" s="106">
        <f>$I72      +$K72      +$M72      +$O72</f>
        <v>24853542</v>
      </c>
      <c r="R72" s="61">
        <f>IF(($H72      =0),0,((($J72      -$H72      )/$H72      )*100))</f>
        <v>115.36304144593332</v>
      </c>
      <c r="S72" s="62">
        <f>IF(($I72      =0),0,((($K72      -$I72      )/$I72      )*100))</f>
        <v>71.761726159423432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32.908428720083251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40.409635145681584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qmiRCuzxGCyKAzZmI9XFpnuC4WR5H7Px8kGNbf2pZMCniZu+JhoKlidKUgyGl0T4P90Xc8Dkyq9YIwIvZwOXjQ==" saltValue="vExM/ppFjSJ6cvoPMW4Lq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1750000</v>
      </c>
      <c r="C10" s="92"/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244000</v>
      </c>
      <c r="I10" s="94">
        <v>290129</v>
      </c>
      <c r="J10" s="93">
        <v>159000</v>
      </c>
      <c r="K10" s="94">
        <v>158805</v>
      </c>
      <c r="L10" s="93"/>
      <c r="M10" s="94"/>
      <c r="N10" s="93"/>
      <c r="O10" s="94"/>
      <c r="P10" s="93">
        <f t="shared" ref="P10:P15" si="1">$H10      +$J10      +$L10      +$N10</f>
        <v>403000</v>
      </c>
      <c r="Q10" s="94">
        <f t="shared" ref="Q10:Q15" si="2">$I10      +$K10      +$M10      +$O10</f>
        <v>448934</v>
      </c>
      <c r="R10" s="48">
        <f t="shared" ref="R10:R15" si="3">IF(($H10      =0),0,((($J10      -$H10      )/$H10      )*100))</f>
        <v>-34.83606557377049</v>
      </c>
      <c r="S10" s="49">
        <f t="shared" ref="S10:S15" si="4">IF(($I10      =0),0,((($K10      -$I10      )/$I10      )*100))</f>
        <v>-45.264003253725065</v>
      </c>
      <c r="T10" s="48">
        <f t="shared" ref="T10:T14" si="5">IF(($E10      =0),0,(($P10      /$E10      )*100))</f>
        <v>23.028571428571428</v>
      </c>
      <c r="U10" s="50">
        <f t="shared" ref="U10:U14" si="6">IF(($E10      =0),0,(($Q10      /$E10      )*100))</f>
        <v>25.653371428571432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13267000</v>
      </c>
      <c r="C13" s="92"/>
      <c r="D13" s="92"/>
      <c r="E13" s="92">
        <f t="shared" si="0"/>
        <v>13267000</v>
      </c>
      <c r="F13" s="93">
        <v>13267000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65702000</v>
      </c>
      <c r="C14" s="92"/>
      <c r="D14" s="92"/>
      <c r="E14" s="92">
        <f t="shared" si="0"/>
        <v>65702000</v>
      </c>
      <c r="F14" s="93">
        <v>65702000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80719000</v>
      </c>
      <c r="C15" s="95">
        <f>SUM(C9:C14)</f>
        <v>0</v>
      </c>
      <c r="D15" s="95"/>
      <c r="E15" s="95">
        <f t="shared" si="0"/>
        <v>80719000</v>
      </c>
      <c r="F15" s="96">
        <f t="shared" ref="F15:O15" si="7">SUM(F9:F14)</f>
        <v>80719000</v>
      </c>
      <c r="G15" s="97">
        <f t="shared" si="7"/>
        <v>1750000</v>
      </c>
      <c r="H15" s="96">
        <f t="shared" si="7"/>
        <v>244000</v>
      </c>
      <c r="I15" s="97">
        <f t="shared" si="7"/>
        <v>290129</v>
      </c>
      <c r="J15" s="96">
        <f t="shared" si="7"/>
        <v>159000</v>
      </c>
      <c r="K15" s="97">
        <f t="shared" si="7"/>
        <v>158805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403000</v>
      </c>
      <c r="Q15" s="97">
        <f t="shared" si="2"/>
        <v>448934</v>
      </c>
      <c r="R15" s="52">
        <f t="shared" si="3"/>
        <v>-34.83606557377049</v>
      </c>
      <c r="S15" s="53">
        <f t="shared" si="4"/>
        <v>-45.264003253725065</v>
      </c>
      <c r="T15" s="52">
        <f>IF((SUM($E9:$E13))=0,0,(P15/(SUM($E9:$E13))*100))</f>
        <v>2.6836252247452888</v>
      </c>
      <c r="U15" s="54">
        <f>IF((SUM($E9:$E13))=0,0,(Q15/(SUM($E9:$E13))*100))</f>
        <v>2.9895052274089364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22027000</v>
      </c>
      <c r="C21" s="92"/>
      <c r="D21" s="92"/>
      <c r="E21" s="92">
        <f t="shared" si="8"/>
        <v>22027000</v>
      </c>
      <c r="F21" s="93">
        <v>22027000</v>
      </c>
      <c r="G21" s="94">
        <v>6000000</v>
      </c>
      <c r="H21" s="93"/>
      <c r="I21" s="94">
        <v>18658857</v>
      </c>
      <c r="J21" s="93">
        <v>6387000</v>
      </c>
      <c r="K21" s="94">
        <v>154105196</v>
      </c>
      <c r="L21" s="93"/>
      <c r="M21" s="94"/>
      <c r="N21" s="93"/>
      <c r="O21" s="94"/>
      <c r="P21" s="93">
        <f t="shared" si="9"/>
        <v>6387000</v>
      </c>
      <c r="Q21" s="94">
        <f t="shared" si="10"/>
        <v>172764053</v>
      </c>
      <c r="R21" s="48">
        <f t="shared" si="11"/>
        <v>0</v>
      </c>
      <c r="S21" s="49">
        <f t="shared" si="12"/>
        <v>725.90908971540978</v>
      </c>
      <c r="T21" s="48">
        <f t="shared" si="13"/>
        <v>28.996231897217051</v>
      </c>
      <c r="U21" s="50">
        <f t="shared" si="14"/>
        <v>784.3285649430245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22027000</v>
      </c>
      <c r="C24" s="95">
        <f>SUM(C17:C23)</f>
        <v>0</v>
      </c>
      <c r="D24" s="95"/>
      <c r="E24" s="95">
        <f t="shared" si="8"/>
        <v>22027000</v>
      </c>
      <c r="F24" s="96">
        <f t="shared" ref="F24:O24" si="15">SUM(F17:F23)</f>
        <v>22027000</v>
      </c>
      <c r="G24" s="97">
        <f t="shared" si="15"/>
        <v>6000000</v>
      </c>
      <c r="H24" s="96">
        <f t="shared" si="15"/>
        <v>0</v>
      </c>
      <c r="I24" s="97">
        <f t="shared" si="15"/>
        <v>18658857</v>
      </c>
      <c r="J24" s="96">
        <f t="shared" si="15"/>
        <v>6387000</v>
      </c>
      <c r="K24" s="97">
        <f t="shared" si="15"/>
        <v>154105196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6387000</v>
      </c>
      <c r="Q24" s="97">
        <f t="shared" si="10"/>
        <v>172764053</v>
      </c>
      <c r="R24" s="52">
        <f t="shared" si="11"/>
        <v>0</v>
      </c>
      <c r="S24" s="53">
        <f t="shared" si="12"/>
        <v>725.90908971540978</v>
      </c>
      <c r="T24" s="52">
        <f>IF(($E24-$E19-$E23)   =0,0,($P24   /($E24-$E19-$E23)   )*100)</f>
        <v>28.996231897217051</v>
      </c>
      <c r="U24" s="54">
        <f>IF(($E24-$E19-$E23)   =0,0,($Q24   /($E24-$E19-$E23)   )*100)</f>
        <v>784.3285649430245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1624000</v>
      </c>
      <c r="C32" s="92"/>
      <c r="D32" s="92"/>
      <c r="E32" s="92">
        <f>$B32      +$C32      +$D32</f>
        <v>1624000</v>
      </c>
      <c r="F32" s="93">
        <v>1624000</v>
      </c>
      <c r="G32" s="94">
        <v>1136000</v>
      </c>
      <c r="H32" s="93">
        <v>893000</v>
      </c>
      <c r="I32" s="94">
        <v>629198</v>
      </c>
      <c r="J32" s="93">
        <v>243000</v>
      </c>
      <c r="K32" s="94">
        <v>351803</v>
      </c>
      <c r="L32" s="93"/>
      <c r="M32" s="94"/>
      <c r="N32" s="93"/>
      <c r="O32" s="94"/>
      <c r="P32" s="93">
        <f>$H32      +$J32      +$L32      +$N32</f>
        <v>1136000</v>
      </c>
      <c r="Q32" s="94">
        <f>$I32      +$K32      +$M32      +$O32</f>
        <v>981001</v>
      </c>
      <c r="R32" s="48">
        <f>IF(($H32      =0),0,((($J32      -$H32      )/$H32      )*100))</f>
        <v>-72.788353863381857</v>
      </c>
      <c r="S32" s="49">
        <f>IF(($I32      =0),0,((($K32      -$I32      )/$I32      )*100))</f>
        <v>-44.087075928404097</v>
      </c>
      <c r="T32" s="48">
        <f>IF(($E32      =0),0,(($P32      /$E32      )*100))</f>
        <v>69.950738916256157</v>
      </c>
      <c r="U32" s="50">
        <f>IF(($E32      =0),0,(($Q32      /$E32      )*100))</f>
        <v>60.406465517241379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1624000</v>
      </c>
      <c r="C33" s="95">
        <f>C32</f>
        <v>0</v>
      </c>
      <c r="D33" s="95"/>
      <c r="E33" s="95">
        <f>$B33      +$C33      +$D33</f>
        <v>1624000</v>
      </c>
      <c r="F33" s="96">
        <f t="shared" ref="F33:O33" si="17">F32</f>
        <v>1624000</v>
      </c>
      <c r="G33" s="97">
        <f t="shared" si="17"/>
        <v>1136000</v>
      </c>
      <c r="H33" s="96">
        <f t="shared" si="17"/>
        <v>893000</v>
      </c>
      <c r="I33" s="97">
        <f t="shared" si="17"/>
        <v>629198</v>
      </c>
      <c r="J33" s="96">
        <f t="shared" si="17"/>
        <v>243000</v>
      </c>
      <c r="K33" s="97">
        <f t="shared" si="17"/>
        <v>351803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1136000</v>
      </c>
      <c r="Q33" s="97">
        <f>$I33      +$K33      +$M33      +$O33</f>
        <v>981001</v>
      </c>
      <c r="R33" s="52">
        <f>IF(($H33      =0),0,((($J33      -$H33      )/$H33      )*100))</f>
        <v>-72.788353863381857</v>
      </c>
      <c r="S33" s="53">
        <f>IF(($I33      =0),0,((($K33      -$I33      )/$I33      )*100))</f>
        <v>-44.087075928404097</v>
      </c>
      <c r="T33" s="52">
        <f>IF($E33   =0,0,($P33   /$E33   )*100)</f>
        <v>69.950738916256157</v>
      </c>
      <c r="U33" s="54">
        <f>IF($E33   =0,0,($Q33   /$E33   )*100)</f>
        <v>60.406465517241379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10800000</v>
      </c>
      <c r="C35" s="92"/>
      <c r="D35" s="92"/>
      <c r="E35" s="92">
        <f t="shared" ref="E35:E40" si="18">$B35      +$C35      +$D35</f>
        <v>10800000</v>
      </c>
      <c r="F35" s="93">
        <v>10800000</v>
      </c>
      <c r="G35" s="94">
        <v>6200000</v>
      </c>
      <c r="H35" s="93"/>
      <c r="I35" s="94">
        <v>918745</v>
      </c>
      <c r="J35" s="93">
        <v>6084000</v>
      </c>
      <c r="K35" s="94">
        <v>5961644</v>
      </c>
      <c r="L35" s="93"/>
      <c r="M35" s="94"/>
      <c r="N35" s="93"/>
      <c r="O35" s="94"/>
      <c r="P35" s="93">
        <f t="shared" ref="P35:P40" si="19">$H35      +$J35      +$L35      +$N35</f>
        <v>6084000</v>
      </c>
      <c r="Q35" s="94">
        <f t="shared" ref="Q35:Q40" si="20">$I35      +$K35      +$M35      +$O35</f>
        <v>6880389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548.88995314260217</v>
      </c>
      <c r="T35" s="48">
        <f t="shared" ref="T35:T39" si="23">IF(($E35      =0),0,(($P35      /$E35      )*100))</f>
        <v>56.333333333333336</v>
      </c>
      <c r="U35" s="50">
        <f t="shared" ref="U35:U39" si="24">IF(($E35      =0),0,(($Q35      /$E35      )*100))</f>
        <v>63.707305555555557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1429000</v>
      </c>
      <c r="C36" s="92"/>
      <c r="D36" s="92"/>
      <c r="E36" s="92">
        <f t="shared" si="18"/>
        <v>1429000</v>
      </c>
      <c r="F36" s="93">
        <v>1429000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4000000</v>
      </c>
      <c r="H38" s="93">
        <v>2662000</v>
      </c>
      <c r="I38" s="94">
        <v>700000</v>
      </c>
      <c r="J38" s="93">
        <v>2212000</v>
      </c>
      <c r="K38" s="94">
        <v>4299645</v>
      </c>
      <c r="L38" s="93"/>
      <c r="M38" s="94"/>
      <c r="N38" s="93"/>
      <c r="O38" s="94"/>
      <c r="P38" s="93">
        <f t="shared" si="19"/>
        <v>4874000</v>
      </c>
      <c r="Q38" s="94">
        <f t="shared" si="20"/>
        <v>4999645</v>
      </c>
      <c r="R38" s="48">
        <f t="shared" si="21"/>
        <v>-16.9045830202855</v>
      </c>
      <c r="S38" s="49">
        <f t="shared" si="22"/>
        <v>514.23500000000001</v>
      </c>
      <c r="T38" s="48">
        <f t="shared" si="23"/>
        <v>97.48</v>
      </c>
      <c r="U38" s="50">
        <f t="shared" si="24"/>
        <v>99.992899999999992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17229000</v>
      </c>
      <c r="C40" s="95">
        <f>SUM(C35:C39)</f>
        <v>0</v>
      </c>
      <c r="D40" s="95"/>
      <c r="E40" s="95">
        <f t="shared" si="18"/>
        <v>17229000</v>
      </c>
      <c r="F40" s="96">
        <f t="shared" ref="F40:O40" si="25">SUM(F35:F39)</f>
        <v>17229000</v>
      </c>
      <c r="G40" s="97">
        <f t="shared" si="25"/>
        <v>10200000</v>
      </c>
      <c r="H40" s="96">
        <f t="shared" si="25"/>
        <v>2662000</v>
      </c>
      <c r="I40" s="97">
        <f t="shared" si="25"/>
        <v>1618745</v>
      </c>
      <c r="J40" s="96">
        <f t="shared" si="25"/>
        <v>8296000</v>
      </c>
      <c r="K40" s="97">
        <f t="shared" si="25"/>
        <v>10261289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10958000</v>
      </c>
      <c r="Q40" s="97">
        <f t="shared" si="20"/>
        <v>11880034</v>
      </c>
      <c r="R40" s="52">
        <f t="shared" si="21"/>
        <v>211.64537941397447</v>
      </c>
      <c r="S40" s="53">
        <f t="shared" si="22"/>
        <v>533.90398117059817</v>
      </c>
      <c r="T40" s="52">
        <f>IF((+$E35+$E38) =0,0,(P40   /(+$E35+$E38) )*100)</f>
        <v>69.35443037974683</v>
      </c>
      <c r="U40" s="54">
        <f>IF((+$E35+$E38) =0,0,(Q40   /(+$E35+$E38) )*100)</f>
        <v>75.190088607594944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121599000</v>
      </c>
      <c r="C67" s="104">
        <f>SUM(C9:C14,C17:C23,C26:C29,C32,C35:C39,C42:C52,C55:C58,C61:C65)</f>
        <v>0</v>
      </c>
      <c r="D67" s="104"/>
      <c r="E67" s="104">
        <f t="shared" si="35"/>
        <v>121599000</v>
      </c>
      <c r="F67" s="105">
        <f t="shared" ref="F67:O67" si="43">SUM(F9:F14,F17:F23,F26:F29,F32,F35:F39,F42:F52,F55:F58,F61:F65)</f>
        <v>121599000</v>
      </c>
      <c r="G67" s="106">
        <f t="shared" si="43"/>
        <v>19086000</v>
      </c>
      <c r="H67" s="105">
        <f t="shared" si="43"/>
        <v>3799000</v>
      </c>
      <c r="I67" s="106">
        <f t="shared" si="43"/>
        <v>21196929</v>
      </c>
      <c r="J67" s="105">
        <f t="shared" si="43"/>
        <v>15085000</v>
      </c>
      <c r="K67" s="106">
        <f t="shared" si="43"/>
        <v>164877093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18884000</v>
      </c>
      <c r="Q67" s="106">
        <f t="shared" si="37"/>
        <v>186074022</v>
      </c>
      <c r="R67" s="61">
        <f t="shared" si="38"/>
        <v>297.07817846801794</v>
      </c>
      <c r="S67" s="62">
        <f t="shared" si="39"/>
        <v>677.83481276934026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34.669897921715503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341.62080854813837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61442000</v>
      </c>
      <c r="C69" s="92"/>
      <c r="D69" s="92"/>
      <c r="E69" s="92">
        <f>$B69      +$C69      +$D69</f>
        <v>61442000</v>
      </c>
      <c r="F69" s="93">
        <v>61442000</v>
      </c>
      <c r="G69" s="94">
        <v>32000000</v>
      </c>
      <c r="H69" s="93">
        <v>5300000</v>
      </c>
      <c r="I69" s="94">
        <v>5503985</v>
      </c>
      <c r="J69" s="93">
        <v>2584000</v>
      </c>
      <c r="K69" s="94">
        <v>21749661</v>
      </c>
      <c r="L69" s="93"/>
      <c r="M69" s="94"/>
      <c r="N69" s="93"/>
      <c r="O69" s="94"/>
      <c r="P69" s="93">
        <f>$H69      +$J69      +$L69      +$N69</f>
        <v>7884000</v>
      </c>
      <c r="Q69" s="94">
        <f>$I69      +$K69      +$M69      +$O69</f>
        <v>27253646</v>
      </c>
      <c r="R69" s="48">
        <f>IF(($H69      =0),0,((($J69      -$H69      )/$H69      )*100))</f>
        <v>-51.245283018867923</v>
      </c>
      <c r="S69" s="49">
        <f>IF(($I69      =0),0,((($K69      -$I69      )/$I69      )*100))</f>
        <v>295.16206893732448</v>
      </c>
      <c r="T69" s="48">
        <f>IF(($E69      =0),0,(($P69      /$E69      )*100))</f>
        <v>12.831613554246282</v>
      </c>
      <c r="U69" s="50">
        <f>IF(($E69      =0),0,(($Q69      /$E69      )*100))</f>
        <v>44.356703883337126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61442000</v>
      </c>
      <c r="C70" s="101">
        <f>C69</f>
        <v>0</v>
      </c>
      <c r="D70" s="101"/>
      <c r="E70" s="101">
        <f>$B70      +$C70      +$D70</f>
        <v>61442000</v>
      </c>
      <c r="F70" s="102">
        <f t="shared" ref="F70:O70" si="44">F69</f>
        <v>61442000</v>
      </c>
      <c r="G70" s="103">
        <f t="shared" si="44"/>
        <v>32000000</v>
      </c>
      <c r="H70" s="102">
        <f t="shared" si="44"/>
        <v>5300000</v>
      </c>
      <c r="I70" s="103">
        <f t="shared" si="44"/>
        <v>5503985</v>
      </c>
      <c r="J70" s="102">
        <f t="shared" si="44"/>
        <v>2584000</v>
      </c>
      <c r="K70" s="103">
        <f t="shared" si="44"/>
        <v>21749661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7884000</v>
      </c>
      <c r="Q70" s="103">
        <f>$I70      +$K70      +$M70      +$O70</f>
        <v>27253646</v>
      </c>
      <c r="R70" s="57">
        <f>IF(($H70      =0),0,((($J70      -$H70      )/$H70      )*100))</f>
        <v>-51.245283018867923</v>
      </c>
      <c r="S70" s="58">
        <f>IF(($I70      =0),0,((($K70      -$I70      )/$I70      )*100))</f>
        <v>295.16206893732448</v>
      </c>
      <c r="T70" s="57">
        <f>IF($E70   =0,0,($P70   /$E70   )*100)</f>
        <v>12.831613554246282</v>
      </c>
      <c r="U70" s="59">
        <f>IF($E70   =0,0,($Q70   /$E70 )*100)</f>
        <v>44.356703883337126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61442000</v>
      </c>
      <c r="C71" s="104">
        <f>C69</f>
        <v>0</v>
      </c>
      <c r="D71" s="104"/>
      <c r="E71" s="104">
        <f>$B71      +$C71      +$D71</f>
        <v>61442000</v>
      </c>
      <c r="F71" s="105">
        <f t="shared" ref="F71:O71" si="45">F69</f>
        <v>61442000</v>
      </c>
      <c r="G71" s="106">
        <f t="shared" si="45"/>
        <v>32000000</v>
      </c>
      <c r="H71" s="105">
        <f t="shared" si="45"/>
        <v>5300000</v>
      </c>
      <c r="I71" s="106">
        <f t="shared" si="45"/>
        <v>5503985</v>
      </c>
      <c r="J71" s="105">
        <f t="shared" si="45"/>
        <v>2584000</v>
      </c>
      <c r="K71" s="106">
        <f t="shared" si="45"/>
        <v>21749661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7884000</v>
      </c>
      <c r="Q71" s="106">
        <f>$I71      +$K71      +$M71      +$O71</f>
        <v>27253646</v>
      </c>
      <c r="R71" s="61">
        <f>IF(($H71      =0),0,((($J71      -$H71      )/$H71      )*100))</f>
        <v>-51.245283018867923</v>
      </c>
      <c r="S71" s="62">
        <f>IF(($I71      =0),0,((($K71      -$I71      )/$I71      )*100))</f>
        <v>295.16206893732448</v>
      </c>
      <c r="T71" s="61">
        <f>IF($E71   =0,0,($P71   /$E71   )*100)</f>
        <v>12.831613554246282</v>
      </c>
      <c r="U71" s="65">
        <f>IF($E71   =0,0,($Q71   /$E71   )*100)</f>
        <v>44.356703883337126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183041000</v>
      </c>
      <c r="C72" s="104">
        <f>SUM(C9:C14,C17:C23,C26:C29,C32,C35:C39,C42:C52,C55:C58,C61:C65,C69)</f>
        <v>0</v>
      </c>
      <c r="D72" s="104"/>
      <c r="E72" s="104">
        <f>$B72      +$C72      +$D72</f>
        <v>183041000</v>
      </c>
      <c r="F72" s="105">
        <f t="shared" ref="F72:O72" si="46">SUM(F9:F14,F17:F23,F26:F29,F32,F35:F39,F42:F52,F55:F58,F61:F65,F69)</f>
        <v>183041000</v>
      </c>
      <c r="G72" s="106">
        <f t="shared" si="46"/>
        <v>51086000</v>
      </c>
      <c r="H72" s="105">
        <f t="shared" si="46"/>
        <v>9099000</v>
      </c>
      <c r="I72" s="106">
        <f t="shared" si="46"/>
        <v>26700914</v>
      </c>
      <c r="J72" s="105">
        <f t="shared" si="46"/>
        <v>17669000</v>
      </c>
      <c r="K72" s="106">
        <f t="shared" si="46"/>
        <v>186626754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26768000</v>
      </c>
      <c r="Q72" s="106">
        <f>$I72      +$K72      +$M72      +$O72</f>
        <v>213327668</v>
      </c>
      <c r="R72" s="61">
        <f>IF(($H72      =0),0,((($J72      -$H72      )/$H72      )*100))</f>
        <v>94.186174304868658</v>
      </c>
      <c r="S72" s="62">
        <f>IF(($I72      =0),0,((($K72      -$I72      )/$I72      )*100))</f>
        <v>598.95268004683282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23.093779656630144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184.04595634544043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PKvdPe+lsSElESo8hr8ArNKlB63qrqNUfTcmKEBsIYPbOy2jkeQPg1MLZuHjWQ1qFQRp/pc2nhY+a0OFiHlFBg==" saltValue="63oQKvv5TtluYCrZN9t9C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275000</v>
      </c>
      <c r="I10" s="94">
        <v>275594</v>
      </c>
      <c r="J10" s="93"/>
      <c r="K10" s="94">
        <v>891244</v>
      </c>
      <c r="L10" s="93"/>
      <c r="M10" s="94"/>
      <c r="N10" s="93"/>
      <c r="O10" s="94"/>
      <c r="P10" s="93">
        <f t="shared" ref="P10:P15" si="1">$H10      +$J10      +$L10      +$N10</f>
        <v>275000</v>
      </c>
      <c r="Q10" s="94">
        <f t="shared" ref="Q10:Q15" si="2">$I10      +$K10      +$M10      +$O10</f>
        <v>1166838</v>
      </c>
      <c r="R10" s="48">
        <f t="shared" ref="R10:R15" si="3">IF(($H10      =0),0,((($J10      -$H10      )/$H10      )*100))</f>
        <v>-100</v>
      </c>
      <c r="S10" s="49">
        <f t="shared" ref="S10:S15" si="4">IF(($I10      =0),0,((($K10      -$I10      )/$I10      )*100))</f>
        <v>223.39020443115598</v>
      </c>
      <c r="T10" s="48">
        <f t="shared" ref="T10:T14" si="5">IF(($E10      =0),0,(($P10      /$E10      )*100))</f>
        <v>14.864864864864865</v>
      </c>
      <c r="U10" s="50">
        <f t="shared" ref="U10:U14" si="6">IF(($E10      =0),0,(($Q10      /$E10      )*100))</f>
        <v>63.072324324324327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275000</v>
      </c>
      <c r="I15" s="97">
        <f t="shared" si="7"/>
        <v>275594</v>
      </c>
      <c r="J15" s="96">
        <f t="shared" si="7"/>
        <v>0</v>
      </c>
      <c r="K15" s="97">
        <f t="shared" si="7"/>
        <v>891244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275000</v>
      </c>
      <c r="Q15" s="97">
        <f t="shared" si="2"/>
        <v>1166838</v>
      </c>
      <c r="R15" s="52">
        <f t="shared" si="3"/>
        <v>-100</v>
      </c>
      <c r="S15" s="53">
        <f t="shared" si="4"/>
        <v>223.39020443115598</v>
      </c>
      <c r="T15" s="52">
        <f>IF((SUM($E9:$E13))=0,0,(P15/(SUM($E9:$E13))*100))</f>
        <v>14.864864864864865</v>
      </c>
      <c r="U15" s="54">
        <f>IF((SUM($E9:$E13))=0,0,(Q15/(SUM($E9:$E13))*100))</f>
        <v>63.072324324324327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1000000</v>
      </c>
      <c r="C19" s="92"/>
      <c r="D19" s="92"/>
      <c r="E19" s="92">
        <f t="shared" si="8"/>
        <v>1000000</v>
      </c>
      <c r="F19" s="93">
        <v>1000000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1000000</v>
      </c>
      <c r="C24" s="95">
        <f>SUM(C17:C23)</f>
        <v>0</v>
      </c>
      <c r="D24" s="95"/>
      <c r="E24" s="95">
        <f t="shared" si="8"/>
        <v>1000000</v>
      </c>
      <c r="F24" s="96">
        <f t="shared" ref="F24:O24" si="15">SUM(F17:F23)</f>
        <v>1000000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2449000</v>
      </c>
      <c r="C29" s="92"/>
      <c r="D29" s="92"/>
      <c r="E29" s="92">
        <f>$B29      +$C29      +$D29</f>
        <v>2449000</v>
      </c>
      <c r="F29" s="93">
        <v>2449000</v>
      </c>
      <c r="G29" s="94">
        <v>1714000</v>
      </c>
      <c r="H29" s="93">
        <v>517000</v>
      </c>
      <c r="I29" s="94"/>
      <c r="J29" s="93"/>
      <c r="K29" s="94">
        <v>1121250</v>
      </c>
      <c r="L29" s="93"/>
      <c r="M29" s="94"/>
      <c r="N29" s="93"/>
      <c r="O29" s="94"/>
      <c r="P29" s="93">
        <f>$H29      +$J29      +$L29      +$N29</f>
        <v>517000</v>
      </c>
      <c r="Q29" s="94">
        <f>$I29      +$K29      +$M29      +$O29</f>
        <v>1121250</v>
      </c>
      <c r="R29" s="48">
        <f>IF(($H29      =0),0,((($J29      -$H29      )/$H29      )*100))</f>
        <v>-100</v>
      </c>
      <c r="S29" s="49">
        <f>IF(($I29      =0),0,((($K29      -$I29      )/$I29      )*100))</f>
        <v>0</v>
      </c>
      <c r="T29" s="48">
        <f>IF(($E29      =0),0,(($P29      /$E29      )*100))</f>
        <v>21.110657411188242</v>
      </c>
      <c r="U29" s="50">
        <f>IF(($E29      =0),0,(($Q29      /$E29      )*100))</f>
        <v>45.783993466721114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2449000</v>
      </c>
      <c r="C30" s="95">
        <f>SUM(C26:C29)</f>
        <v>0</v>
      </c>
      <c r="D30" s="95"/>
      <c r="E30" s="95">
        <f>$B30      +$C30      +$D30</f>
        <v>2449000</v>
      </c>
      <c r="F30" s="96">
        <f t="shared" ref="F30:O30" si="16">SUM(F26:F29)</f>
        <v>2449000</v>
      </c>
      <c r="G30" s="97">
        <f t="shared" si="16"/>
        <v>1714000</v>
      </c>
      <c r="H30" s="96">
        <f t="shared" si="16"/>
        <v>517000</v>
      </c>
      <c r="I30" s="97">
        <f t="shared" si="16"/>
        <v>0</v>
      </c>
      <c r="J30" s="96">
        <f t="shared" si="16"/>
        <v>0</v>
      </c>
      <c r="K30" s="97">
        <f t="shared" si="16"/>
        <v>1121250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517000</v>
      </c>
      <c r="Q30" s="97">
        <f>$I30      +$K30      +$M30      +$O30</f>
        <v>1121250</v>
      </c>
      <c r="R30" s="52">
        <f>IF(($H30      =0),0,((($J30      -$H30      )/$H30      )*100))</f>
        <v>-100</v>
      </c>
      <c r="S30" s="53">
        <f>IF(($I30      =0),0,((($K30      -$I30      )/$I30      )*100))</f>
        <v>0</v>
      </c>
      <c r="T30" s="52">
        <f>IF($E30   =0,0,($P30   /$E30   )*100)</f>
        <v>21.110657411188242</v>
      </c>
      <c r="U30" s="54">
        <f>IF($E30   =0,0,($Q30   /$E30   )*100)</f>
        <v>45.783993466721114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5234000</v>
      </c>
      <c r="C32" s="92"/>
      <c r="D32" s="92"/>
      <c r="E32" s="92">
        <f>$B32      +$C32      +$D32</f>
        <v>5234000</v>
      </c>
      <c r="F32" s="93">
        <v>5234000</v>
      </c>
      <c r="G32" s="94">
        <v>3664000</v>
      </c>
      <c r="H32" s="93">
        <v>677000</v>
      </c>
      <c r="I32" s="94">
        <v>812464</v>
      </c>
      <c r="J32" s="93">
        <v>1563000</v>
      </c>
      <c r="K32" s="94">
        <v>1563816</v>
      </c>
      <c r="L32" s="93"/>
      <c r="M32" s="94"/>
      <c r="N32" s="93"/>
      <c r="O32" s="94"/>
      <c r="P32" s="93">
        <f>$H32      +$J32      +$L32      +$N32</f>
        <v>2240000</v>
      </c>
      <c r="Q32" s="94">
        <f>$I32      +$K32      +$M32      +$O32</f>
        <v>2376280</v>
      </c>
      <c r="R32" s="48">
        <f>IF(($H32      =0),0,((($J32      -$H32      )/$H32      )*100))</f>
        <v>130.8714918759232</v>
      </c>
      <c r="S32" s="49">
        <f>IF(($I32      =0),0,((($K32      -$I32      )/$I32      )*100))</f>
        <v>92.47818980287127</v>
      </c>
      <c r="T32" s="48">
        <f>IF(($E32      =0),0,(($P32      /$E32      )*100))</f>
        <v>42.797095911348869</v>
      </c>
      <c r="U32" s="50">
        <f>IF(($E32      =0),0,(($Q32      /$E32      )*100))</f>
        <v>45.400840657241112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5234000</v>
      </c>
      <c r="C33" s="95">
        <f>C32</f>
        <v>0</v>
      </c>
      <c r="D33" s="95"/>
      <c r="E33" s="95">
        <f>$B33      +$C33      +$D33</f>
        <v>5234000</v>
      </c>
      <c r="F33" s="96">
        <f t="shared" ref="F33:O33" si="17">F32</f>
        <v>5234000</v>
      </c>
      <c r="G33" s="97">
        <f t="shared" si="17"/>
        <v>3664000</v>
      </c>
      <c r="H33" s="96">
        <f t="shared" si="17"/>
        <v>677000</v>
      </c>
      <c r="I33" s="97">
        <f t="shared" si="17"/>
        <v>812464</v>
      </c>
      <c r="J33" s="96">
        <f t="shared" si="17"/>
        <v>1563000</v>
      </c>
      <c r="K33" s="97">
        <f t="shared" si="17"/>
        <v>1563816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2240000</v>
      </c>
      <c r="Q33" s="97">
        <f>$I33      +$K33      +$M33      +$O33</f>
        <v>2376280</v>
      </c>
      <c r="R33" s="52">
        <f>IF(($H33      =0),0,((($J33      -$H33      )/$H33      )*100))</f>
        <v>130.8714918759232</v>
      </c>
      <c r="S33" s="53">
        <f>IF(($I33      =0),0,((($K33      -$I33      )/$I33      )*100))</f>
        <v>92.47818980287127</v>
      </c>
      <c r="T33" s="52">
        <f>IF($E33   =0,0,($P33   /$E33   )*100)</f>
        <v>42.797095911348869</v>
      </c>
      <c r="U33" s="54">
        <f>IF($E33   =0,0,($Q33   /$E33   )*100)</f>
        <v>45.400840657241112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50001000</v>
      </c>
      <c r="C51" s="92"/>
      <c r="D51" s="92"/>
      <c r="E51" s="92">
        <f t="shared" si="26"/>
        <v>50001000</v>
      </c>
      <c r="F51" s="93">
        <v>50001000</v>
      </c>
      <c r="G51" s="94">
        <v>27000000</v>
      </c>
      <c r="H51" s="93">
        <v>592000</v>
      </c>
      <c r="I51" s="94">
        <v>552507</v>
      </c>
      <c r="J51" s="93">
        <v>14088000</v>
      </c>
      <c r="K51" s="94">
        <v>8849508</v>
      </c>
      <c r="L51" s="93"/>
      <c r="M51" s="94"/>
      <c r="N51" s="93"/>
      <c r="O51" s="94"/>
      <c r="P51" s="93">
        <f t="shared" si="27"/>
        <v>14680000</v>
      </c>
      <c r="Q51" s="94">
        <f t="shared" si="28"/>
        <v>9402015</v>
      </c>
      <c r="R51" s="48">
        <f t="shared" si="29"/>
        <v>2279.72972972973</v>
      </c>
      <c r="S51" s="49">
        <f t="shared" si="30"/>
        <v>1501.7006119379482</v>
      </c>
      <c r="T51" s="48">
        <f t="shared" si="31"/>
        <v>29.359412811743763</v>
      </c>
      <c r="U51" s="50">
        <f t="shared" si="32"/>
        <v>18.803653926921463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50001000</v>
      </c>
      <c r="C53" s="95">
        <f>SUM(C42:C52)</f>
        <v>0</v>
      </c>
      <c r="D53" s="95"/>
      <c r="E53" s="95">
        <f t="shared" si="26"/>
        <v>50001000</v>
      </c>
      <c r="F53" s="96">
        <f t="shared" ref="F53:O53" si="33">SUM(F42:F52)</f>
        <v>50001000</v>
      </c>
      <c r="G53" s="97">
        <f t="shared" si="33"/>
        <v>27000000</v>
      </c>
      <c r="H53" s="96">
        <f t="shared" si="33"/>
        <v>592000</v>
      </c>
      <c r="I53" s="97">
        <f t="shared" si="33"/>
        <v>552507</v>
      </c>
      <c r="J53" s="96">
        <f t="shared" si="33"/>
        <v>14088000</v>
      </c>
      <c r="K53" s="97">
        <f t="shared" si="33"/>
        <v>8849508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14680000</v>
      </c>
      <c r="Q53" s="97">
        <f t="shared" si="28"/>
        <v>9402015</v>
      </c>
      <c r="R53" s="52">
        <f t="shared" si="29"/>
        <v>2279.72972972973</v>
      </c>
      <c r="S53" s="53">
        <f t="shared" si="30"/>
        <v>1501.7006119379482</v>
      </c>
      <c r="T53" s="52">
        <f>IF((+$E43+$E45+$E47+$E48+$E51) =0,0,(P53   /(+$E43+$E45+$E47+$E48+$E51) )*100)</f>
        <v>29.359412811743763</v>
      </c>
      <c r="U53" s="54">
        <f>IF((+$E43+$E45+$E47+$E48+$E51) =0,0,(Q53   /(+$E43+$E45+$E47+$E48+$E51) )*100)</f>
        <v>18.803653926921463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60534000</v>
      </c>
      <c r="C67" s="104">
        <f>SUM(C9:C14,C17:C23,C26:C29,C32,C35:C39,C42:C52,C55:C58,C61:C65)</f>
        <v>0</v>
      </c>
      <c r="D67" s="104"/>
      <c r="E67" s="104">
        <f t="shared" si="35"/>
        <v>60534000</v>
      </c>
      <c r="F67" s="105">
        <f t="shared" ref="F67:O67" si="43">SUM(F9:F14,F17:F23,F26:F29,F32,F35:F39,F42:F52,F55:F58,F61:F65)</f>
        <v>60534000</v>
      </c>
      <c r="G67" s="106">
        <f t="shared" si="43"/>
        <v>34228000</v>
      </c>
      <c r="H67" s="105">
        <f t="shared" si="43"/>
        <v>2061000</v>
      </c>
      <c r="I67" s="106">
        <f t="shared" si="43"/>
        <v>1640565</v>
      </c>
      <c r="J67" s="105">
        <f t="shared" si="43"/>
        <v>15651000</v>
      </c>
      <c r="K67" s="106">
        <f t="shared" si="43"/>
        <v>12425818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17712000</v>
      </c>
      <c r="Q67" s="106">
        <f t="shared" si="37"/>
        <v>14066383</v>
      </c>
      <c r="R67" s="61">
        <f t="shared" si="38"/>
        <v>659.38864628820954</v>
      </c>
      <c r="S67" s="62">
        <f t="shared" si="39"/>
        <v>657.41089197928761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29.7510666173951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23.627478415695233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226844000</v>
      </c>
      <c r="C69" s="92"/>
      <c r="D69" s="92"/>
      <c r="E69" s="92">
        <f>$B69      +$C69      +$D69</f>
        <v>226844000</v>
      </c>
      <c r="F69" s="93">
        <v>226844000</v>
      </c>
      <c r="G69" s="94">
        <v>134067000</v>
      </c>
      <c r="H69" s="93">
        <v>827000</v>
      </c>
      <c r="I69" s="94">
        <v>52941023</v>
      </c>
      <c r="J69" s="93">
        <v>128148000</v>
      </c>
      <c r="K69" s="94">
        <v>61184866</v>
      </c>
      <c r="L69" s="93"/>
      <c r="M69" s="94"/>
      <c r="N69" s="93"/>
      <c r="O69" s="94"/>
      <c r="P69" s="93">
        <f>$H69      +$J69      +$L69      +$N69</f>
        <v>128975000</v>
      </c>
      <c r="Q69" s="94">
        <f>$I69      +$K69      +$M69      +$O69</f>
        <v>114125889</v>
      </c>
      <c r="R69" s="48">
        <f>IF(($H69      =0),0,((($J69      -$H69      )/$H69      )*100))</f>
        <v>15395.525997581621</v>
      </c>
      <c r="S69" s="49">
        <f>IF(($I69      =0),0,((($K69      -$I69      )/$I69      )*100))</f>
        <v>15.571748585213399</v>
      </c>
      <c r="T69" s="48">
        <f>IF(($E69      =0),0,(($P69      /$E69      )*100))</f>
        <v>56.856253636860579</v>
      </c>
      <c r="U69" s="50">
        <f>IF(($E69      =0),0,(($Q69      /$E69      )*100))</f>
        <v>50.310296503323869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226844000</v>
      </c>
      <c r="C70" s="101">
        <f>C69</f>
        <v>0</v>
      </c>
      <c r="D70" s="101"/>
      <c r="E70" s="101">
        <f>$B70      +$C70      +$D70</f>
        <v>226844000</v>
      </c>
      <c r="F70" s="102">
        <f t="shared" ref="F70:O70" si="44">F69</f>
        <v>226844000</v>
      </c>
      <c r="G70" s="103">
        <f t="shared" si="44"/>
        <v>134067000</v>
      </c>
      <c r="H70" s="102">
        <f t="shared" si="44"/>
        <v>827000</v>
      </c>
      <c r="I70" s="103">
        <f t="shared" si="44"/>
        <v>52941023</v>
      </c>
      <c r="J70" s="102">
        <f t="shared" si="44"/>
        <v>128148000</v>
      </c>
      <c r="K70" s="103">
        <f t="shared" si="44"/>
        <v>61184866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128975000</v>
      </c>
      <c r="Q70" s="103">
        <f>$I70      +$K70      +$M70      +$O70</f>
        <v>114125889</v>
      </c>
      <c r="R70" s="57">
        <f>IF(($H70      =0),0,((($J70      -$H70      )/$H70      )*100))</f>
        <v>15395.525997581621</v>
      </c>
      <c r="S70" s="58">
        <f>IF(($I70      =0),0,((($K70      -$I70      )/$I70      )*100))</f>
        <v>15.571748585213399</v>
      </c>
      <c r="T70" s="57">
        <f>IF($E70   =0,0,($P70   /$E70   )*100)</f>
        <v>56.856253636860579</v>
      </c>
      <c r="U70" s="59">
        <f>IF($E70   =0,0,($Q70   /$E70 )*100)</f>
        <v>50.310296503323869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226844000</v>
      </c>
      <c r="C71" s="104">
        <f>C69</f>
        <v>0</v>
      </c>
      <c r="D71" s="104"/>
      <c r="E71" s="104">
        <f>$B71      +$C71      +$D71</f>
        <v>226844000</v>
      </c>
      <c r="F71" s="105">
        <f t="shared" ref="F71:O71" si="45">F69</f>
        <v>226844000</v>
      </c>
      <c r="G71" s="106">
        <f t="shared" si="45"/>
        <v>134067000</v>
      </c>
      <c r="H71" s="105">
        <f t="shared" si="45"/>
        <v>827000</v>
      </c>
      <c r="I71" s="106">
        <f t="shared" si="45"/>
        <v>52941023</v>
      </c>
      <c r="J71" s="105">
        <f t="shared" si="45"/>
        <v>128148000</v>
      </c>
      <c r="K71" s="106">
        <f t="shared" si="45"/>
        <v>61184866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128975000</v>
      </c>
      <c r="Q71" s="106">
        <f>$I71      +$K71      +$M71      +$O71</f>
        <v>114125889</v>
      </c>
      <c r="R71" s="61">
        <f>IF(($H71      =0),0,((($J71      -$H71      )/$H71      )*100))</f>
        <v>15395.525997581621</v>
      </c>
      <c r="S71" s="62">
        <f>IF(($I71      =0),0,((($K71      -$I71      )/$I71      )*100))</f>
        <v>15.571748585213399</v>
      </c>
      <c r="T71" s="61">
        <f>IF($E71   =0,0,($P71   /$E71   )*100)</f>
        <v>56.856253636860579</v>
      </c>
      <c r="U71" s="65">
        <f>IF($E71   =0,0,($Q71   /$E71   )*100)</f>
        <v>50.310296503323869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287378000</v>
      </c>
      <c r="C72" s="104">
        <f>SUM(C9:C14,C17:C23,C26:C29,C32,C35:C39,C42:C52,C55:C58,C61:C65,C69)</f>
        <v>0</v>
      </c>
      <c r="D72" s="104"/>
      <c r="E72" s="104">
        <f>$B72      +$C72      +$D72</f>
        <v>287378000</v>
      </c>
      <c r="F72" s="105">
        <f t="shared" ref="F72:O72" si="46">SUM(F9:F14,F17:F23,F26:F29,F32,F35:F39,F42:F52,F55:F58,F61:F65,F69)</f>
        <v>287378000</v>
      </c>
      <c r="G72" s="106">
        <f t="shared" si="46"/>
        <v>168295000</v>
      </c>
      <c r="H72" s="105">
        <f t="shared" si="46"/>
        <v>2888000</v>
      </c>
      <c r="I72" s="106">
        <f t="shared" si="46"/>
        <v>54581588</v>
      </c>
      <c r="J72" s="105">
        <f t="shared" si="46"/>
        <v>143799000</v>
      </c>
      <c r="K72" s="106">
        <f t="shared" si="46"/>
        <v>73610684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146687000</v>
      </c>
      <c r="Q72" s="106">
        <f>$I72      +$K72      +$M72      +$O72</f>
        <v>128192272</v>
      </c>
      <c r="R72" s="61">
        <f>IF(($H72      =0),0,((($J72      -$H72      )/$H72      )*100))</f>
        <v>4879.1897506925206</v>
      </c>
      <c r="S72" s="62">
        <f>IF(($I72      =0),0,((($K72      -$I72      )/$I72      )*100))</f>
        <v>34.86358073715261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51.221462542513741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44.763310030798451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qqx19KRxNey7HjL+8FStU1xHprZOzOF3Au2ibRzFHnva/G9Fe3DgTBMXLmqePAGCbNz5WThSFib5rNTY/EkPYg==" saltValue="xn2BhuvojT47L6zafcFj0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3100000</v>
      </c>
      <c r="C10" s="92"/>
      <c r="D10" s="92"/>
      <c r="E10" s="92">
        <f t="shared" ref="E10:E15" si="0">$B10      +$C10      +$D10</f>
        <v>3100000</v>
      </c>
      <c r="F10" s="93">
        <v>3100000</v>
      </c>
      <c r="G10" s="94">
        <v>3100000</v>
      </c>
      <c r="H10" s="93">
        <v>1920000</v>
      </c>
      <c r="I10" s="94">
        <v>1980510</v>
      </c>
      <c r="J10" s="93">
        <v>213000</v>
      </c>
      <c r="K10" s="94">
        <v>419359</v>
      </c>
      <c r="L10" s="93"/>
      <c r="M10" s="94"/>
      <c r="N10" s="93"/>
      <c r="O10" s="94"/>
      <c r="P10" s="93">
        <f t="shared" ref="P10:P15" si="1">$H10      +$J10      +$L10      +$N10</f>
        <v>2133000</v>
      </c>
      <c r="Q10" s="94">
        <f t="shared" ref="Q10:Q15" si="2">$I10      +$K10      +$M10      +$O10</f>
        <v>2399869</v>
      </c>
      <c r="R10" s="48">
        <f t="shared" ref="R10:R15" si="3">IF(($H10      =0),0,((($J10      -$H10      )/$H10      )*100))</f>
        <v>-88.90625</v>
      </c>
      <c r="S10" s="49">
        <f t="shared" ref="S10:S15" si="4">IF(($I10      =0),0,((($K10      -$I10      )/$I10      )*100))</f>
        <v>-78.825706509939366</v>
      </c>
      <c r="T10" s="48">
        <f t="shared" ref="T10:T14" si="5">IF(($E10      =0),0,(($P10      /$E10      )*100))</f>
        <v>68.806451612903231</v>
      </c>
      <c r="U10" s="50">
        <f t="shared" ref="U10:U14" si="6">IF(($E10      =0),0,(($Q10      /$E10      )*100))</f>
        <v>77.415129032258065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3100000</v>
      </c>
      <c r="C15" s="95">
        <f>SUM(C9:C14)</f>
        <v>0</v>
      </c>
      <c r="D15" s="95"/>
      <c r="E15" s="95">
        <f t="shared" si="0"/>
        <v>3100000</v>
      </c>
      <c r="F15" s="96">
        <f t="shared" ref="F15:O15" si="7">SUM(F9:F14)</f>
        <v>3100000</v>
      </c>
      <c r="G15" s="97">
        <f t="shared" si="7"/>
        <v>3100000</v>
      </c>
      <c r="H15" s="96">
        <f t="shared" si="7"/>
        <v>1920000</v>
      </c>
      <c r="I15" s="97">
        <f t="shared" si="7"/>
        <v>1980510</v>
      </c>
      <c r="J15" s="96">
        <f t="shared" si="7"/>
        <v>213000</v>
      </c>
      <c r="K15" s="97">
        <f t="shared" si="7"/>
        <v>419359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2133000</v>
      </c>
      <c r="Q15" s="97">
        <f t="shared" si="2"/>
        <v>2399869</v>
      </c>
      <c r="R15" s="52">
        <f t="shared" si="3"/>
        <v>-88.90625</v>
      </c>
      <c r="S15" s="53">
        <f t="shared" si="4"/>
        <v>-78.825706509939366</v>
      </c>
      <c r="T15" s="52">
        <f>IF((SUM($E9:$E13))=0,0,(P15/(SUM($E9:$E13))*100))</f>
        <v>68.806451612903231</v>
      </c>
      <c r="U15" s="54">
        <f>IF((SUM($E9:$E13))=0,0,(Q15/(SUM($E9:$E13))*100))</f>
        <v>77.415129032258065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1760000</v>
      </c>
      <c r="C32" s="92"/>
      <c r="D32" s="92"/>
      <c r="E32" s="92">
        <f>$B32      +$C32      +$D32</f>
        <v>1760000</v>
      </c>
      <c r="F32" s="93">
        <v>1760000</v>
      </c>
      <c r="G32" s="94">
        <v>1232000</v>
      </c>
      <c r="H32" s="93">
        <v>743000</v>
      </c>
      <c r="I32" s="94">
        <v>905583</v>
      </c>
      <c r="J32" s="93">
        <v>489000</v>
      </c>
      <c r="K32" s="94">
        <v>1021191</v>
      </c>
      <c r="L32" s="93"/>
      <c r="M32" s="94"/>
      <c r="N32" s="93"/>
      <c r="O32" s="94"/>
      <c r="P32" s="93">
        <f>$H32      +$J32      +$L32      +$N32</f>
        <v>1232000</v>
      </c>
      <c r="Q32" s="94">
        <f>$I32      +$K32      +$M32      +$O32</f>
        <v>1926774</v>
      </c>
      <c r="R32" s="48">
        <f>IF(($H32      =0),0,((($J32      -$H32      )/$H32      )*100))</f>
        <v>-34.185733512786001</v>
      </c>
      <c r="S32" s="49">
        <f>IF(($I32      =0),0,((($K32      -$I32      )/$I32      )*100))</f>
        <v>12.766140707146667</v>
      </c>
      <c r="T32" s="48">
        <f>IF(($E32      =0),0,(($P32      /$E32      )*100))</f>
        <v>70</v>
      </c>
      <c r="U32" s="50">
        <f>IF(($E32      =0),0,(($Q32      /$E32      )*100))</f>
        <v>109.47579545454545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1760000</v>
      </c>
      <c r="C33" s="95">
        <f>C32</f>
        <v>0</v>
      </c>
      <c r="D33" s="95"/>
      <c r="E33" s="95">
        <f>$B33      +$C33      +$D33</f>
        <v>1760000</v>
      </c>
      <c r="F33" s="96">
        <f t="shared" ref="F33:O33" si="17">F32</f>
        <v>1760000</v>
      </c>
      <c r="G33" s="97">
        <f t="shared" si="17"/>
        <v>1232000</v>
      </c>
      <c r="H33" s="96">
        <f t="shared" si="17"/>
        <v>743000</v>
      </c>
      <c r="I33" s="97">
        <f t="shared" si="17"/>
        <v>905583</v>
      </c>
      <c r="J33" s="96">
        <f t="shared" si="17"/>
        <v>489000</v>
      </c>
      <c r="K33" s="97">
        <f t="shared" si="17"/>
        <v>1021191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1232000</v>
      </c>
      <c r="Q33" s="97">
        <f>$I33      +$K33      +$M33      +$O33</f>
        <v>1926774</v>
      </c>
      <c r="R33" s="52">
        <f>IF(($H33      =0),0,((($J33      -$H33      )/$H33      )*100))</f>
        <v>-34.185733512786001</v>
      </c>
      <c r="S33" s="53">
        <f>IF(($I33      =0),0,((($K33      -$I33      )/$I33      )*100))</f>
        <v>12.766140707146667</v>
      </c>
      <c r="T33" s="52">
        <f>IF($E33   =0,0,($P33   /$E33   )*100)</f>
        <v>70</v>
      </c>
      <c r="U33" s="54">
        <f>IF($E33   =0,0,($Q33   /$E33   )*100)</f>
        <v>109.47579545454545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/>
      <c r="D35" s="92"/>
      <c r="E35" s="92">
        <f t="shared" ref="E35:E40" si="18">$B35      +$C35      +$D35</f>
        <v>10000000</v>
      </c>
      <c r="F35" s="93">
        <v>10000000</v>
      </c>
      <c r="G35" s="94">
        <v>6500000</v>
      </c>
      <c r="H35" s="93"/>
      <c r="I35" s="94">
        <v>746263</v>
      </c>
      <c r="J35" s="93">
        <v>7033000</v>
      </c>
      <c r="K35" s="94">
        <v>5675193</v>
      </c>
      <c r="L35" s="93"/>
      <c r="M35" s="94"/>
      <c r="N35" s="93"/>
      <c r="O35" s="94"/>
      <c r="P35" s="93">
        <f t="shared" ref="P35:P40" si="19">$H35      +$J35      +$L35      +$N35</f>
        <v>7033000</v>
      </c>
      <c r="Q35" s="94">
        <f t="shared" ref="Q35:Q40" si="20">$I35      +$K35      +$M35      +$O35</f>
        <v>6421456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660.48162645072853</v>
      </c>
      <c r="T35" s="48">
        <f t="shared" ref="T35:T39" si="23">IF(($E35      =0),0,(($P35      /$E35      )*100))</f>
        <v>70.33</v>
      </c>
      <c r="U35" s="50">
        <f t="shared" ref="U35:U39" si="24">IF(($E35      =0),0,(($Q35      /$E35      )*100))</f>
        <v>64.214559999999992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14213000</v>
      </c>
      <c r="C36" s="92"/>
      <c r="D36" s="92"/>
      <c r="E36" s="92">
        <f t="shared" si="18"/>
        <v>14213000</v>
      </c>
      <c r="F36" s="93">
        <v>14213000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24213000</v>
      </c>
      <c r="C40" s="95">
        <f>SUM(C35:C39)</f>
        <v>0</v>
      </c>
      <c r="D40" s="95"/>
      <c r="E40" s="95">
        <f t="shared" si="18"/>
        <v>24213000</v>
      </c>
      <c r="F40" s="96">
        <f t="shared" ref="F40:O40" si="25">SUM(F35:F39)</f>
        <v>24213000</v>
      </c>
      <c r="G40" s="97">
        <f t="shared" si="25"/>
        <v>6500000</v>
      </c>
      <c r="H40" s="96">
        <f t="shared" si="25"/>
        <v>0</v>
      </c>
      <c r="I40" s="97">
        <f t="shared" si="25"/>
        <v>746263</v>
      </c>
      <c r="J40" s="96">
        <f t="shared" si="25"/>
        <v>7033000</v>
      </c>
      <c r="K40" s="97">
        <f t="shared" si="25"/>
        <v>5675193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7033000</v>
      </c>
      <c r="Q40" s="97">
        <f t="shared" si="20"/>
        <v>6421456</v>
      </c>
      <c r="R40" s="52">
        <f t="shared" si="21"/>
        <v>0</v>
      </c>
      <c r="S40" s="53">
        <f t="shared" si="22"/>
        <v>660.48162645072853</v>
      </c>
      <c r="T40" s="52">
        <f>IF((+$E35+$E38) =0,0,(P40   /(+$E35+$E38) )*100)</f>
        <v>70.33</v>
      </c>
      <c r="U40" s="54">
        <f>IF((+$E35+$E38) =0,0,(Q40   /(+$E35+$E38) )*100)</f>
        <v>64.214559999999992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29073000</v>
      </c>
      <c r="C67" s="104">
        <f>SUM(C9:C14,C17:C23,C26:C29,C32,C35:C39,C42:C52,C55:C58,C61:C65)</f>
        <v>0</v>
      </c>
      <c r="D67" s="104"/>
      <c r="E67" s="104">
        <f t="shared" si="35"/>
        <v>29073000</v>
      </c>
      <c r="F67" s="105">
        <f t="shared" ref="F67:O67" si="43">SUM(F9:F14,F17:F23,F26:F29,F32,F35:F39,F42:F52,F55:F58,F61:F65)</f>
        <v>29073000</v>
      </c>
      <c r="G67" s="106">
        <f t="shared" si="43"/>
        <v>10832000</v>
      </c>
      <c r="H67" s="105">
        <f t="shared" si="43"/>
        <v>2663000</v>
      </c>
      <c r="I67" s="106">
        <f t="shared" si="43"/>
        <v>3632356</v>
      </c>
      <c r="J67" s="105">
        <f t="shared" si="43"/>
        <v>7735000</v>
      </c>
      <c r="K67" s="106">
        <f t="shared" si="43"/>
        <v>7115743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10398000</v>
      </c>
      <c r="Q67" s="106">
        <f t="shared" si="37"/>
        <v>10748099</v>
      </c>
      <c r="R67" s="61">
        <f t="shared" si="38"/>
        <v>190.46188509200149</v>
      </c>
      <c r="S67" s="62">
        <f t="shared" si="39"/>
        <v>95.898832603412217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69.973082099596226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72.329064602960969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34995000</v>
      </c>
      <c r="C69" s="92"/>
      <c r="D69" s="92"/>
      <c r="E69" s="92">
        <f>$B69      +$C69      +$D69</f>
        <v>34995000</v>
      </c>
      <c r="F69" s="93">
        <v>34995000</v>
      </c>
      <c r="G69" s="94">
        <v>32654000</v>
      </c>
      <c r="H69" s="93">
        <v>5054000</v>
      </c>
      <c r="I69" s="94">
        <v>13849246</v>
      </c>
      <c r="J69" s="93">
        <v>12683000</v>
      </c>
      <c r="K69" s="94">
        <v>13538704</v>
      </c>
      <c r="L69" s="93"/>
      <c r="M69" s="94"/>
      <c r="N69" s="93"/>
      <c r="O69" s="94"/>
      <c r="P69" s="93">
        <f>$H69      +$J69      +$L69      +$N69</f>
        <v>17737000</v>
      </c>
      <c r="Q69" s="94">
        <f>$I69      +$K69      +$M69      +$O69</f>
        <v>27387950</v>
      </c>
      <c r="R69" s="48">
        <f>IF(($H69      =0),0,((($J69      -$H69      )/$H69      )*100))</f>
        <v>150.94974277799761</v>
      </c>
      <c r="S69" s="49">
        <f>IF(($I69      =0),0,((($K69      -$I69      )/$I69      )*100))</f>
        <v>-2.2423025773388674</v>
      </c>
      <c r="T69" s="48">
        <f>IF(($E69      =0),0,(($P69      /$E69      )*100))</f>
        <v>50.684383483354765</v>
      </c>
      <c r="U69" s="50">
        <f>IF(($E69      =0),0,(($Q69      /$E69      )*100))</f>
        <v>78.262466066580942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34995000</v>
      </c>
      <c r="C70" s="101">
        <f>C69</f>
        <v>0</v>
      </c>
      <c r="D70" s="101"/>
      <c r="E70" s="101">
        <f>$B70      +$C70      +$D70</f>
        <v>34995000</v>
      </c>
      <c r="F70" s="102">
        <f t="shared" ref="F70:O70" si="44">F69</f>
        <v>34995000</v>
      </c>
      <c r="G70" s="103">
        <f t="shared" si="44"/>
        <v>32654000</v>
      </c>
      <c r="H70" s="102">
        <f t="shared" si="44"/>
        <v>5054000</v>
      </c>
      <c r="I70" s="103">
        <f t="shared" si="44"/>
        <v>13849246</v>
      </c>
      <c r="J70" s="102">
        <f t="shared" si="44"/>
        <v>12683000</v>
      </c>
      <c r="K70" s="103">
        <f t="shared" si="44"/>
        <v>13538704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17737000</v>
      </c>
      <c r="Q70" s="103">
        <f>$I70      +$K70      +$M70      +$O70</f>
        <v>27387950</v>
      </c>
      <c r="R70" s="57">
        <f>IF(($H70      =0),0,((($J70      -$H70      )/$H70      )*100))</f>
        <v>150.94974277799761</v>
      </c>
      <c r="S70" s="58">
        <f>IF(($I70      =0),0,((($K70      -$I70      )/$I70      )*100))</f>
        <v>-2.2423025773388674</v>
      </c>
      <c r="T70" s="57">
        <f>IF($E70   =0,0,($P70   /$E70   )*100)</f>
        <v>50.684383483354765</v>
      </c>
      <c r="U70" s="59">
        <f>IF($E70   =0,0,($Q70   /$E70 )*100)</f>
        <v>78.262466066580942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34995000</v>
      </c>
      <c r="C71" s="104">
        <f>C69</f>
        <v>0</v>
      </c>
      <c r="D71" s="104"/>
      <c r="E71" s="104">
        <f>$B71      +$C71      +$D71</f>
        <v>34995000</v>
      </c>
      <c r="F71" s="105">
        <f t="shared" ref="F71:O71" si="45">F69</f>
        <v>34995000</v>
      </c>
      <c r="G71" s="106">
        <f t="shared" si="45"/>
        <v>32654000</v>
      </c>
      <c r="H71" s="105">
        <f t="shared" si="45"/>
        <v>5054000</v>
      </c>
      <c r="I71" s="106">
        <f t="shared" si="45"/>
        <v>13849246</v>
      </c>
      <c r="J71" s="105">
        <f t="shared" si="45"/>
        <v>12683000</v>
      </c>
      <c r="K71" s="106">
        <f t="shared" si="45"/>
        <v>13538704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17737000</v>
      </c>
      <c r="Q71" s="106">
        <f>$I71      +$K71      +$M71      +$O71</f>
        <v>27387950</v>
      </c>
      <c r="R71" s="61">
        <f>IF(($H71      =0),0,((($J71      -$H71      )/$H71      )*100))</f>
        <v>150.94974277799761</v>
      </c>
      <c r="S71" s="62">
        <f>IF(($I71      =0),0,((($K71      -$I71      )/$I71      )*100))</f>
        <v>-2.2423025773388674</v>
      </c>
      <c r="T71" s="61">
        <f>IF($E71   =0,0,($P71   /$E71   )*100)</f>
        <v>50.684383483354765</v>
      </c>
      <c r="U71" s="65">
        <f>IF($E71   =0,0,($Q71   /$E71   )*100)</f>
        <v>78.262466066580942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64068000</v>
      </c>
      <c r="C72" s="104">
        <f>SUM(C9:C14,C17:C23,C26:C29,C32,C35:C39,C42:C52,C55:C58,C61:C65,C69)</f>
        <v>0</v>
      </c>
      <c r="D72" s="104"/>
      <c r="E72" s="104">
        <f>$B72      +$C72      +$D72</f>
        <v>64068000</v>
      </c>
      <c r="F72" s="105">
        <f t="shared" ref="F72:O72" si="46">SUM(F9:F14,F17:F23,F26:F29,F32,F35:F39,F42:F52,F55:F58,F61:F65,F69)</f>
        <v>64068000</v>
      </c>
      <c r="G72" s="106">
        <f t="shared" si="46"/>
        <v>43486000</v>
      </c>
      <c r="H72" s="105">
        <f t="shared" si="46"/>
        <v>7717000</v>
      </c>
      <c r="I72" s="106">
        <f t="shared" si="46"/>
        <v>17481602</v>
      </c>
      <c r="J72" s="105">
        <f t="shared" si="46"/>
        <v>20418000</v>
      </c>
      <c r="K72" s="106">
        <f t="shared" si="46"/>
        <v>20654447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28135000</v>
      </c>
      <c r="Q72" s="106">
        <f>$I72      +$K72      +$M72      +$O72</f>
        <v>38136049</v>
      </c>
      <c r="R72" s="61">
        <f>IF(($H72      =0),0,((($J72      -$H72      )/$H72      )*100))</f>
        <v>164.58468316703383</v>
      </c>
      <c r="S72" s="62">
        <f>IF(($I72      =0),0,((($K72      -$I72      )/$I72      )*100))</f>
        <v>18.149623815940895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56.433657607060475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76.493930398154646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Ni068l7VCSaJRV7ykGT4YiP2UoZsZhSKu1WMZKWNcFSIKtZxF+Wy9cNn9z3nlJgn8uLnNMv/QYXElbbjIdHxQ==" saltValue="LhAgMCdoYvK063DxGPqtI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1019000</v>
      </c>
      <c r="I10" s="94">
        <v>1020171</v>
      </c>
      <c r="J10" s="93">
        <v>123000</v>
      </c>
      <c r="K10" s="94">
        <v>124386</v>
      </c>
      <c r="L10" s="93"/>
      <c r="M10" s="94"/>
      <c r="N10" s="93"/>
      <c r="O10" s="94"/>
      <c r="P10" s="93">
        <f t="shared" ref="P10:P15" si="1">$H10      +$J10      +$L10      +$N10</f>
        <v>1142000</v>
      </c>
      <c r="Q10" s="94">
        <f t="shared" ref="Q10:Q15" si="2">$I10      +$K10      +$M10      +$O10</f>
        <v>1144557</v>
      </c>
      <c r="R10" s="48">
        <f t="shared" ref="R10:R15" si="3">IF(($H10      =0),0,((($J10      -$H10      )/$H10      )*100))</f>
        <v>-87.929342492639833</v>
      </c>
      <c r="S10" s="49">
        <f t="shared" ref="S10:S15" si="4">IF(($I10      =0),0,((($K10      -$I10      )/$I10      )*100))</f>
        <v>-87.807338181540146</v>
      </c>
      <c r="T10" s="48">
        <f t="shared" ref="T10:T14" si="5">IF(($E10      =0),0,(($P10      /$E10      )*100))</f>
        <v>61.729729729729733</v>
      </c>
      <c r="U10" s="50">
        <f t="shared" ref="U10:U14" si="6">IF(($E10      =0),0,(($Q10      /$E10      )*100))</f>
        <v>61.867945945945948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1019000</v>
      </c>
      <c r="I15" s="97">
        <f t="shared" si="7"/>
        <v>1020171</v>
      </c>
      <c r="J15" s="96">
        <f t="shared" si="7"/>
        <v>123000</v>
      </c>
      <c r="K15" s="97">
        <f t="shared" si="7"/>
        <v>124386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1142000</v>
      </c>
      <c r="Q15" s="97">
        <f t="shared" si="2"/>
        <v>1144557</v>
      </c>
      <c r="R15" s="52">
        <f t="shared" si="3"/>
        <v>-87.929342492639833</v>
      </c>
      <c r="S15" s="53">
        <f t="shared" si="4"/>
        <v>-87.807338181540146</v>
      </c>
      <c r="T15" s="52">
        <f>IF((SUM($E9:$E13))=0,0,(P15/(SUM($E9:$E13))*100))</f>
        <v>61.729729729729733</v>
      </c>
      <c r="U15" s="54">
        <f>IF((SUM($E9:$E13))=0,0,(Q15/(SUM($E9:$E13))*100))</f>
        <v>61.867945945945948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1524000</v>
      </c>
      <c r="C32" s="92"/>
      <c r="D32" s="92"/>
      <c r="E32" s="92">
        <f>$B32      +$C32      +$D32</f>
        <v>1524000</v>
      </c>
      <c r="F32" s="93">
        <v>1524000</v>
      </c>
      <c r="G32" s="94">
        <v>1066000</v>
      </c>
      <c r="H32" s="93">
        <v>609000</v>
      </c>
      <c r="I32" s="94">
        <v>655807</v>
      </c>
      <c r="J32" s="93">
        <v>429000</v>
      </c>
      <c r="K32" s="94">
        <v>616774</v>
      </c>
      <c r="L32" s="93"/>
      <c r="M32" s="94"/>
      <c r="N32" s="93"/>
      <c r="O32" s="94"/>
      <c r="P32" s="93">
        <f>$H32      +$J32      +$L32      +$N32</f>
        <v>1038000</v>
      </c>
      <c r="Q32" s="94">
        <f>$I32      +$K32      +$M32      +$O32</f>
        <v>1272581</v>
      </c>
      <c r="R32" s="48">
        <f>IF(($H32      =0),0,((($J32      -$H32      )/$H32      )*100))</f>
        <v>-29.55665024630542</v>
      </c>
      <c r="S32" s="49">
        <f>IF(($I32      =0),0,((($K32      -$I32      )/$I32      )*100))</f>
        <v>-5.9519035325941934</v>
      </c>
      <c r="T32" s="48">
        <f>IF(($E32      =0),0,(($P32      /$E32      )*100))</f>
        <v>68.110236220472444</v>
      </c>
      <c r="U32" s="50">
        <f>IF(($E32      =0),0,(($Q32      /$E32      )*100))</f>
        <v>83.502690288713907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1524000</v>
      </c>
      <c r="C33" s="95">
        <f>C32</f>
        <v>0</v>
      </c>
      <c r="D33" s="95"/>
      <c r="E33" s="95">
        <f>$B33      +$C33      +$D33</f>
        <v>1524000</v>
      </c>
      <c r="F33" s="96">
        <f t="shared" ref="F33:O33" si="17">F32</f>
        <v>1524000</v>
      </c>
      <c r="G33" s="97">
        <f t="shared" si="17"/>
        <v>1066000</v>
      </c>
      <c r="H33" s="96">
        <f t="shared" si="17"/>
        <v>609000</v>
      </c>
      <c r="I33" s="97">
        <f t="shared" si="17"/>
        <v>655807</v>
      </c>
      <c r="J33" s="96">
        <f t="shared" si="17"/>
        <v>429000</v>
      </c>
      <c r="K33" s="97">
        <f t="shared" si="17"/>
        <v>616774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1038000</v>
      </c>
      <c r="Q33" s="97">
        <f>$I33      +$K33      +$M33      +$O33</f>
        <v>1272581</v>
      </c>
      <c r="R33" s="52">
        <f>IF(($H33      =0),0,((($J33      -$H33      )/$H33      )*100))</f>
        <v>-29.55665024630542</v>
      </c>
      <c r="S33" s="53">
        <f>IF(($I33      =0),0,((($K33      -$I33      )/$I33      )*100))</f>
        <v>-5.9519035325941934</v>
      </c>
      <c r="T33" s="52">
        <f>IF($E33   =0,0,($P33   /$E33   )*100)</f>
        <v>68.110236220472444</v>
      </c>
      <c r="U33" s="54">
        <f>IF($E33   =0,0,($Q33   /$E33   )*100)</f>
        <v>83.502690288713907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28168000</v>
      </c>
      <c r="C35" s="92"/>
      <c r="D35" s="92"/>
      <c r="E35" s="92">
        <f t="shared" ref="E35:E40" si="18">$B35      +$C35      +$D35</f>
        <v>28168000</v>
      </c>
      <c r="F35" s="93">
        <v>28168000</v>
      </c>
      <c r="G35" s="94">
        <v>17668000</v>
      </c>
      <c r="H35" s="93">
        <v>2134000</v>
      </c>
      <c r="I35" s="94">
        <v>347222</v>
      </c>
      <c r="J35" s="93">
        <v>7043000</v>
      </c>
      <c r="K35" s="94">
        <v>10659389</v>
      </c>
      <c r="L35" s="93"/>
      <c r="M35" s="94"/>
      <c r="N35" s="93"/>
      <c r="O35" s="94"/>
      <c r="P35" s="93">
        <f t="shared" ref="P35:P40" si="19">$H35      +$J35      +$L35      +$N35</f>
        <v>9177000</v>
      </c>
      <c r="Q35" s="94">
        <f t="shared" ref="Q35:Q40" si="20">$I35      +$K35      +$M35      +$O35</f>
        <v>11006611</v>
      </c>
      <c r="R35" s="48">
        <f t="shared" ref="R35:R40" si="21">IF(($H35      =0),0,((($J35      -$H35      )/$H35      )*100))</f>
        <v>230.03748828491095</v>
      </c>
      <c r="S35" s="49">
        <f t="shared" ref="S35:S40" si="22">IF(($I35      =0),0,((($K35      -$I35      )/$I35      )*100))</f>
        <v>2969.905996739838</v>
      </c>
      <c r="T35" s="48">
        <f t="shared" ref="T35:T39" si="23">IF(($E35      =0),0,(($P35      /$E35      )*100))</f>
        <v>32.579522862823062</v>
      </c>
      <c r="U35" s="50">
        <f t="shared" ref="U35:U39" si="24">IF(($E35      =0),0,(($Q35      /$E35      )*100))</f>
        <v>39.074875745526839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42242000</v>
      </c>
      <c r="C36" s="92"/>
      <c r="D36" s="92"/>
      <c r="E36" s="92">
        <f t="shared" si="18"/>
        <v>42242000</v>
      </c>
      <c r="F36" s="93">
        <v>42242000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70410000</v>
      </c>
      <c r="C40" s="95">
        <f>SUM(C35:C39)</f>
        <v>0</v>
      </c>
      <c r="D40" s="95"/>
      <c r="E40" s="95">
        <f t="shared" si="18"/>
        <v>70410000</v>
      </c>
      <c r="F40" s="96">
        <f t="shared" ref="F40:O40" si="25">SUM(F35:F39)</f>
        <v>70410000</v>
      </c>
      <c r="G40" s="97">
        <f t="shared" si="25"/>
        <v>17668000</v>
      </c>
      <c r="H40" s="96">
        <f t="shared" si="25"/>
        <v>2134000</v>
      </c>
      <c r="I40" s="97">
        <f t="shared" si="25"/>
        <v>347222</v>
      </c>
      <c r="J40" s="96">
        <f t="shared" si="25"/>
        <v>7043000</v>
      </c>
      <c r="K40" s="97">
        <f t="shared" si="25"/>
        <v>10659389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9177000</v>
      </c>
      <c r="Q40" s="97">
        <f t="shared" si="20"/>
        <v>11006611</v>
      </c>
      <c r="R40" s="52">
        <f t="shared" si="21"/>
        <v>230.03748828491095</v>
      </c>
      <c r="S40" s="53">
        <f t="shared" si="22"/>
        <v>2969.905996739838</v>
      </c>
      <c r="T40" s="52">
        <f>IF((+$E35+$E38) =0,0,(P40   /(+$E35+$E38) )*100)</f>
        <v>32.579522862823062</v>
      </c>
      <c r="U40" s="54">
        <f>IF((+$E35+$E38) =0,0,(Q40   /(+$E35+$E38) )*100)</f>
        <v>39.074875745526839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73784000</v>
      </c>
      <c r="C67" s="104">
        <f>SUM(C9:C14,C17:C23,C26:C29,C32,C35:C39,C42:C52,C55:C58,C61:C65)</f>
        <v>0</v>
      </c>
      <c r="D67" s="104"/>
      <c r="E67" s="104">
        <f t="shared" si="35"/>
        <v>73784000</v>
      </c>
      <c r="F67" s="105">
        <f t="shared" ref="F67:O67" si="43">SUM(F9:F14,F17:F23,F26:F29,F32,F35:F39,F42:F52,F55:F58,F61:F65)</f>
        <v>73784000</v>
      </c>
      <c r="G67" s="106">
        <f t="shared" si="43"/>
        <v>20584000</v>
      </c>
      <c r="H67" s="105">
        <f t="shared" si="43"/>
        <v>3762000</v>
      </c>
      <c r="I67" s="106">
        <f t="shared" si="43"/>
        <v>2023200</v>
      </c>
      <c r="J67" s="105">
        <f t="shared" si="43"/>
        <v>7595000</v>
      </c>
      <c r="K67" s="106">
        <f t="shared" si="43"/>
        <v>11400549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11357000</v>
      </c>
      <c r="Q67" s="106">
        <f t="shared" si="37"/>
        <v>13423749</v>
      </c>
      <c r="R67" s="61">
        <f t="shared" si="38"/>
        <v>101.88729399255716</v>
      </c>
      <c r="S67" s="62">
        <f t="shared" si="39"/>
        <v>463.49095492289445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36.005960306892398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42.558331748145328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25940000</v>
      </c>
      <c r="C69" s="92"/>
      <c r="D69" s="92"/>
      <c r="E69" s="92">
        <f>$B69      +$C69      +$D69</f>
        <v>25940000</v>
      </c>
      <c r="F69" s="93">
        <v>25940000</v>
      </c>
      <c r="G69" s="94">
        <v>10000000</v>
      </c>
      <c r="H69" s="93"/>
      <c r="I69" s="94">
        <v>2179659</v>
      </c>
      <c r="J69" s="93">
        <v>5498000</v>
      </c>
      <c r="K69" s="94">
        <v>7795431</v>
      </c>
      <c r="L69" s="93"/>
      <c r="M69" s="94"/>
      <c r="N69" s="93"/>
      <c r="O69" s="94"/>
      <c r="P69" s="93">
        <f>$H69      +$J69      +$L69      +$N69</f>
        <v>5498000</v>
      </c>
      <c r="Q69" s="94">
        <f>$I69      +$K69      +$M69      +$O69</f>
        <v>9975090</v>
      </c>
      <c r="R69" s="48">
        <f>IF(($H69      =0),0,((($J69      -$H69      )/$H69      )*100))</f>
        <v>0</v>
      </c>
      <c r="S69" s="49">
        <f>IF(($I69      =0),0,((($K69      -$I69      )/$I69      )*100))</f>
        <v>257.64452145954937</v>
      </c>
      <c r="T69" s="48">
        <f>IF(($E69      =0),0,(($P69      /$E69      )*100))</f>
        <v>21.195065535851967</v>
      </c>
      <c r="U69" s="50">
        <f>IF(($E69      =0),0,(($Q69      /$E69      )*100))</f>
        <v>38.454471858134156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25940000</v>
      </c>
      <c r="C70" s="101">
        <f>C69</f>
        <v>0</v>
      </c>
      <c r="D70" s="101"/>
      <c r="E70" s="101">
        <f>$B70      +$C70      +$D70</f>
        <v>25940000</v>
      </c>
      <c r="F70" s="102">
        <f t="shared" ref="F70:O70" si="44">F69</f>
        <v>25940000</v>
      </c>
      <c r="G70" s="103">
        <f t="shared" si="44"/>
        <v>10000000</v>
      </c>
      <c r="H70" s="102">
        <f t="shared" si="44"/>
        <v>0</v>
      </c>
      <c r="I70" s="103">
        <f t="shared" si="44"/>
        <v>2179659</v>
      </c>
      <c r="J70" s="102">
        <f t="shared" si="44"/>
        <v>5498000</v>
      </c>
      <c r="K70" s="103">
        <f t="shared" si="44"/>
        <v>7795431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5498000</v>
      </c>
      <c r="Q70" s="103">
        <f>$I70      +$K70      +$M70      +$O70</f>
        <v>9975090</v>
      </c>
      <c r="R70" s="57">
        <f>IF(($H70      =0),0,((($J70      -$H70      )/$H70      )*100))</f>
        <v>0</v>
      </c>
      <c r="S70" s="58">
        <f>IF(($I70      =0),0,((($K70      -$I70      )/$I70      )*100))</f>
        <v>257.64452145954937</v>
      </c>
      <c r="T70" s="57">
        <f>IF($E70   =0,0,($P70   /$E70   )*100)</f>
        <v>21.195065535851967</v>
      </c>
      <c r="U70" s="59">
        <f>IF($E70   =0,0,($Q70   /$E70 )*100)</f>
        <v>38.454471858134156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25940000</v>
      </c>
      <c r="C71" s="104">
        <f>C69</f>
        <v>0</v>
      </c>
      <c r="D71" s="104"/>
      <c r="E71" s="104">
        <f>$B71      +$C71      +$D71</f>
        <v>25940000</v>
      </c>
      <c r="F71" s="105">
        <f t="shared" ref="F71:O71" si="45">F69</f>
        <v>25940000</v>
      </c>
      <c r="G71" s="106">
        <f t="shared" si="45"/>
        <v>10000000</v>
      </c>
      <c r="H71" s="105">
        <f t="shared" si="45"/>
        <v>0</v>
      </c>
      <c r="I71" s="106">
        <f t="shared" si="45"/>
        <v>2179659</v>
      </c>
      <c r="J71" s="105">
        <f t="shared" si="45"/>
        <v>5498000</v>
      </c>
      <c r="K71" s="106">
        <f t="shared" si="45"/>
        <v>7795431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5498000</v>
      </c>
      <c r="Q71" s="106">
        <f>$I71      +$K71      +$M71      +$O71</f>
        <v>9975090</v>
      </c>
      <c r="R71" s="61">
        <f>IF(($H71      =0),0,((($J71      -$H71      )/$H71      )*100))</f>
        <v>0</v>
      </c>
      <c r="S71" s="62">
        <f>IF(($I71      =0),0,((($K71      -$I71      )/$I71      )*100))</f>
        <v>257.64452145954937</v>
      </c>
      <c r="T71" s="61">
        <f>IF($E71   =0,0,($P71   /$E71   )*100)</f>
        <v>21.195065535851967</v>
      </c>
      <c r="U71" s="65">
        <f>IF($E71   =0,0,($Q71   /$E71   )*100)</f>
        <v>38.454471858134156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99724000</v>
      </c>
      <c r="C72" s="104">
        <f>SUM(C9:C14,C17:C23,C26:C29,C32,C35:C39,C42:C52,C55:C58,C61:C65,C69)</f>
        <v>0</v>
      </c>
      <c r="D72" s="104"/>
      <c r="E72" s="104">
        <f>$B72      +$C72      +$D72</f>
        <v>99724000</v>
      </c>
      <c r="F72" s="105">
        <f t="shared" ref="F72:O72" si="46">SUM(F9:F14,F17:F23,F26:F29,F32,F35:F39,F42:F52,F55:F58,F61:F65,F69)</f>
        <v>99724000</v>
      </c>
      <c r="G72" s="106">
        <f t="shared" si="46"/>
        <v>30584000</v>
      </c>
      <c r="H72" s="105">
        <f t="shared" si="46"/>
        <v>3762000</v>
      </c>
      <c r="I72" s="106">
        <f t="shared" si="46"/>
        <v>4202859</v>
      </c>
      <c r="J72" s="105">
        <f t="shared" si="46"/>
        <v>13093000</v>
      </c>
      <c r="K72" s="106">
        <f t="shared" si="46"/>
        <v>19195980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16855000</v>
      </c>
      <c r="Q72" s="106">
        <f>$I72      +$K72      +$M72      +$O72</f>
        <v>23398839</v>
      </c>
      <c r="R72" s="61">
        <f>IF(($H72      =0),0,((($J72      -$H72      )/$H72      )*100))</f>
        <v>248.03296119085593</v>
      </c>
      <c r="S72" s="62">
        <f>IF(($I72      =0),0,((($K72      -$I72      )/$I72      )*100))</f>
        <v>356.73623597651027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29.322222608816674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40.706375908980199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KZRe4ZiRutnLjmaxKLSPoF2F1iji2riUnkoqJArKRC6OwBDzmAQKcoACLCHxQSNtzZWLLpWhoHJ8LklRBHV7Vg==" saltValue="U6tTV2Xsg3uR6jssfAVQq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1750000</v>
      </c>
      <c r="C10" s="92"/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119000</v>
      </c>
      <c r="I10" s="94">
        <v>197425</v>
      </c>
      <c r="J10" s="93">
        <v>371000</v>
      </c>
      <c r="K10" s="94">
        <v>312838</v>
      </c>
      <c r="L10" s="93"/>
      <c r="M10" s="94"/>
      <c r="N10" s="93"/>
      <c r="O10" s="94"/>
      <c r="P10" s="93">
        <f t="shared" ref="P10:P15" si="1">$H10      +$J10      +$L10      +$N10</f>
        <v>490000</v>
      </c>
      <c r="Q10" s="94">
        <f t="shared" ref="Q10:Q15" si="2">$I10      +$K10      +$M10      +$O10</f>
        <v>510263</v>
      </c>
      <c r="R10" s="48">
        <f t="shared" ref="R10:R15" si="3">IF(($H10      =0),0,((($J10      -$H10      )/$H10      )*100))</f>
        <v>211.76470588235296</v>
      </c>
      <c r="S10" s="49">
        <f t="shared" ref="S10:S15" si="4">IF(($I10      =0),0,((($K10      -$I10      )/$I10      )*100))</f>
        <v>58.459161706977333</v>
      </c>
      <c r="T10" s="48">
        <f t="shared" ref="T10:T14" si="5">IF(($E10      =0),0,(($P10      /$E10      )*100))</f>
        <v>28.000000000000004</v>
      </c>
      <c r="U10" s="50">
        <f t="shared" ref="U10:U14" si="6">IF(($E10      =0),0,(($Q10      /$E10      )*100))</f>
        <v>29.157885714285715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1750000</v>
      </c>
      <c r="C15" s="95">
        <f>SUM(C9:C14)</f>
        <v>0</v>
      </c>
      <c r="D15" s="95"/>
      <c r="E15" s="95">
        <f t="shared" si="0"/>
        <v>1750000</v>
      </c>
      <c r="F15" s="96">
        <f t="shared" ref="F15:O15" si="7">SUM(F9:F14)</f>
        <v>1750000</v>
      </c>
      <c r="G15" s="97">
        <f t="shared" si="7"/>
        <v>1750000</v>
      </c>
      <c r="H15" s="96">
        <f t="shared" si="7"/>
        <v>119000</v>
      </c>
      <c r="I15" s="97">
        <f t="shared" si="7"/>
        <v>197425</v>
      </c>
      <c r="J15" s="96">
        <f t="shared" si="7"/>
        <v>371000</v>
      </c>
      <c r="K15" s="97">
        <f t="shared" si="7"/>
        <v>312838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490000</v>
      </c>
      <c r="Q15" s="97">
        <f t="shared" si="2"/>
        <v>510263</v>
      </c>
      <c r="R15" s="52">
        <f t="shared" si="3"/>
        <v>211.76470588235296</v>
      </c>
      <c r="S15" s="53">
        <f t="shared" si="4"/>
        <v>58.459161706977333</v>
      </c>
      <c r="T15" s="52">
        <f>IF((SUM($E9:$E13))=0,0,(P15/(SUM($E9:$E13))*100))</f>
        <v>28.000000000000004</v>
      </c>
      <c r="U15" s="54">
        <f>IF((SUM($E9:$E13))=0,0,(Q15/(SUM($E9:$E13))*100))</f>
        <v>29.157885714285715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2656000</v>
      </c>
      <c r="C32" s="92"/>
      <c r="D32" s="92"/>
      <c r="E32" s="92">
        <f>$B32      +$C32      +$D32</f>
        <v>2656000</v>
      </c>
      <c r="F32" s="93">
        <v>2656000</v>
      </c>
      <c r="G32" s="94">
        <v>1859000</v>
      </c>
      <c r="H32" s="93">
        <v>664000</v>
      </c>
      <c r="I32" s="94">
        <v>955150</v>
      </c>
      <c r="J32" s="93">
        <v>1195000</v>
      </c>
      <c r="K32" s="94">
        <v>2609624</v>
      </c>
      <c r="L32" s="93"/>
      <c r="M32" s="94"/>
      <c r="N32" s="93"/>
      <c r="O32" s="94"/>
      <c r="P32" s="93">
        <f>$H32      +$J32      +$L32      +$N32</f>
        <v>1859000</v>
      </c>
      <c r="Q32" s="94">
        <f>$I32      +$K32      +$M32      +$O32</f>
        <v>3564774</v>
      </c>
      <c r="R32" s="48">
        <f>IF(($H32      =0),0,((($J32      -$H32      )/$H32      )*100))</f>
        <v>79.96987951807229</v>
      </c>
      <c r="S32" s="49">
        <f>IF(($I32      =0),0,((($K32      -$I32      )/$I32      )*100))</f>
        <v>173.21614406114222</v>
      </c>
      <c r="T32" s="48">
        <f>IF(($E32      =0),0,(($P32      /$E32      )*100))</f>
        <v>69.992469879518069</v>
      </c>
      <c r="U32" s="50">
        <f>IF(($E32      =0),0,(($Q32      /$E32      )*100))</f>
        <v>134.21588855421686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2656000</v>
      </c>
      <c r="C33" s="95">
        <f>C32</f>
        <v>0</v>
      </c>
      <c r="D33" s="95"/>
      <c r="E33" s="95">
        <f>$B33      +$C33      +$D33</f>
        <v>2656000</v>
      </c>
      <c r="F33" s="96">
        <f t="shared" ref="F33:O33" si="17">F32</f>
        <v>2656000</v>
      </c>
      <c r="G33" s="97">
        <f t="shared" si="17"/>
        <v>1859000</v>
      </c>
      <c r="H33" s="96">
        <f t="shared" si="17"/>
        <v>664000</v>
      </c>
      <c r="I33" s="97">
        <f t="shared" si="17"/>
        <v>955150</v>
      </c>
      <c r="J33" s="96">
        <f t="shared" si="17"/>
        <v>1195000</v>
      </c>
      <c r="K33" s="97">
        <f t="shared" si="17"/>
        <v>2609624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1859000</v>
      </c>
      <c r="Q33" s="97">
        <f>$I33      +$K33      +$M33      +$O33</f>
        <v>3564774</v>
      </c>
      <c r="R33" s="52">
        <f>IF(($H33      =0),0,((($J33      -$H33      )/$H33      )*100))</f>
        <v>79.96987951807229</v>
      </c>
      <c r="S33" s="53">
        <f>IF(($I33      =0),0,((($K33      -$I33      )/$I33      )*100))</f>
        <v>173.21614406114222</v>
      </c>
      <c r="T33" s="52">
        <f>IF($E33   =0,0,($P33   /$E33   )*100)</f>
        <v>69.992469879518069</v>
      </c>
      <c r="U33" s="54">
        <f>IF($E33   =0,0,($Q33   /$E33   )*100)</f>
        <v>134.21588855421686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27560000</v>
      </c>
      <c r="C35" s="92"/>
      <c r="D35" s="92"/>
      <c r="E35" s="92">
        <f t="shared" ref="E35:E40" si="18">$B35      +$C35      +$D35</f>
        <v>27560000</v>
      </c>
      <c r="F35" s="93">
        <v>27560000</v>
      </c>
      <c r="G35" s="94">
        <v>20000000</v>
      </c>
      <c r="H35" s="93">
        <v>4863000</v>
      </c>
      <c r="I35" s="94">
        <v>7986774</v>
      </c>
      <c r="J35" s="93"/>
      <c r="K35" s="94">
        <v>12148257</v>
      </c>
      <c r="L35" s="93"/>
      <c r="M35" s="94"/>
      <c r="N35" s="93"/>
      <c r="O35" s="94"/>
      <c r="P35" s="93">
        <f t="shared" ref="P35:P40" si="19">$H35      +$J35      +$L35      +$N35</f>
        <v>4863000</v>
      </c>
      <c r="Q35" s="94">
        <f t="shared" ref="Q35:Q40" si="20">$I35      +$K35      +$M35      +$O35</f>
        <v>20135031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52.104679561485021</v>
      </c>
      <c r="T35" s="48">
        <f t="shared" ref="T35:T39" si="23">IF(($E35      =0),0,(($P35      /$E35      )*100))</f>
        <v>17.645137880986937</v>
      </c>
      <c r="U35" s="50">
        <f t="shared" ref="U35:U39" si="24">IF(($E35      =0),0,(($Q35      /$E35      )*100))</f>
        <v>73.058893323657472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3734000</v>
      </c>
      <c r="C36" s="92"/>
      <c r="D36" s="92"/>
      <c r="E36" s="92">
        <f t="shared" si="18"/>
        <v>3734000</v>
      </c>
      <c r="F36" s="93">
        <v>3734000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4000000</v>
      </c>
      <c r="C38" s="92"/>
      <c r="D38" s="92"/>
      <c r="E38" s="92">
        <f t="shared" si="18"/>
        <v>4000000</v>
      </c>
      <c r="F38" s="93">
        <v>4000000</v>
      </c>
      <c r="G38" s="94">
        <v>3000000</v>
      </c>
      <c r="H38" s="93"/>
      <c r="I38" s="94">
        <v>129605</v>
      </c>
      <c r="J38" s="93">
        <v>3274000</v>
      </c>
      <c r="K38" s="94"/>
      <c r="L38" s="93"/>
      <c r="M38" s="94"/>
      <c r="N38" s="93"/>
      <c r="O38" s="94"/>
      <c r="P38" s="93">
        <f t="shared" si="19"/>
        <v>3274000</v>
      </c>
      <c r="Q38" s="94">
        <f t="shared" si="20"/>
        <v>129605</v>
      </c>
      <c r="R38" s="48">
        <f t="shared" si="21"/>
        <v>0</v>
      </c>
      <c r="S38" s="49">
        <f t="shared" si="22"/>
        <v>-100</v>
      </c>
      <c r="T38" s="48">
        <f t="shared" si="23"/>
        <v>81.849999999999994</v>
      </c>
      <c r="U38" s="50">
        <f t="shared" si="24"/>
        <v>3.2401249999999999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35294000</v>
      </c>
      <c r="C40" s="95">
        <f>SUM(C35:C39)</f>
        <v>0</v>
      </c>
      <c r="D40" s="95"/>
      <c r="E40" s="95">
        <f t="shared" si="18"/>
        <v>35294000</v>
      </c>
      <c r="F40" s="96">
        <f t="shared" ref="F40:O40" si="25">SUM(F35:F39)</f>
        <v>35294000</v>
      </c>
      <c r="G40" s="97">
        <f t="shared" si="25"/>
        <v>23000000</v>
      </c>
      <c r="H40" s="96">
        <f t="shared" si="25"/>
        <v>4863000</v>
      </c>
      <c r="I40" s="97">
        <f t="shared" si="25"/>
        <v>8116379</v>
      </c>
      <c r="J40" s="96">
        <f t="shared" si="25"/>
        <v>3274000</v>
      </c>
      <c r="K40" s="97">
        <f t="shared" si="25"/>
        <v>12148257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8137000</v>
      </c>
      <c r="Q40" s="97">
        <f t="shared" si="20"/>
        <v>20264636</v>
      </c>
      <c r="R40" s="52">
        <f t="shared" si="21"/>
        <v>-32.675303310713552</v>
      </c>
      <c r="S40" s="53">
        <f t="shared" si="22"/>
        <v>49.675822186223684</v>
      </c>
      <c r="T40" s="52">
        <f>IF((+$E35+$E38) =0,0,(P40   /(+$E35+$E38) )*100)</f>
        <v>25.782636248415713</v>
      </c>
      <c r="U40" s="54">
        <f>IF((+$E35+$E38) =0,0,(Q40   /(+$E35+$E38) )*100)</f>
        <v>64.209873257287711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39700000</v>
      </c>
      <c r="C67" s="104">
        <f>SUM(C9:C14,C17:C23,C26:C29,C32,C35:C39,C42:C52,C55:C58,C61:C65)</f>
        <v>0</v>
      </c>
      <c r="D67" s="104"/>
      <c r="E67" s="104">
        <f t="shared" si="35"/>
        <v>39700000</v>
      </c>
      <c r="F67" s="105">
        <f t="shared" ref="F67:O67" si="43">SUM(F9:F14,F17:F23,F26:F29,F32,F35:F39,F42:F52,F55:F58,F61:F65)</f>
        <v>39700000</v>
      </c>
      <c r="G67" s="106">
        <f t="shared" si="43"/>
        <v>26609000</v>
      </c>
      <c r="H67" s="105">
        <f t="shared" si="43"/>
        <v>5646000</v>
      </c>
      <c r="I67" s="106">
        <f t="shared" si="43"/>
        <v>9268954</v>
      </c>
      <c r="J67" s="105">
        <f t="shared" si="43"/>
        <v>4840000</v>
      </c>
      <c r="K67" s="106">
        <f t="shared" si="43"/>
        <v>15070719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10486000</v>
      </c>
      <c r="Q67" s="106">
        <f t="shared" si="37"/>
        <v>24339673</v>
      </c>
      <c r="R67" s="61">
        <f t="shared" si="38"/>
        <v>-14.275593340417995</v>
      </c>
      <c r="S67" s="62">
        <f t="shared" si="39"/>
        <v>62.59352457677533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29.155313351498634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67.674117221820609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19893000</v>
      </c>
      <c r="C69" s="92"/>
      <c r="D69" s="92"/>
      <c r="E69" s="92">
        <f>$B69      +$C69      +$D69</f>
        <v>19893000</v>
      </c>
      <c r="F69" s="93">
        <v>19893000</v>
      </c>
      <c r="G69" s="94">
        <v>16000000</v>
      </c>
      <c r="H69" s="93">
        <v>2341000</v>
      </c>
      <c r="I69" s="94">
        <v>5797191</v>
      </c>
      <c r="J69" s="93">
        <v>10211000</v>
      </c>
      <c r="K69" s="94">
        <v>8303773</v>
      </c>
      <c r="L69" s="93"/>
      <c r="M69" s="94"/>
      <c r="N69" s="93"/>
      <c r="O69" s="94"/>
      <c r="P69" s="93">
        <f>$H69      +$J69      +$L69      +$N69</f>
        <v>12552000</v>
      </c>
      <c r="Q69" s="94">
        <f>$I69      +$K69      +$M69      +$O69</f>
        <v>14100964</v>
      </c>
      <c r="R69" s="48">
        <f>IF(($H69      =0),0,((($J69      -$H69      )/$H69      )*100))</f>
        <v>336.18111917983765</v>
      </c>
      <c r="S69" s="49">
        <f>IF(($I69      =0),0,((($K69      -$I69      )/$I69      )*100))</f>
        <v>43.23787158297872</v>
      </c>
      <c r="T69" s="48">
        <f>IF(($E69      =0),0,(($P69      /$E69      )*100))</f>
        <v>63.097572010254865</v>
      </c>
      <c r="U69" s="50">
        <f>IF(($E69      =0),0,(($Q69      /$E69      )*100))</f>
        <v>70.884049665711558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19893000</v>
      </c>
      <c r="C70" s="101">
        <f>C69</f>
        <v>0</v>
      </c>
      <c r="D70" s="101"/>
      <c r="E70" s="101">
        <f>$B70      +$C70      +$D70</f>
        <v>19893000</v>
      </c>
      <c r="F70" s="102">
        <f t="shared" ref="F70:O70" si="44">F69</f>
        <v>19893000</v>
      </c>
      <c r="G70" s="103">
        <f t="shared" si="44"/>
        <v>16000000</v>
      </c>
      <c r="H70" s="102">
        <f t="shared" si="44"/>
        <v>2341000</v>
      </c>
      <c r="I70" s="103">
        <f t="shared" si="44"/>
        <v>5797191</v>
      </c>
      <c r="J70" s="102">
        <f t="shared" si="44"/>
        <v>10211000</v>
      </c>
      <c r="K70" s="103">
        <f t="shared" si="44"/>
        <v>8303773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12552000</v>
      </c>
      <c r="Q70" s="103">
        <f>$I70      +$K70      +$M70      +$O70</f>
        <v>14100964</v>
      </c>
      <c r="R70" s="57">
        <f>IF(($H70      =0),0,((($J70      -$H70      )/$H70      )*100))</f>
        <v>336.18111917983765</v>
      </c>
      <c r="S70" s="58">
        <f>IF(($I70      =0),0,((($K70      -$I70      )/$I70      )*100))</f>
        <v>43.23787158297872</v>
      </c>
      <c r="T70" s="57">
        <f>IF($E70   =0,0,($P70   /$E70   )*100)</f>
        <v>63.097572010254865</v>
      </c>
      <c r="U70" s="59">
        <f>IF($E70   =0,0,($Q70   /$E70 )*100)</f>
        <v>70.884049665711558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19893000</v>
      </c>
      <c r="C71" s="104">
        <f>C69</f>
        <v>0</v>
      </c>
      <c r="D71" s="104"/>
      <c r="E71" s="104">
        <f>$B71      +$C71      +$D71</f>
        <v>19893000</v>
      </c>
      <c r="F71" s="105">
        <f t="shared" ref="F71:O71" si="45">F69</f>
        <v>19893000</v>
      </c>
      <c r="G71" s="106">
        <f t="shared" si="45"/>
        <v>16000000</v>
      </c>
      <c r="H71" s="105">
        <f t="shared" si="45"/>
        <v>2341000</v>
      </c>
      <c r="I71" s="106">
        <f t="shared" si="45"/>
        <v>5797191</v>
      </c>
      <c r="J71" s="105">
        <f t="shared" si="45"/>
        <v>10211000</v>
      </c>
      <c r="K71" s="106">
        <f t="shared" si="45"/>
        <v>8303773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12552000</v>
      </c>
      <c r="Q71" s="106">
        <f>$I71      +$K71      +$M71      +$O71</f>
        <v>14100964</v>
      </c>
      <c r="R71" s="61">
        <f>IF(($H71      =0),0,((($J71      -$H71      )/$H71      )*100))</f>
        <v>336.18111917983765</v>
      </c>
      <c r="S71" s="62">
        <f>IF(($I71      =0),0,((($K71      -$I71      )/$I71      )*100))</f>
        <v>43.23787158297872</v>
      </c>
      <c r="T71" s="61">
        <f>IF($E71   =0,0,($P71   /$E71   )*100)</f>
        <v>63.097572010254865</v>
      </c>
      <c r="U71" s="65">
        <f>IF($E71   =0,0,($Q71   /$E71   )*100)</f>
        <v>70.884049665711558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59593000</v>
      </c>
      <c r="C72" s="104">
        <f>SUM(C9:C14,C17:C23,C26:C29,C32,C35:C39,C42:C52,C55:C58,C61:C65,C69)</f>
        <v>0</v>
      </c>
      <c r="D72" s="104"/>
      <c r="E72" s="104">
        <f>$B72      +$C72      +$D72</f>
        <v>59593000</v>
      </c>
      <c r="F72" s="105">
        <f t="shared" ref="F72:O72" si="46">SUM(F9:F14,F17:F23,F26:F29,F32,F35:F39,F42:F52,F55:F58,F61:F65,F69)</f>
        <v>59593000</v>
      </c>
      <c r="G72" s="106">
        <f t="shared" si="46"/>
        <v>42609000</v>
      </c>
      <c r="H72" s="105">
        <f t="shared" si="46"/>
        <v>7987000</v>
      </c>
      <c r="I72" s="106">
        <f t="shared" si="46"/>
        <v>15066145</v>
      </c>
      <c r="J72" s="105">
        <f t="shared" si="46"/>
        <v>15051000</v>
      </c>
      <c r="K72" s="106">
        <f t="shared" si="46"/>
        <v>23374492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23038000</v>
      </c>
      <c r="Q72" s="106">
        <f>$I72      +$K72      +$M72      +$O72</f>
        <v>38440637</v>
      </c>
      <c r="R72" s="61">
        <f>IF(($H72      =0),0,((($J72      -$H72      )/$H72      )*100))</f>
        <v>88.443721046700887</v>
      </c>
      <c r="S72" s="62">
        <f>IF(($I72      =0),0,((($K72      -$I72      )/$I72      )*100))</f>
        <v>55.145805380208415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41.243130023809947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68.817266689342802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aUnWw2s0vWNGuNpYZMGNSJx20oaBNjpgRoI+SVYMlbOjex7LDbs+DVYdl7sGzhnqprz9nnrA13VlFbpsHABsrQ==" saltValue="Lu1wb9G3XVNbPBPCu5k+Q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231000</v>
      </c>
      <c r="I10" s="94">
        <v>230844</v>
      </c>
      <c r="J10" s="93">
        <v>288000</v>
      </c>
      <c r="K10" s="94">
        <v>187906</v>
      </c>
      <c r="L10" s="93"/>
      <c r="M10" s="94"/>
      <c r="N10" s="93"/>
      <c r="O10" s="94"/>
      <c r="P10" s="93">
        <f t="shared" ref="P10:P15" si="1">$H10      +$J10      +$L10      +$N10</f>
        <v>519000</v>
      </c>
      <c r="Q10" s="94">
        <f t="shared" ref="Q10:Q15" si="2">$I10      +$K10      +$M10      +$O10</f>
        <v>418750</v>
      </c>
      <c r="R10" s="48">
        <f t="shared" ref="R10:R15" si="3">IF(($H10      =0),0,((($J10      -$H10      )/$H10      )*100))</f>
        <v>24.675324675324674</v>
      </c>
      <c r="S10" s="49">
        <f t="shared" ref="S10:S15" si="4">IF(($I10      =0),0,((($K10      -$I10      )/$I10      )*100))</f>
        <v>-18.60044012406647</v>
      </c>
      <c r="T10" s="48">
        <f t="shared" ref="T10:T14" si="5">IF(($E10      =0),0,(($P10      /$E10      )*100))</f>
        <v>26.615384615384613</v>
      </c>
      <c r="U10" s="50">
        <f t="shared" ref="U10:U14" si="6">IF(($E10      =0),0,(($Q10      /$E10      )*100))</f>
        <v>21.474358974358974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231000</v>
      </c>
      <c r="I15" s="97">
        <f t="shared" si="7"/>
        <v>230844</v>
      </c>
      <c r="J15" s="96">
        <f t="shared" si="7"/>
        <v>288000</v>
      </c>
      <c r="K15" s="97">
        <f t="shared" si="7"/>
        <v>187906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519000</v>
      </c>
      <c r="Q15" s="97">
        <f t="shared" si="2"/>
        <v>418750</v>
      </c>
      <c r="R15" s="52">
        <f t="shared" si="3"/>
        <v>24.675324675324674</v>
      </c>
      <c r="S15" s="53">
        <f t="shared" si="4"/>
        <v>-18.60044012406647</v>
      </c>
      <c r="T15" s="52">
        <f>IF((SUM($E9:$E13))=0,0,(P15/(SUM($E9:$E13))*100))</f>
        <v>26.615384615384613</v>
      </c>
      <c r="U15" s="54">
        <f>IF((SUM($E9:$E13))=0,0,(Q15/(SUM($E9:$E13))*100))</f>
        <v>21.474358974358974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7831000</v>
      </c>
      <c r="C32" s="92"/>
      <c r="D32" s="92"/>
      <c r="E32" s="92">
        <f>$B32      +$C32      +$D32</f>
        <v>7831000</v>
      </c>
      <c r="F32" s="93">
        <v>7831000</v>
      </c>
      <c r="G32" s="94">
        <v>5482000</v>
      </c>
      <c r="H32" s="93">
        <v>968000</v>
      </c>
      <c r="I32" s="94">
        <v>967297</v>
      </c>
      <c r="J32" s="93">
        <v>2722000</v>
      </c>
      <c r="K32" s="94">
        <v>2722159</v>
      </c>
      <c r="L32" s="93"/>
      <c r="M32" s="94"/>
      <c r="N32" s="93"/>
      <c r="O32" s="94"/>
      <c r="P32" s="93">
        <f>$H32      +$J32      +$L32      +$N32</f>
        <v>3690000</v>
      </c>
      <c r="Q32" s="94">
        <f>$I32      +$K32      +$M32      +$O32</f>
        <v>3689456</v>
      </c>
      <c r="R32" s="48">
        <f>IF(($H32      =0),0,((($J32      -$H32      )/$H32      )*100))</f>
        <v>181.198347107438</v>
      </c>
      <c r="S32" s="49">
        <f>IF(($I32      =0),0,((($K32      -$I32      )/$I32      )*100))</f>
        <v>181.41915047808482</v>
      </c>
      <c r="T32" s="48">
        <f>IF(($E32      =0),0,(($P32      /$E32      )*100))</f>
        <v>47.120418848167539</v>
      </c>
      <c r="U32" s="50">
        <f>IF(($E32      =0),0,(($Q32      /$E32      )*100))</f>
        <v>47.113472098071767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7831000</v>
      </c>
      <c r="C33" s="95">
        <f>C32</f>
        <v>0</v>
      </c>
      <c r="D33" s="95"/>
      <c r="E33" s="95">
        <f>$B33      +$C33      +$D33</f>
        <v>7831000</v>
      </c>
      <c r="F33" s="96">
        <f t="shared" ref="F33:O33" si="17">F32</f>
        <v>7831000</v>
      </c>
      <c r="G33" s="97">
        <f t="shared" si="17"/>
        <v>5482000</v>
      </c>
      <c r="H33" s="96">
        <f t="shared" si="17"/>
        <v>968000</v>
      </c>
      <c r="I33" s="97">
        <f t="shared" si="17"/>
        <v>967297</v>
      </c>
      <c r="J33" s="96">
        <f t="shared" si="17"/>
        <v>2722000</v>
      </c>
      <c r="K33" s="97">
        <f t="shared" si="17"/>
        <v>2722159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3690000</v>
      </c>
      <c r="Q33" s="97">
        <f>$I33      +$K33      +$M33      +$O33</f>
        <v>3689456</v>
      </c>
      <c r="R33" s="52">
        <f>IF(($H33      =0),0,((($J33      -$H33      )/$H33      )*100))</f>
        <v>181.198347107438</v>
      </c>
      <c r="S33" s="53">
        <f>IF(($I33      =0),0,((($K33      -$I33      )/$I33      )*100))</f>
        <v>181.41915047808482</v>
      </c>
      <c r="T33" s="52">
        <f>IF($E33   =0,0,($P33   /$E33   )*100)</f>
        <v>47.120418848167539</v>
      </c>
      <c r="U33" s="54">
        <f>IF($E33   =0,0,($Q33   /$E33   )*100)</f>
        <v>47.113472098071767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21863000</v>
      </c>
      <c r="C35" s="92"/>
      <c r="D35" s="92"/>
      <c r="E35" s="92">
        <f t="shared" ref="E35:E40" si="18">$B35      +$C35      +$D35</f>
        <v>21863000</v>
      </c>
      <c r="F35" s="93">
        <v>21863000</v>
      </c>
      <c r="G35" s="94">
        <v>7363000</v>
      </c>
      <c r="H35" s="93">
        <v>14548000</v>
      </c>
      <c r="I35" s="94">
        <v>7655124</v>
      </c>
      <c r="J35" s="93"/>
      <c r="K35" s="94">
        <v>9510736</v>
      </c>
      <c r="L35" s="93"/>
      <c r="M35" s="94"/>
      <c r="N35" s="93"/>
      <c r="O35" s="94"/>
      <c r="P35" s="93">
        <f t="shared" ref="P35:P40" si="19">$H35      +$J35      +$L35      +$N35</f>
        <v>14548000</v>
      </c>
      <c r="Q35" s="94">
        <f t="shared" ref="Q35:Q40" si="20">$I35      +$K35      +$M35      +$O35</f>
        <v>17165860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24.240129879019594</v>
      </c>
      <c r="T35" s="48">
        <f t="shared" ref="T35:T39" si="23">IF(($E35      =0),0,(($P35      /$E35      )*100))</f>
        <v>66.54164570278553</v>
      </c>
      <c r="U35" s="50">
        <f t="shared" ref="U35:U39" si="24">IF(($E35      =0),0,(($Q35      /$E35      )*100))</f>
        <v>78.515574257878612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6118000</v>
      </c>
      <c r="C36" s="92"/>
      <c r="D36" s="92"/>
      <c r="E36" s="92">
        <f t="shared" si="18"/>
        <v>6118000</v>
      </c>
      <c r="F36" s="93">
        <v>6118000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27981000</v>
      </c>
      <c r="C40" s="95">
        <f>SUM(C35:C39)</f>
        <v>0</v>
      </c>
      <c r="D40" s="95"/>
      <c r="E40" s="95">
        <f t="shared" si="18"/>
        <v>27981000</v>
      </c>
      <c r="F40" s="96">
        <f t="shared" ref="F40:O40" si="25">SUM(F35:F39)</f>
        <v>27981000</v>
      </c>
      <c r="G40" s="97">
        <f t="shared" si="25"/>
        <v>7363000</v>
      </c>
      <c r="H40" s="96">
        <f t="shared" si="25"/>
        <v>14548000</v>
      </c>
      <c r="I40" s="97">
        <f t="shared" si="25"/>
        <v>7655124</v>
      </c>
      <c r="J40" s="96">
        <f t="shared" si="25"/>
        <v>0</v>
      </c>
      <c r="K40" s="97">
        <f t="shared" si="25"/>
        <v>9510736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14548000</v>
      </c>
      <c r="Q40" s="97">
        <f t="shared" si="20"/>
        <v>17165860</v>
      </c>
      <c r="R40" s="52">
        <f t="shared" si="21"/>
        <v>-100</v>
      </c>
      <c r="S40" s="53">
        <f t="shared" si="22"/>
        <v>24.240129879019594</v>
      </c>
      <c r="T40" s="52">
        <f>IF((+$E35+$E38) =0,0,(P40   /(+$E35+$E38) )*100)</f>
        <v>66.54164570278553</v>
      </c>
      <c r="U40" s="54">
        <f>IF((+$E35+$E38) =0,0,(Q40   /(+$E35+$E38) )*100)</f>
        <v>78.515574257878612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37762000</v>
      </c>
      <c r="C67" s="104">
        <f>SUM(C9:C14,C17:C23,C26:C29,C32,C35:C39,C42:C52,C55:C58,C61:C65)</f>
        <v>0</v>
      </c>
      <c r="D67" s="104"/>
      <c r="E67" s="104">
        <f t="shared" si="35"/>
        <v>37762000</v>
      </c>
      <c r="F67" s="105">
        <f t="shared" ref="F67:O67" si="43">SUM(F9:F14,F17:F23,F26:F29,F32,F35:F39,F42:F52,F55:F58,F61:F65)</f>
        <v>37762000</v>
      </c>
      <c r="G67" s="106">
        <f t="shared" si="43"/>
        <v>14795000</v>
      </c>
      <c r="H67" s="105">
        <f t="shared" si="43"/>
        <v>15747000</v>
      </c>
      <c r="I67" s="106">
        <f t="shared" si="43"/>
        <v>8853265</v>
      </c>
      <c r="J67" s="105">
        <f t="shared" si="43"/>
        <v>3010000</v>
      </c>
      <c r="K67" s="106">
        <f t="shared" si="43"/>
        <v>12420801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18757000</v>
      </c>
      <c r="Q67" s="106">
        <f t="shared" si="37"/>
        <v>21274066</v>
      </c>
      <c r="R67" s="61">
        <f t="shared" si="38"/>
        <v>-80.885247983742943</v>
      </c>
      <c r="S67" s="62">
        <f t="shared" si="39"/>
        <v>40.296274877121604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59.275060042978133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67.229383137403616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39499000</v>
      </c>
      <c r="C69" s="92"/>
      <c r="D69" s="92"/>
      <c r="E69" s="92">
        <f>$B69      +$C69      +$D69</f>
        <v>39499000</v>
      </c>
      <c r="F69" s="93">
        <v>39499000</v>
      </c>
      <c r="G69" s="94">
        <v>24000000</v>
      </c>
      <c r="H69" s="93"/>
      <c r="I69" s="94">
        <v>9722581</v>
      </c>
      <c r="J69" s="93">
        <v>24000000</v>
      </c>
      <c r="K69" s="94">
        <v>17970269</v>
      </c>
      <c r="L69" s="93"/>
      <c r="M69" s="94"/>
      <c r="N69" s="93"/>
      <c r="O69" s="94"/>
      <c r="P69" s="93">
        <f>$H69      +$J69      +$L69      +$N69</f>
        <v>24000000</v>
      </c>
      <c r="Q69" s="94">
        <f>$I69      +$K69      +$M69      +$O69</f>
        <v>27692850</v>
      </c>
      <c r="R69" s="48">
        <f>IF(($H69      =0),0,((($J69      -$H69      )/$H69      )*100))</f>
        <v>0</v>
      </c>
      <c r="S69" s="49">
        <f>IF(($I69      =0),0,((($K69      -$I69      )/$I69      )*100))</f>
        <v>84.830231807788493</v>
      </c>
      <c r="T69" s="48">
        <f>IF(($E69      =0),0,(($P69      /$E69      )*100))</f>
        <v>60.761031924858855</v>
      </c>
      <c r="U69" s="50">
        <f>IF(($E69      =0),0,(($Q69      /$E69      )*100))</f>
        <v>70.110255955846981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39499000</v>
      </c>
      <c r="C70" s="101">
        <f>C69</f>
        <v>0</v>
      </c>
      <c r="D70" s="101"/>
      <c r="E70" s="101">
        <f>$B70      +$C70      +$D70</f>
        <v>39499000</v>
      </c>
      <c r="F70" s="102">
        <f t="shared" ref="F70:O70" si="44">F69</f>
        <v>39499000</v>
      </c>
      <c r="G70" s="103">
        <f t="shared" si="44"/>
        <v>24000000</v>
      </c>
      <c r="H70" s="102">
        <f t="shared" si="44"/>
        <v>0</v>
      </c>
      <c r="I70" s="103">
        <f t="shared" si="44"/>
        <v>9722581</v>
      </c>
      <c r="J70" s="102">
        <f t="shared" si="44"/>
        <v>24000000</v>
      </c>
      <c r="K70" s="103">
        <f t="shared" si="44"/>
        <v>17970269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24000000</v>
      </c>
      <c r="Q70" s="103">
        <f>$I70      +$K70      +$M70      +$O70</f>
        <v>27692850</v>
      </c>
      <c r="R70" s="57">
        <f>IF(($H70      =0),0,((($J70      -$H70      )/$H70      )*100))</f>
        <v>0</v>
      </c>
      <c r="S70" s="58">
        <f>IF(($I70      =0),0,((($K70      -$I70      )/$I70      )*100))</f>
        <v>84.830231807788493</v>
      </c>
      <c r="T70" s="57">
        <f>IF($E70   =0,0,($P70   /$E70   )*100)</f>
        <v>60.761031924858855</v>
      </c>
      <c r="U70" s="59">
        <f>IF($E70   =0,0,($Q70   /$E70 )*100)</f>
        <v>70.110255955846981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39499000</v>
      </c>
      <c r="C71" s="104">
        <f>C69</f>
        <v>0</v>
      </c>
      <c r="D71" s="104"/>
      <c r="E71" s="104">
        <f>$B71      +$C71      +$D71</f>
        <v>39499000</v>
      </c>
      <c r="F71" s="105">
        <f t="shared" ref="F71:O71" si="45">F69</f>
        <v>39499000</v>
      </c>
      <c r="G71" s="106">
        <f t="shared" si="45"/>
        <v>24000000</v>
      </c>
      <c r="H71" s="105">
        <f t="shared" si="45"/>
        <v>0</v>
      </c>
      <c r="I71" s="106">
        <f t="shared" si="45"/>
        <v>9722581</v>
      </c>
      <c r="J71" s="105">
        <f t="shared" si="45"/>
        <v>24000000</v>
      </c>
      <c r="K71" s="106">
        <f t="shared" si="45"/>
        <v>17970269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24000000</v>
      </c>
      <c r="Q71" s="106">
        <f>$I71      +$K71      +$M71      +$O71</f>
        <v>27692850</v>
      </c>
      <c r="R71" s="61">
        <f>IF(($H71      =0),0,((($J71      -$H71      )/$H71      )*100))</f>
        <v>0</v>
      </c>
      <c r="S71" s="62">
        <f>IF(($I71      =0),0,((($K71      -$I71      )/$I71      )*100))</f>
        <v>84.830231807788493</v>
      </c>
      <c r="T71" s="61">
        <f>IF($E71   =0,0,($P71   /$E71   )*100)</f>
        <v>60.761031924858855</v>
      </c>
      <c r="U71" s="65">
        <f>IF($E71   =0,0,($Q71   /$E71   )*100)</f>
        <v>70.110255955846981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77261000</v>
      </c>
      <c r="C72" s="104">
        <f>SUM(C9:C14,C17:C23,C26:C29,C32,C35:C39,C42:C52,C55:C58,C61:C65,C69)</f>
        <v>0</v>
      </c>
      <c r="D72" s="104"/>
      <c r="E72" s="104">
        <f>$B72      +$C72      +$D72</f>
        <v>77261000</v>
      </c>
      <c r="F72" s="105">
        <f t="shared" ref="F72:O72" si="46">SUM(F9:F14,F17:F23,F26:F29,F32,F35:F39,F42:F52,F55:F58,F61:F65,F69)</f>
        <v>77261000</v>
      </c>
      <c r="G72" s="106">
        <f t="shared" si="46"/>
        <v>38795000</v>
      </c>
      <c r="H72" s="105">
        <f t="shared" si="46"/>
        <v>15747000</v>
      </c>
      <c r="I72" s="106">
        <f t="shared" si="46"/>
        <v>18575846</v>
      </c>
      <c r="J72" s="105">
        <f t="shared" si="46"/>
        <v>27010000</v>
      </c>
      <c r="K72" s="106">
        <f t="shared" si="46"/>
        <v>30391070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42757000</v>
      </c>
      <c r="Q72" s="106">
        <f>$I72      +$K72      +$M72      +$O72</f>
        <v>48966916</v>
      </c>
      <c r="R72" s="61">
        <f>IF(($H72      =0),0,((($J72      -$H72      )/$H72      )*100))</f>
        <v>71.524734870133997</v>
      </c>
      <c r="S72" s="62">
        <f>IF(($I72      =0),0,((($K72      -$I72      )/$I72      )*100))</f>
        <v>63.605307666740998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60.100080120321039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68.82886018301167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wLT9GSnwHdoAqu8dRi4B6G3A6JBvSygkseEQwySpSNgI9D5adLOx4lFFKMfetAujqnFK3QWtJN3lOsAXEffhw==" saltValue="epmy5qiPYeIojdj2OcShh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/>
      <c r="I10" s="94">
        <v>566483</v>
      </c>
      <c r="J10" s="93">
        <v>1061000</v>
      </c>
      <c r="K10" s="94">
        <v>493831</v>
      </c>
      <c r="L10" s="93"/>
      <c r="M10" s="94"/>
      <c r="N10" s="93"/>
      <c r="O10" s="94"/>
      <c r="P10" s="93">
        <f t="shared" ref="P10:P15" si="1">$H10      +$J10      +$L10      +$N10</f>
        <v>1061000</v>
      </c>
      <c r="Q10" s="94">
        <f t="shared" ref="Q10:Q15" si="2">$I10      +$K10      +$M10      +$O10</f>
        <v>1060314</v>
      </c>
      <c r="R10" s="48">
        <f t="shared" ref="R10:R15" si="3">IF(($H10      =0),0,((($J10      -$H10      )/$H10      )*100))</f>
        <v>0</v>
      </c>
      <c r="S10" s="49">
        <f t="shared" ref="S10:S15" si="4">IF(($I10      =0),0,((($K10      -$I10      )/$I10      )*100))</f>
        <v>-12.825098017063178</v>
      </c>
      <c r="T10" s="48">
        <f t="shared" ref="T10:T14" si="5">IF(($E10      =0),0,(($P10      /$E10      )*100))</f>
        <v>57.351351351351354</v>
      </c>
      <c r="U10" s="50">
        <f t="shared" ref="U10:U14" si="6">IF(($E10      =0),0,(($Q10      /$E10      )*100))</f>
        <v>57.314270270270271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0</v>
      </c>
      <c r="I15" s="97">
        <f t="shared" si="7"/>
        <v>566483</v>
      </c>
      <c r="J15" s="96">
        <f t="shared" si="7"/>
        <v>1061000</v>
      </c>
      <c r="K15" s="97">
        <f t="shared" si="7"/>
        <v>493831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1061000</v>
      </c>
      <c r="Q15" s="97">
        <f t="shared" si="2"/>
        <v>1060314</v>
      </c>
      <c r="R15" s="52">
        <f t="shared" si="3"/>
        <v>0</v>
      </c>
      <c r="S15" s="53">
        <f t="shared" si="4"/>
        <v>-12.825098017063178</v>
      </c>
      <c r="T15" s="52">
        <f>IF((SUM($E9:$E13))=0,0,(P15/(SUM($E9:$E13))*100))</f>
        <v>57.351351351351354</v>
      </c>
      <c r="U15" s="54">
        <f>IF((SUM($E9:$E13))=0,0,(Q15/(SUM($E9:$E13))*100))</f>
        <v>57.314270270270271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2748000</v>
      </c>
      <c r="C32" s="92"/>
      <c r="D32" s="92"/>
      <c r="E32" s="92">
        <f>$B32      +$C32      +$D32</f>
        <v>2748000</v>
      </c>
      <c r="F32" s="93">
        <v>2748000</v>
      </c>
      <c r="G32" s="94">
        <v>1923000</v>
      </c>
      <c r="H32" s="93">
        <v>1727000</v>
      </c>
      <c r="I32" s="94">
        <v>685000</v>
      </c>
      <c r="J32" s="93">
        <v>196000</v>
      </c>
      <c r="K32" s="94">
        <v>1238000</v>
      </c>
      <c r="L32" s="93"/>
      <c r="M32" s="94"/>
      <c r="N32" s="93"/>
      <c r="O32" s="94"/>
      <c r="P32" s="93">
        <f>$H32      +$J32      +$L32      +$N32</f>
        <v>1923000</v>
      </c>
      <c r="Q32" s="94">
        <f>$I32      +$K32      +$M32      +$O32</f>
        <v>1923000</v>
      </c>
      <c r="R32" s="48">
        <f>IF(($H32      =0),0,((($J32      -$H32      )/$H32      )*100))</f>
        <v>-88.650839606253612</v>
      </c>
      <c r="S32" s="49">
        <f>IF(($I32      =0),0,((($K32      -$I32      )/$I32      )*100))</f>
        <v>80.729927007299267</v>
      </c>
      <c r="T32" s="48">
        <f>IF(($E32      =0),0,(($P32      /$E32      )*100))</f>
        <v>69.978165938864635</v>
      </c>
      <c r="U32" s="50">
        <f>IF(($E32      =0),0,(($Q32      /$E32      )*100))</f>
        <v>69.978165938864635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2748000</v>
      </c>
      <c r="C33" s="95">
        <f>C32</f>
        <v>0</v>
      </c>
      <c r="D33" s="95"/>
      <c r="E33" s="95">
        <f>$B33      +$C33      +$D33</f>
        <v>2748000</v>
      </c>
      <c r="F33" s="96">
        <f t="shared" ref="F33:O33" si="17">F32</f>
        <v>2748000</v>
      </c>
      <c r="G33" s="97">
        <f t="shared" si="17"/>
        <v>1923000</v>
      </c>
      <c r="H33" s="96">
        <f t="shared" si="17"/>
        <v>1727000</v>
      </c>
      <c r="I33" s="97">
        <f t="shared" si="17"/>
        <v>685000</v>
      </c>
      <c r="J33" s="96">
        <f t="shared" si="17"/>
        <v>196000</v>
      </c>
      <c r="K33" s="97">
        <f t="shared" si="17"/>
        <v>1238000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1923000</v>
      </c>
      <c r="Q33" s="97">
        <f>$I33      +$K33      +$M33      +$O33</f>
        <v>1923000</v>
      </c>
      <c r="R33" s="52">
        <f>IF(($H33      =0),0,((($J33      -$H33      )/$H33      )*100))</f>
        <v>-88.650839606253612</v>
      </c>
      <c r="S33" s="53">
        <f>IF(($I33      =0),0,((($K33      -$I33      )/$I33      )*100))</f>
        <v>80.729927007299267</v>
      </c>
      <c r="T33" s="52">
        <f>IF($E33   =0,0,($P33   /$E33   )*100)</f>
        <v>69.978165938864635</v>
      </c>
      <c r="U33" s="54">
        <f>IF($E33   =0,0,($Q33   /$E33   )*100)</f>
        <v>69.978165938864635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600000</v>
      </c>
      <c r="C35" s="92"/>
      <c r="D35" s="92"/>
      <c r="E35" s="92">
        <f t="shared" ref="E35:E40" si="18">$B35      +$C35      +$D35</f>
        <v>600000</v>
      </c>
      <c r="F35" s="93">
        <v>600000</v>
      </c>
      <c r="G35" s="94">
        <v>600000</v>
      </c>
      <c r="H35" s="93"/>
      <c r="I35" s="94">
        <v>1791951</v>
      </c>
      <c r="J35" s="93"/>
      <c r="K35" s="94">
        <v>749092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2541043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-58.196848016491522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423.50716666666665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31154000</v>
      </c>
      <c r="C36" s="92"/>
      <c r="D36" s="92"/>
      <c r="E36" s="92">
        <f t="shared" si="18"/>
        <v>31154000</v>
      </c>
      <c r="F36" s="93">
        <v>31154000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31754000</v>
      </c>
      <c r="C40" s="95">
        <f>SUM(C35:C39)</f>
        <v>0</v>
      </c>
      <c r="D40" s="95"/>
      <c r="E40" s="95">
        <f t="shared" si="18"/>
        <v>31754000</v>
      </c>
      <c r="F40" s="96">
        <f t="shared" ref="F40:O40" si="25">SUM(F35:F39)</f>
        <v>31754000</v>
      </c>
      <c r="G40" s="97">
        <f t="shared" si="25"/>
        <v>600000</v>
      </c>
      <c r="H40" s="96">
        <f t="shared" si="25"/>
        <v>0</v>
      </c>
      <c r="I40" s="97">
        <f t="shared" si="25"/>
        <v>1791951</v>
      </c>
      <c r="J40" s="96">
        <f t="shared" si="25"/>
        <v>0</v>
      </c>
      <c r="K40" s="97">
        <f t="shared" si="25"/>
        <v>749092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2541043</v>
      </c>
      <c r="R40" s="52">
        <f t="shared" si="21"/>
        <v>0</v>
      </c>
      <c r="S40" s="53">
        <f t="shared" si="22"/>
        <v>-58.196848016491522</v>
      </c>
      <c r="T40" s="52">
        <f>IF((+$E35+$E38) =0,0,(P40   /(+$E35+$E38) )*100)</f>
        <v>0</v>
      </c>
      <c r="U40" s="54">
        <f>IF((+$E35+$E38) =0,0,(Q40   /(+$E35+$E38) )*100)</f>
        <v>423.50716666666665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36352000</v>
      </c>
      <c r="C67" s="104">
        <f>SUM(C9:C14,C17:C23,C26:C29,C32,C35:C39,C42:C52,C55:C58,C61:C65)</f>
        <v>0</v>
      </c>
      <c r="D67" s="104"/>
      <c r="E67" s="104">
        <f t="shared" si="35"/>
        <v>36352000</v>
      </c>
      <c r="F67" s="105">
        <f t="shared" ref="F67:O67" si="43">SUM(F9:F14,F17:F23,F26:F29,F32,F35:F39,F42:F52,F55:F58,F61:F65)</f>
        <v>36352000</v>
      </c>
      <c r="G67" s="106">
        <f t="shared" si="43"/>
        <v>4373000</v>
      </c>
      <c r="H67" s="105">
        <f t="shared" si="43"/>
        <v>1727000</v>
      </c>
      <c r="I67" s="106">
        <f t="shared" si="43"/>
        <v>3043434</v>
      </c>
      <c r="J67" s="105">
        <f t="shared" si="43"/>
        <v>1257000</v>
      </c>
      <c r="K67" s="106">
        <f t="shared" si="43"/>
        <v>2480923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2984000</v>
      </c>
      <c r="Q67" s="106">
        <f t="shared" si="37"/>
        <v>5524357</v>
      </c>
      <c r="R67" s="61">
        <f t="shared" si="38"/>
        <v>-27.214823393167343</v>
      </c>
      <c r="S67" s="62">
        <f t="shared" si="39"/>
        <v>-18.482773078042765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57.406694882647166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106.27851096575607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51395000</v>
      </c>
      <c r="C69" s="92"/>
      <c r="D69" s="92"/>
      <c r="E69" s="92">
        <f>$B69      +$C69      +$D69</f>
        <v>51395000</v>
      </c>
      <c r="F69" s="93">
        <v>51395000</v>
      </c>
      <c r="G69" s="94">
        <v>43838000</v>
      </c>
      <c r="H69" s="93">
        <v>8203000</v>
      </c>
      <c r="I69" s="94">
        <v>10981060</v>
      </c>
      <c r="J69" s="93">
        <v>14047000</v>
      </c>
      <c r="K69" s="94">
        <v>12231100</v>
      </c>
      <c r="L69" s="93"/>
      <c r="M69" s="94"/>
      <c r="N69" s="93"/>
      <c r="O69" s="94"/>
      <c r="P69" s="93">
        <f>$H69      +$J69      +$L69      +$N69</f>
        <v>22250000</v>
      </c>
      <c r="Q69" s="94">
        <f>$I69      +$K69      +$M69      +$O69</f>
        <v>23212160</v>
      </c>
      <c r="R69" s="48">
        <f>IF(($H69      =0),0,((($J69      -$H69      )/$H69      )*100))</f>
        <v>71.242228453004998</v>
      </c>
      <c r="S69" s="49">
        <f>IF(($I69      =0),0,((($K69      -$I69      )/$I69      )*100))</f>
        <v>11.38360049029875</v>
      </c>
      <c r="T69" s="48">
        <f>IF(($E69      =0),0,(($P69      /$E69      )*100))</f>
        <v>43.292149041735577</v>
      </c>
      <c r="U69" s="50">
        <f>IF(($E69      =0),0,(($Q69      /$E69      )*100))</f>
        <v>45.16423776631968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51395000</v>
      </c>
      <c r="C70" s="101">
        <f>C69</f>
        <v>0</v>
      </c>
      <c r="D70" s="101"/>
      <c r="E70" s="101">
        <f>$B70      +$C70      +$D70</f>
        <v>51395000</v>
      </c>
      <c r="F70" s="102">
        <f t="shared" ref="F70:O70" si="44">F69</f>
        <v>51395000</v>
      </c>
      <c r="G70" s="103">
        <f t="shared" si="44"/>
        <v>43838000</v>
      </c>
      <c r="H70" s="102">
        <f t="shared" si="44"/>
        <v>8203000</v>
      </c>
      <c r="I70" s="103">
        <f t="shared" si="44"/>
        <v>10981060</v>
      </c>
      <c r="J70" s="102">
        <f t="shared" si="44"/>
        <v>14047000</v>
      </c>
      <c r="K70" s="103">
        <f t="shared" si="44"/>
        <v>12231100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22250000</v>
      </c>
      <c r="Q70" s="103">
        <f>$I70      +$K70      +$M70      +$O70</f>
        <v>23212160</v>
      </c>
      <c r="R70" s="57">
        <f>IF(($H70      =0),0,((($J70      -$H70      )/$H70      )*100))</f>
        <v>71.242228453004998</v>
      </c>
      <c r="S70" s="58">
        <f>IF(($I70      =0),0,((($K70      -$I70      )/$I70      )*100))</f>
        <v>11.38360049029875</v>
      </c>
      <c r="T70" s="57">
        <f>IF($E70   =0,0,($P70   /$E70   )*100)</f>
        <v>43.292149041735577</v>
      </c>
      <c r="U70" s="59">
        <f>IF($E70   =0,0,($Q70   /$E70 )*100)</f>
        <v>45.16423776631968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51395000</v>
      </c>
      <c r="C71" s="104">
        <f>C69</f>
        <v>0</v>
      </c>
      <c r="D71" s="104"/>
      <c r="E71" s="104">
        <f>$B71      +$C71      +$D71</f>
        <v>51395000</v>
      </c>
      <c r="F71" s="105">
        <f t="shared" ref="F71:O71" si="45">F69</f>
        <v>51395000</v>
      </c>
      <c r="G71" s="106">
        <f t="shared" si="45"/>
        <v>43838000</v>
      </c>
      <c r="H71" s="105">
        <f t="shared" si="45"/>
        <v>8203000</v>
      </c>
      <c r="I71" s="106">
        <f t="shared" si="45"/>
        <v>10981060</v>
      </c>
      <c r="J71" s="105">
        <f t="shared" si="45"/>
        <v>14047000</v>
      </c>
      <c r="K71" s="106">
        <f t="shared" si="45"/>
        <v>12231100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22250000</v>
      </c>
      <c r="Q71" s="106">
        <f>$I71      +$K71      +$M71      +$O71</f>
        <v>23212160</v>
      </c>
      <c r="R71" s="61">
        <f>IF(($H71      =0),0,((($J71      -$H71      )/$H71      )*100))</f>
        <v>71.242228453004998</v>
      </c>
      <c r="S71" s="62">
        <f>IF(($I71      =0),0,((($K71      -$I71      )/$I71      )*100))</f>
        <v>11.38360049029875</v>
      </c>
      <c r="T71" s="61">
        <f>IF($E71   =0,0,($P71   /$E71   )*100)</f>
        <v>43.292149041735577</v>
      </c>
      <c r="U71" s="65">
        <f>IF($E71   =0,0,($Q71   /$E71   )*100)</f>
        <v>45.16423776631968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87747000</v>
      </c>
      <c r="C72" s="104">
        <f>SUM(C9:C14,C17:C23,C26:C29,C32,C35:C39,C42:C52,C55:C58,C61:C65,C69)</f>
        <v>0</v>
      </c>
      <c r="D72" s="104"/>
      <c r="E72" s="104">
        <f>$B72      +$C72      +$D72</f>
        <v>87747000</v>
      </c>
      <c r="F72" s="105">
        <f t="shared" ref="F72:O72" si="46">SUM(F9:F14,F17:F23,F26:F29,F32,F35:F39,F42:F52,F55:F58,F61:F65,F69)</f>
        <v>87747000</v>
      </c>
      <c r="G72" s="106">
        <f t="shared" si="46"/>
        <v>48211000</v>
      </c>
      <c r="H72" s="105">
        <f t="shared" si="46"/>
        <v>9930000</v>
      </c>
      <c r="I72" s="106">
        <f t="shared" si="46"/>
        <v>14024494</v>
      </c>
      <c r="J72" s="105">
        <f t="shared" si="46"/>
        <v>15304000</v>
      </c>
      <c r="K72" s="106">
        <f t="shared" si="46"/>
        <v>14712023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25234000</v>
      </c>
      <c r="Q72" s="106">
        <f>$I72      +$K72      +$M72      +$O72</f>
        <v>28736517</v>
      </c>
      <c r="R72" s="61">
        <f>IF(($H72      =0),0,((($J72      -$H72      )/$H72      )*100))</f>
        <v>54.118831822759319</v>
      </c>
      <c r="S72" s="62">
        <f>IF(($I72      =0),0,((($K72      -$I72      )/$I72      )*100))</f>
        <v>4.9023444268292318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44.588553354655168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50.777511352994189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y/RcoFwM3f0pxaMr97z4F2VVHteKAZMowXsKPFq3izE5goh5Nfn9mbx4vGDuFjxD5wrbldvtl7lNIxY96MxYbA==" saltValue="UmeKwBfFLHqRi65GU8uX+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153000</v>
      </c>
      <c r="I10" s="94"/>
      <c r="J10" s="93">
        <v>1047000</v>
      </c>
      <c r="K10" s="94"/>
      <c r="L10" s="93"/>
      <c r="M10" s="94"/>
      <c r="N10" s="93"/>
      <c r="O10" s="94"/>
      <c r="P10" s="93">
        <f t="shared" ref="P10:P15" si="1">$H10      +$J10      +$L10      +$N10</f>
        <v>1200000</v>
      </c>
      <c r="Q10" s="94">
        <f t="shared" ref="Q10:Q15" si="2">$I10      +$K10      +$M10      +$O10</f>
        <v>0</v>
      </c>
      <c r="R10" s="48">
        <f t="shared" ref="R10:R15" si="3">IF(($H10      =0),0,((($J10      -$H10      )/$H10      )*100))</f>
        <v>584.31372549019602</v>
      </c>
      <c r="S10" s="49">
        <f t="shared" ref="S10:S15" si="4">IF(($I10      =0),0,((($K10      -$I10      )/$I10      )*100))</f>
        <v>0</v>
      </c>
      <c r="T10" s="48">
        <f t="shared" ref="T10:T14" si="5">IF(($E10      =0),0,(($P10      /$E10      )*100))</f>
        <v>61.53846153846154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153000</v>
      </c>
      <c r="I15" s="97">
        <f t="shared" si="7"/>
        <v>0</v>
      </c>
      <c r="J15" s="96">
        <f t="shared" si="7"/>
        <v>1047000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1200000</v>
      </c>
      <c r="Q15" s="97">
        <f t="shared" si="2"/>
        <v>0</v>
      </c>
      <c r="R15" s="52">
        <f t="shared" si="3"/>
        <v>584.31372549019602</v>
      </c>
      <c r="S15" s="53">
        <f t="shared" si="4"/>
        <v>0</v>
      </c>
      <c r="T15" s="52">
        <f>IF((SUM($E9:$E13))=0,0,(P15/(SUM($E9:$E13))*100))</f>
        <v>61.53846153846154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2178000</v>
      </c>
      <c r="C32" s="92"/>
      <c r="D32" s="92"/>
      <c r="E32" s="92">
        <f>$B32      +$C32      +$D32</f>
        <v>2178000</v>
      </c>
      <c r="F32" s="93">
        <v>2178000</v>
      </c>
      <c r="G32" s="94">
        <v>1528000</v>
      </c>
      <c r="H32" s="93">
        <v>1302000</v>
      </c>
      <c r="I32" s="94"/>
      <c r="J32" s="93">
        <v>226000</v>
      </c>
      <c r="K32" s="94"/>
      <c r="L32" s="93"/>
      <c r="M32" s="94"/>
      <c r="N32" s="93"/>
      <c r="O32" s="94"/>
      <c r="P32" s="93">
        <f>$H32      +$J32      +$L32      +$N32</f>
        <v>1528000</v>
      </c>
      <c r="Q32" s="94">
        <f>$I32      +$K32      +$M32      +$O32</f>
        <v>0</v>
      </c>
      <c r="R32" s="48">
        <f>IF(($H32      =0),0,((($J32      -$H32      )/$H32      )*100))</f>
        <v>-82.642089093701998</v>
      </c>
      <c r="S32" s="49">
        <f>IF(($I32      =0),0,((($K32      -$I32      )/$I32      )*100))</f>
        <v>0</v>
      </c>
      <c r="T32" s="48">
        <f>IF(($E32      =0),0,(($P32      /$E32      )*100))</f>
        <v>70.156106519742877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2178000</v>
      </c>
      <c r="C33" s="95">
        <f>C32</f>
        <v>0</v>
      </c>
      <c r="D33" s="95"/>
      <c r="E33" s="95">
        <f>$B33      +$C33      +$D33</f>
        <v>2178000</v>
      </c>
      <c r="F33" s="96">
        <f t="shared" ref="F33:O33" si="17">F32</f>
        <v>2178000</v>
      </c>
      <c r="G33" s="97">
        <f t="shared" si="17"/>
        <v>1528000</v>
      </c>
      <c r="H33" s="96">
        <f t="shared" si="17"/>
        <v>1302000</v>
      </c>
      <c r="I33" s="97">
        <f t="shared" si="17"/>
        <v>0</v>
      </c>
      <c r="J33" s="96">
        <f t="shared" si="17"/>
        <v>226000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1528000</v>
      </c>
      <c r="Q33" s="97">
        <f>$I33      +$K33      +$M33      +$O33</f>
        <v>0</v>
      </c>
      <c r="R33" s="52">
        <f>IF(($H33      =0),0,((($J33      -$H33      )/$H33      )*100))</f>
        <v>-82.642089093701998</v>
      </c>
      <c r="S33" s="53">
        <f>IF(($I33      =0),0,((($K33      -$I33      )/$I33      )*100))</f>
        <v>0</v>
      </c>
      <c r="T33" s="52">
        <f>IF($E33   =0,0,($P33   /$E33   )*100)</f>
        <v>70.156106519742877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7561000</v>
      </c>
      <c r="C35" s="92"/>
      <c r="D35" s="92"/>
      <c r="E35" s="92">
        <f t="shared" ref="E35:E40" si="18">$B35      +$C35      +$D35</f>
        <v>7561000</v>
      </c>
      <c r="F35" s="93">
        <v>7561000</v>
      </c>
      <c r="G35" s="94">
        <v>4561000</v>
      </c>
      <c r="H35" s="93">
        <v>1379000</v>
      </c>
      <c r="I35" s="94">
        <v>1778215</v>
      </c>
      <c r="J35" s="93">
        <v>2010000</v>
      </c>
      <c r="K35" s="94"/>
      <c r="L35" s="93"/>
      <c r="M35" s="94"/>
      <c r="N35" s="93"/>
      <c r="O35" s="94"/>
      <c r="P35" s="93">
        <f t="shared" ref="P35:P40" si="19">$H35      +$J35      +$L35      +$N35</f>
        <v>3389000</v>
      </c>
      <c r="Q35" s="94">
        <f t="shared" ref="Q35:Q40" si="20">$I35      +$K35      +$M35      +$O35</f>
        <v>1778215</v>
      </c>
      <c r="R35" s="48">
        <f t="shared" ref="R35:R40" si="21">IF(($H35      =0),0,((($J35      -$H35      )/$H35      )*100))</f>
        <v>45.757795503988397</v>
      </c>
      <c r="S35" s="49">
        <f t="shared" ref="S35:S40" si="22">IF(($I35      =0),0,((($K35      -$I35      )/$I35      )*100))</f>
        <v>-100</v>
      </c>
      <c r="T35" s="48">
        <f t="shared" ref="T35:T39" si="23">IF(($E35      =0),0,(($P35      /$E35      )*100))</f>
        <v>44.8221134770533</v>
      </c>
      <c r="U35" s="50">
        <f t="shared" ref="U35:U39" si="24">IF(($E35      =0),0,(($Q35      /$E35      )*100))</f>
        <v>23.518251554027245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954000</v>
      </c>
      <c r="C36" s="92"/>
      <c r="D36" s="92"/>
      <c r="E36" s="92">
        <f t="shared" si="18"/>
        <v>954000</v>
      </c>
      <c r="F36" s="93">
        <v>954000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8515000</v>
      </c>
      <c r="C40" s="95">
        <f>SUM(C35:C39)</f>
        <v>0</v>
      </c>
      <c r="D40" s="95"/>
      <c r="E40" s="95">
        <f t="shared" si="18"/>
        <v>8515000</v>
      </c>
      <c r="F40" s="96">
        <f t="shared" ref="F40:O40" si="25">SUM(F35:F39)</f>
        <v>8515000</v>
      </c>
      <c r="G40" s="97">
        <f t="shared" si="25"/>
        <v>4561000</v>
      </c>
      <c r="H40" s="96">
        <f t="shared" si="25"/>
        <v>1379000</v>
      </c>
      <c r="I40" s="97">
        <f t="shared" si="25"/>
        <v>1778215</v>
      </c>
      <c r="J40" s="96">
        <f t="shared" si="25"/>
        <v>2010000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3389000</v>
      </c>
      <c r="Q40" s="97">
        <f t="shared" si="20"/>
        <v>1778215</v>
      </c>
      <c r="R40" s="52">
        <f t="shared" si="21"/>
        <v>45.757795503988397</v>
      </c>
      <c r="S40" s="53">
        <f t="shared" si="22"/>
        <v>-100</v>
      </c>
      <c r="T40" s="52">
        <f>IF((+$E35+$E38) =0,0,(P40   /(+$E35+$E38) )*100)</f>
        <v>44.8221134770533</v>
      </c>
      <c r="U40" s="54">
        <f>IF((+$E35+$E38) =0,0,(Q40   /(+$E35+$E38) )*100)</f>
        <v>23.518251554027245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12643000</v>
      </c>
      <c r="C67" s="104">
        <f>SUM(C9:C14,C17:C23,C26:C29,C32,C35:C39,C42:C52,C55:C58,C61:C65)</f>
        <v>0</v>
      </c>
      <c r="D67" s="104"/>
      <c r="E67" s="104">
        <f t="shared" si="35"/>
        <v>12643000</v>
      </c>
      <c r="F67" s="105">
        <f t="shared" ref="F67:O67" si="43">SUM(F9:F14,F17:F23,F26:F29,F32,F35:F39,F42:F52,F55:F58,F61:F65)</f>
        <v>12643000</v>
      </c>
      <c r="G67" s="106">
        <f t="shared" si="43"/>
        <v>8039000</v>
      </c>
      <c r="H67" s="105">
        <f t="shared" si="43"/>
        <v>2834000</v>
      </c>
      <c r="I67" s="106">
        <f t="shared" si="43"/>
        <v>1778215</v>
      </c>
      <c r="J67" s="105">
        <f t="shared" si="43"/>
        <v>3283000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6117000</v>
      </c>
      <c r="Q67" s="106">
        <f t="shared" si="37"/>
        <v>1778215</v>
      </c>
      <c r="R67" s="61">
        <f t="shared" si="38"/>
        <v>15.843330980945661</v>
      </c>
      <c r="S67" s="62">
        <f t="shared" si="39"/>
        <v>-100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52.331251604072207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15.21272136196424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31779000</v>
      </c>
      <c r="C69" s="92"/>
      <c r="D69" s="92"/>
      <c r="E69" s="92">
        <f>$B69      +$C69      +$D69</f>
        <v>31779000</v>
      </c>
      <c r="F69" s="93">
        <v>31779000</v>
      </c>
      <c r="G69" s="94">
        <v>19279000</v>
      </c>
      <c r="H69" s="93"/>
      <c r="I69" s="94">
        <v>149315</v>
      </c>
      <c r="J69" s="93">
        <v>18136000</v>
      </c>
      <c r="K69" s="94"/>
      <c r="L69" s="93"/>
      <c r="M69" s="94"/>
      <c r="N69" s="93"/>
      <c r="O69" s="94"/>
      <c r="P69" s="93">
        <f>$H69      +$J69      +$L69      +$N69</f>
        <v>18136000</v>
      </c>
      <c r="Q69" s="94">
        <f>$I69      +$K69      +$M69      +$O69</f>
        <v>149315</v>
      </c>
      <c r="R69" s="48">
        <f>IF(($H69      =0),0,((($J69      -$H69      )/$H69      )*100))</f>
        <v>0</v>
      </c>
      <c r="S69" s="49">
        <f>IF(($I69      =0),0,((($K69      -$I69      )/$I69      )*100))</f>
        <v>-100</v>
      </c>
      <c r="T69" s="48">
        <f>IF(($E69      =0),0,(($P69      /$E69      )*100))</f>
        <v>57.069133704647726</v>
      </c>
      <c r="U69" s="50">
        <f>IF(($E69      =0),0,(($Q69      /$E69      )*100))</f>
        <v>0.46985430630290442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31779000</v>
      </c>
      <c r="C70" s="101">
        <f>C69</f>
        <v>0</v>
      </c>
      <c r="D70" s="101"/>
      <c r="E70" s="101">
        <f>$B70      +$C70      +$D70</f>
        <v>31779000</v>
      </c>
      <c r="F70" s="102">
        <f t="shared" ref="F70:O70" si="44">F69</f>
        <v>31779000</v>
      </c>
      <c r="G70" s="103">
        <f t="shared" si="44"/>
        <v>19279000</v>
      </c>
      <c r="H70" s="102">
        <f t="shared" si="44"/>
        <v>0</v>
      </c>
      <c r="I70" s="103">
        <f t="shared" si="44"/>
        <v>149315</v>
      </c>
      <c r="J70" s="102">
        <f t="shared" si="44"/>
        <v>18136000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18136000</v>
      </c>
      <c r="Q70" s="103">
        <f>$I70      +$K70      +$M70      +$O70</f>
        <v>149315</v>
      </c>
      <c r="R70" s="57">
        <f>IF(($H70      =0),0,((($J70      -$H70      )/$H70      )*100))</f>
        <v>0</v>
      </c>
      <c r="S70" s="58">
        <f>IF(($I70      =0),0,((($K70      -$I70      )/$I70      )*100))</f>
        <v>-100</v>
      </c>
      <c r="T70" s="57">
        <f>IF($E70   =0,0,($P70   /$E70   )*100)</f>
        <v>57.069133704647726</v>
      </c>
      <c r="U70" s="59">
        <f>IF($E70   =0,0,($Q70   /$E70 )*100)</f>
        <v>0.46985430630290442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31779000</v>
      </c>
      <c r="C71" s="104">
        <f>C69</f>
        <v>0</v>
      </c>
      <c r="D71" s="104"/>
      <c r="E71" s="104">
        <f>$B71      +$C71      +$D71</f>
        <v>31779000</v>
      </c>
      <c r="F71" s="105">
        <f t="shared" ref="F71:O71" si="45">F69</f>
        <v>31779000</v>
      </c>
      <c r="G71" s="106">
        <f t="shared" si="45"/>
        <v>19279000</v>
      </c>
      <c r="H71" s="105">
        <f t="shared" si="45"/>
        <v>0</v>
      </c>
      <c r="I71" s="106">
        <f t="shared" si="45"/>
        <v>149315</v>
      </c>
      <c r="J71" s="105">
        <f t="shared" si="45"/>
        <v>18136000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18136000</v>
      </c>
      <c r="Q71" s="106">
        <f>$I71      +$K71      +$M71      +$O71</f>
        <v>149315</v>
      </c>
      <c r="R71" s="61">
        <f>IF(($H71      =0),0,((($J71      -$H71      )/$H71      )*100))</f>
        <v>0</v>
      </c>
      <c r="S71" s="62">
        <f>IF(($I71      =0),0,((($K71      -$I71      )/$I71      )*100))</f>
        <v>-100</v>
      </c>
      <c r="T71" s="61">
        <f>IF($E71   =0,0,($P71   /$E71   )*100)</f>
        <v>57.069133704647726</v>
      </c>
      <c r="U71" s="65">
        <f>IF($E71   =0,0,($Q71   /$E71   )*100)</f>
        <v>0.46985430630290442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44422000</v>
      </c>
      <c r="C72" s="104">
        <f>SUM(C9:C14,C17:C23,C26:C29,C32,C35:C39,C42:C52,C55:C58,C61:C65,C69)</f>
        <v>0</v>
      </c>
      <c r="D72" s="104"/>
      <c r="E72" s="104">
        <f>$B72      +$C72      +$D72</f>
        <v>44422000</v>
      </c>
      <c r="F72" s="105">
        <f t="shared" ref="F72:O72" si="46">SUM(F9:F14,F17:F23,F26:F29,F32,F35:F39,F42:F52,F55:F58,F61:F65,F69)</f>
        <v>44422000</v>
      </c>
      <c r="G72" s="106">
        <f t="shared" si="46"/>
        <v>27318000</v>
      </c>
      <c r="H72" s="105">
        <f t="shared" si="46"/>
        <v>2834000</v>
      </c>
      <c r="I72" s="106">
        <f t="shared" si="46"/>
        <v>1927530</v>
      </c>
      <c r="J72" s="105">
        <f t="shared" si="46"/>
        <v>21419000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24253000</v>
      </c>
      <c r="Q72" s="106">
        <f>$I72      +$K72      +$M72      +$O72</f>
        <v>1927530</v>
      </c>
      <c r="R72" s="61">
        <f>IF(($H72      =0),0,((($J72      -$H72      )/$H72      )*100))</f>
        <v>655.78687367678197</v>
      </c>
      <c r="S72" s="62">
        <f>IF(($I72      =0),0,((($K72      -$I72      )/$I72      )*100))</f>
        <v>-100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55.795067635962091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4.4343655102604211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IaozZwiEjk4w69G6er5BUMESdxNf5NTt3hanMPls5q93W4etO8+CHPpgYs348tRFv83gcB4cWlfDMFls6vcsrg==" saltValue="vaWHnlg02AyAzWb2YDfcK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1" manualBreakCount="1">
    <brk id="7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2750000</v>
      </c>
      <c r="C10" s="92"/>
      <c r="D10" s="92"/>
      <c r="E10" s="92">
        <f t="shared" ref="E10:E15" si="0">$B10      +$C10      +$D10</f>
        <v>2750000</v>
      </c>
      <c r="F10" s="93">
        <v>2750000</v>
      </c>
      <c r="G10" s="94">
        <v>2750000</v>
      </c>
      <c r="H10" s="93">
        <v>323000</v>
      </c>
      <c r="I10" s="94">
        <v>263438</v>
      </c>
      <c r="J10" s="93">
        <v>54000</v>
      </c>
      <c r="K10" s="94"/>
      <c r="L10" s="93"/>
      <c r="M10" s="94"/>
      <c r="N10" s="93"/>
      <c r="O10" s="94"/>
      <c r="P10" s="93">
        <f t="shared" ref="P10:P15" si="1">$H10      +$J10      +$L10      +$N10</f>
        <v>377000</v>
      </c>
      <c r="Q10" s="94">
        <f t="shared" ref="Q10:Q15" si="2">$I10      +$K10      +$M10      +$O10</f>
        <v>263438</v>
      </c>
      <c r="R10" s="48">
        <f t="shared" ref="R10:R15" si="3">IF(($H10      =0),0,((($J10      -$H10      )/$H10      )*100))</f>
        <v>-83.28173374613003</v>
      </c>
      <c r="S10" s="49">
        <f t="shared" ref="S10:S15" si="4">IF(($I10      =0),0,((($K10      -$I10      )/$I10      )*100))</f>
        <v>-100</v>
      </c>
      <c r="T10" s="48">
        <f t="shared" ref="T10:T14" si="5">IF(($E10      =0),0,(($P10      /$E10      )*100))</f>
        <v>13.709090909090909</v>
      </c>
      <c r="U10" s="50">
        <f t="shared" ref="U10:U14" si="6">IF(($E10      =0),0,(($Q10      /$E10      )*100))</f>
        <v>9.5795636363636358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2750000</v>
      </c>
      <c r="C15" s="95">
        <f>SUM(C9:C14)</f>
        <v>0</v>
      </c>
      <c r="D15" s="95"/>
      <c r="E15" s="95">
        <f t="shared" si="0"/>
        <v>2750000</v>
      </c>
      <c r="F15" s="96">
        <f t="shared" ref="F15:O15" si="7">SUM(F9:F14)</f>
        <v>2750000</v>
      </c>
      <c r="G15" s="97">
        <f t="shared" si="7"/>
        <v>2750000</v>
      </c>
      <c r="H15" s="96">
        <f t="shared" si="7"/>
        <v>323000</v>
      </c>
      <c r="I15" s="97">
        <f t="shared" si="7"/>
        <v>263438</v>
      </c>
      <c r="J15" s="96">
        <f t="shared" si="7"/>
        <v>54000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377000</v>
      </c>
      <c r="Q15" s="97">
        <f t="shared" si="2"/>
        <v>263438</v>
      </c>
      <c r="R15" s="52">
        <f t="shared" si="3"/>
        <v>-83.28173374613003</v>
      </c>
      <c r="S15" s="53">
        <f t="shared" si="4"/>
        <v>-100</v>
      </c>
      <c r="T15" s="52">
        <f>IF((SUM($E9:$E13))=0,0,(P15/(SUM($E9:$E13))*100))</f>
        <v>13.709090909090909</v>
      </c>
      <c r="U15" s="54">
        <f>IF((SUM($E9:$E13))=0,0,(Q15/(SUM($E9:$E13))*100))</f>
        <v>9.5795636363636358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1000000</v>
      </c>
      <c r="C19" s="92"/>
      <c r="D19" s="92"/>
      <c r="E19" s="92">
        <f t="shared" si="8"/>
        <v>1000000</v>
      </c>
      <c r="F19" s="93">
        <v>1000000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1000000</v>
      </c>
      <c r="C24" s="95">
        <f>SUM(C17:C23)</f>
        <v>0</v>
      </c>
      <c r="D24" s="95"/>
      <c r="E24" s="95">
        <f t="shared" si="8"/>
        <v>1000000</v>
      </c>
      <c r="F24" s="96">
        <f t="shared" ref="F24:O24" si="15">SUM(F17:F23)</f>
        <v>1000000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2370000</v>
      </c>
      <c r="C29" s="92"/>
      <c r="D29" s="92"/>
      <c r="E29" s="92">
        <f>$B29      +$C29      +$D29</f>
        <v>2370000</v>
      </c>
      <c r="F29" s="93">
        <v>2370000</v>
      </c>
      <c r="G29" s="94">
        <v>1659000</v>
      </c>
      <c r="H29" s="93">
        <v>407000</v>
      </c>
      <c r="I29" s="94">
        <v>300393</v>
      </c>
      <c r="J29" s="93">
        <v>285000</v>
      </c>
      <c r="K29" s="94">
        <v>260771</v>
      </c>
      <c r="L29" s="93"/>
      <c r="M29" s="94"/>
      <c r="N29" s="93"/>
      <c r="O29" s="94"/>
      <c r="P29" s="93">
        <f>$H29      +$J29      +$L29      +$N29</f>
        <v>692000</v>
      </c>
      <c r="Q29" s="94">
        <f>$I29      +$K29      +$M29      +$O29</f>
        <v>561164</v>
      </c>
      <c r="R29" s="48">
        <f>IF(($H29      =0),0,((($J29      -$H29      )/$H29      )*100))</f>
        <v>-29.975429975429975</v>
      </c>
      <c r="S29" s="49">
        <f>IF(($I29      =0),0,((($K29      -$I29      )/$I29      )*100))</f>
        <v>-13.190054362118959</v>
      </c>
      <c r="T29" s="48">
        <f>IF(($E29      =0),0,(($P29      /$E29      )*100))</f>
        <v>29.19831223628692</v>
      </c>
      <c r="U29" s="50">
        <f>IF(($E29      =0),0,(($Q29      /$E29      )*100))</f>
        <v>23.677805907172996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2370000</v>
      </c>
      <c r="C30" s="95">
        <f>SUM(C26:C29)</f>
        <v>0</v>
      </c>
      <c r="D30" s="95"/>
      <c r="E30" s="95">
        <f>$B30      +$C30      +$D30</f>
        <v>2370000</v>
      </c>
      <c r="F30" s="96">
        <f t="shared" ref="F30:O30" si="16">SUM(F26:F29)</f>
        <v>2370000</v>
      </c>
      <c r="G30" s="97">
        <f t="shared" si="16"/>
        <v>1659000</v>
      </c>
      <c r="H30" s="96">
        <f t="shared" si="16"/>
        <v>407000</v>
      </c>
      <c r="I30" s="97">
        <f t="shared" si="16"/>
        <v>300393</v>
      </c>
      <c r="J30" s="96">
        <f t="shared" si="16"/>
        <v>285000</v>
      </c>
      <c r="K30" s="97">
        <f t="shared" si="16"/>
        <v>260771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692000</v>
      </c>
      <c r="Q30" s="97">
        <f>$I30      +$K30      +$M30      +$O30</f>
        <v>561164</v>
      </c>
      <c r="R30" s="52">
        <f>IF(($H30      =0),0,((($J30      -$H30      )/$H30      )*100))</f>
        <v>-29.975429975429975</v>
      </c>
      <c r="S30" s="53">
        <f>IF(($I30      =0),0,((($K30      -$I30      )/$I30      )*100))</f>
        <v>-13.190054362118959</v>
      </c>
      <c r="T30" s="52">
        <f>IF($E30   =0,0,($P30   /$E30   )*100)</f>
        <v>29.19831223628692</v>
      </c>
      <c r="U30" s="54">
        <f>IF($E30   =0,0,($Q30   /$E30   )*100)</f>
        <v>23.677805907172996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2901000</v>
      </c>
      <c r="C32" s="92"/>
      <c r="D32" s="92"/>
      <c r="E32" s="92">
        <f>$B32      +$C32      +$D32</f>
        <v>2901000</v>
      </c>
      <c r="F32" s="93">
        <v>2901000</v>
      </c>
      <c r="G32" s="94">
        <v>2031000</v>
      </c>
      <c r="H32" s="93">
        <v>966000</v>
      </c>
      <c r="I32" s="94">
        <v>735832</v>
      </c>
      <c r="J32" s="93">
        <v>1065000</v>
      </c>
      <c r="K32" s="94"/>
      <c r="L32" s="93"/>
      <c r="M32" s="94"/>
      <c r="N32" s="93"/>
      <c r="O32" s="94"/>
      <c r="P32" s="93">
        <f>$H32      +$J32      +$L32      +$N32</f>
        <v>2031000</v>
      </c>
      <c r="Q32" s="94">
        <f>$I32      +$K32      +$M32      +$O32</f>
        <v>735832</v>
      </c>
      <c r="R32" s="48">
        <f>IF(($H32      =0),0,((($J32      -$H32      )/$H32      )*100))</f>
        <v>10.248447204968944</v>
      </c>
      <c r="S32" s="49">
        <f>IF(($I32      =0),0,((($K32      -$I32      )/$I32      )*100))</f>
        <v>-100</v>
      </c>
      <c r="T32" s="48">
        <f>IF(($E32      =0),0,(($P32      /$E32      )*100))</f>
        <v>70.010341261633926</v>
      </c>
      <c r="U32" s="50">
        <f>IF(($E32      =0),0,(($Q32      /$E32      )*100))</f>
        <v>25.364770768700453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2901000</v>
      </c>
      <c r="C33" s="95">
        <f>C32</f>
        <v>0</v>
      </c>
      <c r="D33" s="95"/>
      <c r="E33" s="95">
        <f>$B33      +$C33      +$D33</f>
        <v>2901000</v>
      </c>
      <c r="F33" s="96">
        <f t="shared" ref="F33:O33" si="17">F32</f>
        <v>2901000</v>
      </c>
      <c r="G33" s="97">
        <f t="shared" si="17"/>
        <v>2031000</v>
      </c>
      <c r="H33" s="96">
        <f t="shared" si="17"/>
        <v>966000</v>
      </c>
      <c r="I33" s="97">
        <f t="shared" si="17"/>
        <v>735832</v>
      </c>
      <c r="J33" s="96">
        <f t="shared" si="17"/>
        <v>1065000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2031000</v>
      </c>
      <c r="Q33" s="97">
        <f>$I33      +$K33      +$M33      +$O33</f>
        <v>735832</v>
      </c>
      <c r="R33" s="52">
        <f>IF(($H33      =0),0,((($J33      -$H33      )/$H33      )*100))</f>
        <v>10.248447204968944</v>
      </c>
      <c r="S33" s="53">
        <f>IF(($I33      =0),0,((($K33      -$I33      )/$I33      )*100))</f>
        <v>-100</v>
      </c>
      <c r="T33" s="52">
        <f>IF($E33   =0,0,($P33   /$E33   )*100)</f>
        <v>70.010341261633926</v>
      </c>
      <c r="U33" s="54">
        <f>IF($E33   =0,0,($Q33   /$E33   )*100)</f>
        <v>25.364770768700453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50000000</v>
      </c>
      <c r="C51" s="92"/>
      <c r="D51" s="92"/>
      <c r="E51" s="92">
        <f t="shared" si="26"/>
        <v>50000000</v>
      </c>
      <c r="F51" s="93">
        <v>50000000</v>
      </c>
      <c r="G51" s="94">
        <v>46600000</v>
      </c>
      <c r="H51" s="93">
        <v>3222000</v>
      </c>
      <c r="I51" s="94">
        <v>5491037</v>
      </c>
      <c r="J51" s="93">
        <v>12963000</v>
      </c>
      <c r="K51" s="94"/>
      <c r="L51" s="93"/>
      <c r="M51" s="94"/>
      <c r="N51" s="93"/>
      <c r="O51" s="94"/>
      <c r="P51" s="93">
        <f t="shared" si="27"/>
        <v>16185000</v>
      </c>
      <c r="Q51" s="94">
        <f t="shared" si="28"/>
        <v>5491037</v>
      </c>
      <c r="R51" s="48">
        <f t="shared" si="29"/>
        <v>302.32774674115456</v>
      </c>
      <c r="S51" s="49">
        <f t="shared" si="30"/>
        <v>-100</v>
      </c>
      <c r="T51" s="48">
        <f t="shared" si="31"/>
        <v>32.369999999999997</v>
      </c>
      <c r="U51" s="50">
        <f t="shared" si="32"/>
        <v>10.982074000000001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50000000</v>
      </c>
      <c r="C53" s="95">
        <f>SUM(C42:C52)</f>
        <v>0</v>
      </c>
      <c r="D53" s="95"/>
      <c r="E53" s="95">
        <f t="shared" si="26"/>
        <v>50000000</v>
      </c>
      <c r="F53" s="96">
        <f t="shared" ref="F53:O53" si="33">SUM(F42:F52)</f>
        <v>50000000</v>
      </c>
      <c r="G53" s="97">
        <f t="shared" si="33"/>
        <v>46600000</v>
      </c>
      <c r="H53" s="96">
        <f t="shared" si="33"/>
        <v>3222000</v>
      </c>
      <c r="I53" s="97">
        <f t="shared" si="33"/>
        <v>5491037</v>
      </c>
      <c r="J53" s="96">
        <f t="shared" si="33"/>
        <v>12963000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16185000</v>
      </c>
      <c r="Q53" s="97">
        <f t="shared" si="28"/>
        <v>5491037</v>
      </c>
      <c r="R53" s="52">
        <f t="shared" si="29"/>
        <v>302.32774674115456</v>
      </c>
      <c r="S53" s="53">
        <f t="shared" si="30"/>
        <v>-100</v>
      </c>
      <c r="T53" s="52">
        <f>IF((+$E43+$E45+$E47+$E48+$E51) =0,0,(P53   /(+$E43+$E45+$E47+$E48+$E51) )*100)</f>
        <v>32.369999999999997</v>
      </c>
      <c r="U53" s="54">
        <f>IF((+$E43+$E45+$E47+$E48+$E51) =0,0,(Q53   /(+$E43+$E45+$E47+$E48+$E51) )*100)</f>
        <v>10.982074000000001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59021000</v>
      </c>
      <c r="C67" s="104">
        <f>SUM(C9:C14,C17:C23,C26:C29,C32,C35:C39,C42:C52,C55:C58,C61:C65)</f>
        <v>0</v>
      </c>
      <c r="D67" s="104"/>
      <c r="E67" s="104">
        <f t="shared" si="35"/>
        <v>59021000</v>
      </c>
      <c r="F67" s="105">
        <f t="shared" ref="F67:O67" si="43">SUM(F9:F14,F17:F23,F26:F29,F32,F35:F39,F42:F52,F55:F58,F61:F65)</f>
        <v>59021000</v>
      </c>
      <c r="G67" s="106">
        <f t="shared" si="43"/>
        <v>53040000</v>
      </c>
      <c r="H67" s="105">
        <f t="shared" si="43"/>
        <v>4918000</v>
      </c>
      <c r="I67" s="106">
        <f t="shared" si="43"/>
        <v>6790700</v>
      </c>
      <c r="J67" s="105">
        <f t="shared" si="43"/>
        <v>14367000</v>
      </c>
      <c r="K67" s="106">
        <f t="shared" si="43"/>
        <v>260771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19285000</v>
      </c>
      <c r="Q67" s="106">
        <f t="shared" si="37"/>
        <v>7051471</v>
      </c>
      <c r="R67" s="61">
        <f t="shared" si="38"/>
        <v>192.13094753965026</v>
      </c>
      <c r="S67" s="62">
        <f t="shared" si="39"/>
        <v>-96.159880424698486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33.237965564192272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12.153308284931317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48572000</v>
      </c>
      <c r="C69" s="92"/>
      <c r="D69" s="92"/>
      <c r="E69" s="92">
        <f>$B69      +$C69      +$D69</f>
        <v>48572000</v>
      </c>
      <c r="F69" s="93">
        <v>48572000</v>
      </c>
      <c r="G69" s="94">
        <v>37800000</v>
      </c>
      <c r="H69" s="93">
        <v>937000</v>
      </c>
      <c r="I69" s="94">
        <v>1696439</v>
      </c>
      <c r="J69" s="93">
        <v>15597000</v>
      </c>
      <c r="K69" s="94"/>
      <c r="L69" s="93"/>
      <c r="M69" s="94"/>
      <c r="N69" s="93"/>
      <c r="O69" s="94"/>
      <c r="P69" s="93">
        <f>$H69      +$J69      +$L69      +$N69</f>
        <v>16534000</v>
      </c>
      <c r="Q69" s="94">
        <f>$I69      +$K69      +$M69      +$O69</f>
        <v>1696439</v>
      </c>
      <c r="R69" s="48">
        <f>IF(($H69      =0),0,((($J69      -$H69      )/$H69      )*100))</f>
        <v>1564.5677694770545</v>
      </c>
      <c r="S69" s="49">
        <f>IF(($I69      =0),0,((($K69      -$I69      )/$I69      )*100))</f>
        <v>-100</v>
      </c>
      <c r="T69" s="48">
        <f>IF(($E69      =0),0,(($P69      /$E69      )*100))</f>
        <v>34.040187762496913</v>
      </c>
      <c r="U69" s="50">
        <f>IF(($E69      =0),0,(($Q69      /$E69      )*100))</f>
        <v>3.4926274396771801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48572000</v>
      </c>
      <c r="C70" s="101">
        <f>C69</f>
        <v>0</v>
      </c>
      <c r="D70" s="101"/>
      <c r="E70" s="101">
        <f>$B70      +$C70      +$D70</f>
        <v>48572000</v>
      </c>
      <c r="F70" s="102">
        <f t="shared" ref="F70:O70" si="44">F69</f>
        <v>48572000</v>
      </c>
      <c r="G70" s="103">
        <f t="shared" si="44"/>
        <v>37800000</v>
      </c>
      <c r="H70" s="102">
        <f t="shared" si="44"/>
        <v>937000</v>
      </c>
      <c r="I70" s="103">
        <f t="shared" si="44"/>
        <v>1696439</v>
      </c>
      <c r="J70" s="102">
        <f t="shared" si="44"/>
        <v>15597000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16534000</v>
      </c>
      <c r="Q70" s="103">
        <f>$I70      +$K70      +$M70      +$O70</f>
        <v>1696439</v>
      </c>
      <c r="R70" s="57">
        <f>IF(($H70      =0),0,((($J70      -$H70      )/$H70      )*100))</f>
        <v>1564.5677694770545</v>
      </c>
      <c r="S70" s="58">
        <f>IF(($I70      =0),0,((($K70      -$I70      )/$I70      )*100))</f>
        <v>-100</v>
      </c>
      <c r="T70" s="57">
        <f>IF($E70   =0,0,($P70   /$E70   )*100)</f>
        <v>34.040187762496913</v>
      </c>
      <c r="U70" s="59">
        <f>IF($E70   =0,0,($Q70   /$E70 )*100)</f>
        <v>3.4926274396771801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48572000</v>
      </c>
      <c r="C71" s="104">
        <f>C69</f>
        <v>0</v>
      </c>
      <c r="D71" s="104"/>
      <c r="E71" s="104">
        <f>$B71      +$C71      +$D71</f>
        <v>48572000</v>
      </c>
      <c r="F71" s="105">
        <f t="shared" ref="F71:O71" si="45">F69</f>
        <v>48572000</v>
      </c>
      <c r="G71" s="106">
        <f t="shared" si="45"/>
        <v>37800000</v>
      </c>
      <c r="H71" s="105">
        <f t="shared" si="45"/>
        <v>937000</v>
      </c>
      <c r="I71" s="106">
        <f t="shared" si="45"/>
        <v>1696439</v>
      </c>
      <c r="J71" s="105">
        <f t="shared" si="45"/>
        <v>15597000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16534000</v>
      </c>
      <c r="Q71" s="106">
        <f>$I71      +$K71      +$M71      +$O71</f>
        <v>1696439</v>
      </c>
      <c r="R71" s="61">
        <f>IF(($H71      =0),0,((($J71      -$H71      )/$H71      )*100))</f>
        <v>1564.5677694770545</v>
      </c>
      <c r="S71" s="62">
        <f>IF(($I71      =0),0,((($K71      -$I71      )/$I71      )*100))</f>
        <v>-100</v>
      </c>
      <c r="T71" s="61">
        <f>IF($E71   =0,0,($P71   /$E71   )*100)</f>
        <v>34.040187762496913</v>
      </c>
      <c r="U71" s="65">
        <f>IF($E71   =0,0,($Q71   /$E71   )*100)</f>
        <v>3.4926274396771801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107593000</v>
      </c>
      <c r="C72" s="104">
        <f>SUM(C9:C14,C17:C23,C26:C29,C32,C35:C39,C42:C52,C55:C58,C61:C65,C69)</f>
        <v>0</v>
      </c>
      <c r="D72" s="104"/>
      <c r="E72" s="104">
        <f>$B72      +$C72      +$D72</f>
        <v>107593000</v>
      </c>
      <c r="F72" s="105">
        <f t="shared" ref="F72:O72" si="46">SUM(F9:F14,F17:F23,F26:F29,F32,F35:F39,F42:F52,F55:F58,F61:F65,F69)</f>
        <v>107593000</v>
      </c>
      <c r="G72" s="106">
        <f t="shared" si="46"/>
        <v>90840000</v>
      </c>
      <c r="H72" s="105">
        <f t="shared" si="46"/>
        <v>5855000</v>
      </c>
      <c r="I72" s="106">
        <f t="shared" si="46"/>
        <v>8487139</v>
      </c>
      <c r="J72" s="105">
        <f t="shared" si="46"/>
        <v>29964000</v>
      </c>
      <c r="K72" s="106">
        <f t="shared" si="46"/>
        <v>260771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35819000</v>
      </c>
      <c r="Q72" s="106">
        <f>$I72      +$K72      +$M72      +$O72</f>
        <v>8747910</v>
      </c>
      <c r="R72" s="61">
        <f>IF(($H72      =0),0,((($J72      -$H72      )/$H72      )*100))</f>
        <v>411.76771989752348</v>
      </c>
      <c r="S72" s="62">
        <f>IF(($I72      =0),0,((($K72      -$I72      )/$I72      )*100))</f>
        <v>-96.92745694397135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33.603519930952316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8.2068334693647795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rJ+d6ibj6I2rbhjtFCWLenh0jVJSf+rwaVZmerhsnD/PTTDECzeSd8qCrYYRvaKJcw6ftkf00jxNlpyO9hKLg==" saltValue="7fQfjTgmVog1998CkUhUg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185000</v>
      </c>
      <c r="I10" s="94">
        <v>211015</v>
      </c>
      <c r="J10" s="93">
        <v>216000</v>
      </c>
      <c r="K10" s="94">
        <v>189683</v>
      </c>
      <c r="L10" s="93"/>
      <c r="M10" s="94"/>
      <c r="N10" s="93"/>
      <c r="O10" s="94"/>
      <c r="P10" s="93">
        <f t="shared" ref="P10:P15" si="1">$H10      +$J10      +$L10      +$N10</f>
        <v>401000</v>
      </c>
      <c r="Q10" s="94">
        <f t="shared" ref="Q10:Q15" si="2">$I10      +$K10      +$M10      +$O10</f>
        <v>400698</v>
      </c>
      <c r="R10" s="48">
        <f t="shared" ref="R10:R15" si="3">IF(($H10      =0),0,((($J10      -$H10      )/$H10      )*100))</f>
        <v>16.756756756756758</v>
      </c>
      <c r="S10" s="49">
        <f t="shared" ref="S10:S15" si="4">IF(($I10      =0),0,((($K10      -$I10      )/$I10      )*100))</f>
        <v>-10.109233940715114</v>
      </c>
      <c r="T10" s="48">
        <f t="shared" ref="T10:T14" si="5">IF(($E10      =0),0,(($P10      /$E10      )*100))</f>
        <v>33.416666666666664</v>
      </c>
      <c r="U10" s="50">
        <f t="shared" ref="U10:U14" si="6">IF(($E10      =0),0,(($Q10      /$E10      )*100))</f>
        <v>33.391500000000001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185000</v>
      </c>
      <c r="I15" s="97">
        <f t="shared" si="7"/>
        <v>211015</v>
      </c>
      <c r="J15" s="96">
        <f t="shared" si="7"/>
        <v>216000</v>
      </c>
      <c r="K15" s="97">
        <f t="shared" si="7"/>
        <v>189683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401000</v>
      </c>
      <c r="Q15" s="97">
        <f t="shared" si="2"/>
        <v>400698</v>
      </c>
      <c r="R15" s="52">
        <f t="shared" si="3"/>
        <v>16.756756756756758</v>
      </c>
      <c r="S15" s="53">
        <f t="shared" si="4"/>
        <v>-10.109233940715114</v>
      </c>
      <c r="T15" s="52">
        <f>IF((SUM($E9:$E13))=0,0,(P15/(SUM($E9:$E13))*100))</f>
        <v>33.416666666666664</v>
      </c>
      <c r="U15" s="54">
        <f>IF((SUM($E9:$E13))=0,0,(Q15/(SUM($E9:$E13))*100))</f>
        <v>33.391500000000001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2539000</v>
      </c>
      <c r="C29" s="92"/>
      <c r="D29" s="92"/>
      <c r="E29" s="92">
        <f>$B29      +$C29      +$D29</f>
        <v>2539000</v>
      </c>
      <c r="F29" s="93">
        <v>2539000</v>
      </c>
      <c r="G29" s="94">
        <v>1777000</v>
      </c>
      <c r="H29" s="93"/>
      <c r="I29" s="94"/>
      <c r="J29" s="93">
        <v>2512000</v>
      </c>
      <c r="K29" s="94">
        <v>1113188</v>
      </c>
      <c r="L29" s="93"/>
      <c r="M29" s="94"/>
      <c r="N29" s="93"/>
      <c r="O29" s="94"/>
      <c r="P29" s="93">
        <f>$H29      +$J29      +$L29      +$N29</f>
        <v>2512000</v>
      </c>
      <c r="Q29" s="94">
        <f>$I29      +$K29      +$M29      +$O29</f>
        <v>1113188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98.936589208349744</v>
      </c>
      <c r="U29" s="50">
        <f>IF(($E29      =0),0,(($Q29      /$E29      )*100))</f>
        <v>43.84356045687278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2539000</v>
      </c>
      <c r="C30" s="95">
        <f>SUM(C26:C29)</f>
        <v>0</v>
      </c>
      <c r="D30" s="95"/>
      <c r="E30" s="95">
        <f>$B30      +$C30      +$D30</f>
        <v>2539000</v>
      </c>
      <c r="F30" s="96">
        <f t="shared" ref="F30:O30" si="16">SUM(F26:F29)</f>
        <v>2539000</v>
      </c>
      <c r="G30" s="97">
        <f t="shared" si="16"/>
        <v>1777000</v>
      </c>
      <c r="H30" s="96">
        <f t="shared" si="16"/>
        <v>0</v>
      </c>
      <c r="I30" s="97">
        <f t="shared" si="16"/>
        <v>0</v>
      </c>
      <c r="J30" s="96">
        <f t="shared" si="16"/>
        <v>2512000</v>
      </c>
      <c r="K30" s="97">
        <f t="shared" si="16"/>
        <v>1113188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2512000</v>
      </c>
      <c r="Q30" s="97">
        <f>$I30      +$K30      +$M30      +$O30</f>
        <v>1113188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98.936589208349744</v>
      </c>
      <c r="U30" s="54">
        <f>IF($E30   =0,0,($Q30   /$E30   )*100)</f>
        <v>43.84356045687278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7077000</v>
      </c>
      <c r="C32" s="92"/>
      <c r="D32" s="92"/>
      <c r="E32" s="92">
        <f>$B32      +$C32      +$D32</f>
        <v>7077000</v>
      </c>
      <c r="F32" s="93">
        <v>7077000</v>
      </c>
      <c r="G32" s="94">
        <v>4954000</v>
      </c>
      <c r="H32" s="93">
        <v>3585000</v>
      </c>
      <c r="I32" s="94">
        <v>1769000</v>
      </c>
      <c r="J32" s="93">
        <v>1369000</v>
      </c>
      <c r="K32" s="94">
        <v>3185000</v>
      </c>
      <c r="L32" s="93"/>
      <c r="M32" s="94"/>
      <c r="N32" s="93"/>
      <c r="O32" s="94"/>
      <c r="P32" s="93">
        <f>$H32      +$J32      +$L32      +$N32</f>
        <v>4954000</v>
      </c>
      <c r="Q32" s="94">
        <f>$I32      +$K32      +$M32      +$O32</f>
        <v>4954000</v>
      </c>
      <c r="R32" s="48">
        <f>IF(($H32      =0),0,((($J32      -$H32      )/$H32      )*100))</f>
        <v>-61.813110181311018</v>
      </c>
      <c r="S32" s="49">
        <f>IF(($I32      =0),0,((($K32      -$I32      )/$I32      )*100))</f>
        <v>80.045223289994354</v>
      </c>
      <c r="T32" s="48">
        <f>IF(($E32      =0),0,(($P32      /$E32      )*100))</f>
        <v>70.001413028119259</v>
      </c>
      <c r="U32" s="50">
        <f>IF(($E32      =0),0,(($Q32      /$E32      )*100))</f>
        <v>70.001413028119259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7077000</v>
      </c>
      <c r="C33" s="95">
        <f>C32</f>
        <v>0</v>
      </c>
      <c r="D33" s="95"/>
      <c r="E33" s="95">
        <f>$B33      +$C33      +$D33</f>
        <v>7077000</v>
      </c>
      <c r="F33" s="96">
        <f t="shared" ref="F33:O33" si="17">F32</f>
        <v>7077000</v>
      </c>
      <c r="G33" s="97">
        <f t="shared" si="17"/>
        <v>4954000</v>
      </c>
      <c r="H33" s="96">
        <f t="shared" si="17"/>
        <v>3585000</v>
      </c>
      <c r="I33" s="97">
        <f t="shared" si="17"/>
        <v>1769000</v>
      </c>
      <c r="J33" s="96">
        <f t="shared" si="17"/>
        <v>1369000</v>
      </c>
      <c r="K33" s="97">
        <f t="shared" si="17"/>
        <v>3185000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4954000</v>
      </c>
      <c r="Q33" s="97">
        <f>$I33      +$K33      +$M33      +$O33</f>
        <v>4954000</v>
      </c>
      <c r="R33" s="52">
        <f>IF(($H33      =0),0,((($J33      -$H33      )/$H33      )*100))</f>
        <v>-61.813110181311018</v>
      </c>
      <c r="S33" s="53">
        <f>IF(($I33      =0),0,((($K33      -$I33      )/$I33      )*100))</f>
        <v>80.045223289994354</v>
      </c>
      <c r="T33" s="52">
        <f>IF($E33   =0,0,($P33   /$E33   )*100)</f>
        <v>70.001413028119259</v>
      </c>
      <c r="U33" s="54">
        <f>IF($E33   =0,0,($Q33   /$E33   )*100)</f>
        <v>70.001413028119259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>
        <v>430905000</v>
      </c>
      <c r="C43" s="92"/>
      <c r="D43" s="92"/>
      <c r="E43" s="92">
        <f t="shared" si="26"/>
        <v>430905000</v>
      </c>
      <c r="F43" s="93">
        <v>430905000</v>
      </c>
      <c r="G43" s="94">
        <v>320800000</v>
      </c>
      <c r="H43" s="93">
        <v>123175000</v>
      </c>
      <c r="I43" s="94">
        <v>42351652</v>
      </c>
      <c r="J43" s="93">
        <v>125388000</v>
      </c>
      <c r="K43" s="94">
        <v>161373507</v>
      </c>
      <c r="L43" s="93"/>
      <c r="M43" s="94"/>
      <c r="N43" s="93"/>
      <c r="O43" s="94"/>
      <c r="P43" s="93">
        <f t="shared" si="27"/>
        <v>248563000</v>
      </c>
      <c r="Q43" s="94">
        <f t="shared" si="28"/>
        <v>203725159</v>
      </c>
      <c r="R43" s="48">
        <f t="shared" si="29"/>
        <v>1.796630809823422</v>
      </c>
      <c r="S43" s="49">
        <f t="shared" si="30"/>
        <v>281.03237861890256</v>
      </c>
      <c r="T43" s="48">
        <f t="shared" si="31"/>
        <v>57.683944256854758</v>
      </c>
      <c r="U43" s="50">
        <f t="shared" si="32"/>
        <v>47.278439331175086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100000000</v>
      </c>
      <c r="C51" s="92"/>
      <c r="D51" s="92"/>
      <c r="E51" s="92">
        <f t="shared" si="26"/>
        <v>100000000</v>
      </c>
      <c r="F51" s="93">
        <v>100000000</v>
      </c>
      <c r="G51" s="94">
        <v>80000000</v>
      </c>
      <c r="H51" s="93">
        <v>21333000</v>
      </c>
      <c r="I51" s="94">
        <v>25607549</v>
      </c>
      <c r="J51" s="93">
        <v>36477000</v>
      </c>
      <c r="K51" s="94">
        <v>31019273</v>
      </c>
      <c r="L51" s="93"/>
      <c r="M51" s="94"/>
      <c r="N51" s="93"/>
      <c r="O51" s="94"/>
      <c r="P51" s="93">
        <f t="shared" si="27"/>
        <v>57810000</v>
      </c>
      <c r="Q51" s="94">
        <f t="shared" si="28"/>
        <v>56626822</v>
      </c>
      <c r="R51" s="48">
        <f t="shared" si="29"/>
        <v>70.988609197018704</v>
      </c>
      <c r="S51" s="49">
        <f t="shared" si="30"/>
        <v>21.133315023628384</v>
      </c>
      <c r="T51" s="48">
        <f t="shared" si="31"/>
        <v>57.809999999999995</v>
      </c>
      <c r="U51" s="50">
        <f t="shared" si="32"/>
        <v>56.626821999999997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530905000</v>
      </c>
      <c r="C53" s="95">
        <f>SUM(C42:C52)</f>
        <v>0</v>
      </c>
      <c r="D53" s="95"/>
      <c r="E53" s="95">
        <f t="shared" si="26"/>
        <v>530905000</v>
      </c>
      <c r="F53" s="96">
        <f t="shared" ref="F53:O53" si="33">SUM(F42:F52)</f>
        <v>530905000</v>
      </c>
      <c r="G53" s="97">
        <f t="shared" si="33"/>
        <v>400800000</v>
      </c>
      <c r="H53" s="96">
        <f t="shared" si="33"/>
        <v>144508000</v>
      </c>
      <c r="I53" s="97">
        <f t="shared" si="33"/>
        <v>67959201</v>
      </c>
      <c r="J53" s="96">
        <f t="shared" si="33"/>
        <v>161865000</v>
      </c>
      <c r="K53" s="97">
        <f t="shared" si="33"/>
        <v>192392780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306373000</v>
      </c>
      <c r="Q53" s="97">
        <f t="shared" si="28"/>
        <v>260351981</v>
      </c>
      <c r="R53" s="52">
        <f t="shared" si="29"/>
        <v>12.011099731502755</v>
      </c>
      <c r="S53" s="53">
        <f t="shared" si="30"/>
        <v>183.10041490923356</v>
      </c>
      <c r="T53" s="52">
        <f>IF((+$E43+$E45+$E47+$E48+$E51) =0,0,(P53   /(+$E43+$E45+$E47+$E48+$E51) )*100)</f>
        <v>57.707687816087628</v>
      </c>
      <c r="U53" s="54">
        <f>IF((+$E43+$E45+$E47+$E48+$E51) =0,0,(Q53   /(+$E43+$E45+$E47+$E48+$E51) )*100)</f>
        <v>49.039278401973988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543721000</v>
      </c>
      <c r="C67" s="104">
        <f>SUM(C9:C14,C17:C23,C26:C29,C32,C35:C39,C42:C52,C55:C58,C61:C65)</f>
        <v>0</v>
      </c>
      <c r="D67" s="104"/>
      <c r="E67" s="104">
        <f t="shared" si="35"/>
        <v>543721000</v>
      </c>
      <c r="F67" s="105">
        <f t="shared" ref="F67:O67" si="43">SUM(F9:F14,F17:F23,F26:F29,F32,F35:F39,F42:F52,F55:F58,F61:F65)</f>
        <v>543721000</v>
      </c>
      <c r="G67" s="106">
        <f t="shared" si="43"/>
        <v>408731000</v>
      </c>
      <c r="H67" s="105">
        <f t="shared" si="43"/>
        <v>148278000</v>
      </c>
      <c r="I67" s="106">
        <f t="shared" si="43"/>
        <v>69939216</v>
      </c>
      <c r="J67" s="105">
        <f t="shared" si="43"/>
        <v>165962000</v>
      </c>
      <c r="K67" s="106">
        <f t="shared" si="43"/>
        <v>196880651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314240000</v>
      </c>
      <c r="Q67" s="106">
        <f t="shared" si="37"/>
        <v>266819867</v>
      </c>
      <c r="R67" s="61">
        <f t="shared" si="38"/>
        <v>11.926246644815819</v>
      </c>
      <c r="S67" s="62">
        <f t="shared" si="39"/>
        <v>181.5025135540553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58.007719841025171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49.25411180293915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271683000</v>
      </c>
      <c r="C69" s="92"/>
      <c r="D69" s="92"/>
      <c r="E69" s="92">
        <f>$B69      +$C69      +$D69</f>
        <v>271683000</v>
      </c>
      <c r="F69" s="93">
        <v>271683000</v>
      </c>
      <c r="G69" s="94">
        <v>224000000</v>
      </c>
      <c r="H69" s="93">
        <v>99660000</v>
      </c>
      <c r="I69" s="94">
        <v>54413737</v>
      </c>
      <c r="J69" s="93">
        <v>91803000</v>
      </c>
      <c r="K69" s="94">
        <v>39504365</v>
      </c>
      <c r="L69" s="93"/>
      <c r="M69" s="94"/>
      <c r="N69" s="93"/>
      <c r="O69" s="94"/>
      <c r="P69" s="93">
        <f>$H69      +$J69      +$L69      +$N69</f>
        <v>191463000</v>
      </c>
      <c r="Q69" s="94">
        <f>$I69      +$K69      +$M69      +$O69</f>
        <v>93918102</v>
      </c>
      <c r="R69" s="48">
        <f>IF(($H69      =0),0,((($J69      -$H69      )/$H69      )*100))</f>
        <v>-7.8838049367850687</v>
      </c>
      <c r="S69" s="49">
        <f>IF(($I69      =0),0,((($K69      -$I69      )/$I69      )*100))</f>
        <v>-27.4000148161116</v>
      </c>
      <c r="T69" s="48">
        <f>IF(($E69      =0),0,(($P69      /$E69      )*100))</f>
        <v>70.472940890670372</v>
      </c>
      <c r="U69" s="50">
        <f>IF(($E69      =0),0,(($Q69      /$E69      )*100))</f>
        <v>34.569002109075655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271683000</v>
      </c>
      <c r="C70" s="101">
        <f>C69</f>
        <v>0</v>
      </c>
      <c r="D70" s="101"/>
      <c r="E70" s="101">
        <f>$B70      +$C70      +$D70</f>
        <v>271683000</v>
      </c>
      <c r="F70" s="102">
        <f t="shared" ref="F70:O70" si="44">F69</f>
        <v>271683000</v>
      </c>
      <c r="G70" s="103">
        <f t="shared" si="44"/>
        <v>224000000</v>
      </c>
      <c r="H70" s="102">
        <f t="shared" si="44"/>
        <v>99660000</v>
      </c>
      <c r="I70" s="103">
        <f t="shared" si="44"/>
        <v>54413737</v>
      </c>
      <c r="J70" s="102">
        <f t="shared" si="44"/>
        <v>91803000</v>
      </c>
      <c r="K70" s="103">
        <f t="shared" si="44"/>
        <v>39504365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191463000</v>
      </c>
      <c r="Q70" s="103">
        <f>$I70      +$K70      +$M70      +$O70</f>
        <v>93918102</v>
      </c>
      <c r="R70" s="57">
        <f>IF(($H70      =0),0,((($J70      -$H70      )/$H70      )*100))</f>
        <v>-7.8838049367850687</v>
      </c>
      <c r="S70" s="58">
        <f>IF(($I70      =0),0,((($K70      -$I70      )/$I70      )*100))</f>
        <v>-27.4000148161116</v>
      </c>
      <c r="T70" s="57">
        <f>IF($E70   =0,0,($P70   /$E70   )*100)</f>
        <v>70.472940890670372</v>
      </c>
      <c r="U70" s="59">
        <f>IF($E70   =0,0,($Q70   /$E70 )*100)</f>
        <v>34.569002109075655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271683000</v>
      </c>
      <c r="C71" s="104">
        <f>C69</f>
        <v>0</v>
      </c>
      <c r="D71" s="104"/>
      <c r="E71" s="104">
        <f>$B71      +$C71      +$D71</f>
        <v>271683000</v>
      </c>
      <c r="F71" s="105">
        <f t="shared" ref="F71:O71" si="45">F69</f>
        <v>271683000</v>
      </c>
      <c r="G71" s="106">
        <f t="shared" si="45"/>
        <v>224000000</v>
      </c>
      <c r="H71" s="105">
        <f t="shared" si="45"/>
        <v>99660000</v>
      </c>
      <c r="I71" s="106">
        <f t="shared" si="45"/>
        <v>54413737</v>
      </c>
      <c r="J71" s="105">
        <f t="shared" si="45"/>
        <v>91803000</v>
      </c>
      <c r="K71" s="106">
        <f t="shared" si="45"/>
        <v>39504365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191463000</v>
      </c>
      <c r="Q71" s="106">
        <f>$I71      +$K71      +$M71      +$O71</f>
        <v>93918102</v>
      </c>
      <c r="R71" s="61">
        <f>IF(($H71      =0),0,((($J71      -$H71      )/$H71      )*100))</f>
        <v>-7.8838049367850687</v>
      </c>
      <c r="S71" s="62">
        <f>IF(($I71      =0),0,((($K71      -$I71      )/$I71      )*100))</f>
        <v>-27.4000148161116</v>
      </c>
      <c r="T71" s="61">
        <f>IF($E71   =0,0,($P71   /$E71   )*100)</f>
        <v>70.472940890670372</v>
      </c>
      <c r="U71" s="65">
        <f>IF($E71   =0,0,($Q71   /$E71   )*100)</f>
        <v>34.569002109075655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815404000</v>
      </c>
      <c r="C72" s="104">
        <f>SUM(C9:C14,C17:C23,C26:C29,C32,C35:C39,C42:C52,C55:C58,C61:C65,C69)</f>
        <v>0</v>
      </c>
      <c r="D72" s="104"/>
      <c r="E72" s="104">
        <f>$B72      +$C72      +$D72</f>
        <v>815404000</v>
      </c>
      <c r="F72" s="105">
        <f t="shared" ref="F72:O72" si="46">SUM(F9:F14,F17:F23,F26:F29,F32,F35:F39,F42:F52,F55:F58,F61:F65,F69)</f>
        <v>815404000</v>
      </c>
      <c r="G72" s="106">
        <f t="shared" si="46"/>
        <v>632731000</v>
      </c>
      <c r="H72" s="105">
        <f t="shared" si="46"/>
        <v>247938000</v>
      </c>
      <c r="I72" s="106">
        <f t="shared" si="46"/>
        <v>124352953</v>
      </c>
      <c r="J72" s="105">
        <f t="shared" si="46"/>
        <v>257765000</v>
      </c>
      <c r="K72" s="106">
        <f t="shared" si="46"/>
        <v>236385016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505703000</v>
      </c>
      <c r="Q72" s="106">
        <f>$I72      +$K72      +$M72      +$O72</f>
        <v>360737969</v>
      </c>
      <c r="R72" s="61">
        <f>IF(($H72      =0),0,((($J72      -$H72      )/$H72      )*100))</f>
        <v>3.9634908727181797</v>
      </c>
      <c r="S72" s="62">
        <f>IF(($I72      =0),0,((($K72      -$I72      )/$I72      )*100))</f>
        <v>90.092000469019823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62.171196600951063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44.349175686374792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AICYqvOx6DiRhjnEnQCJzr98mp6m63aY7jATVZzRgKJrP7yOCB/CzEsM6/QLZEipIWRz69XvdOV67kAn3kUhsA==" saltValue="S3tIsL70YUZIM9hpTp46L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2200000</v>
      </c>
      <c r="C10" s="92"/>
      <c r="D10" s="92"/>
      <c r="E10" s="92">
        <f t="shared" ref="E10:E15" si="0">$B10      +$C10      +$D10</f>
        <v>2200000</v>
      </c>
      <c r="F10" s="93">
        <v>2200000</v>
      </c>
      <c r="G10" s="94">
        <v>2200000</v>
      </c>
      <c r="H10" s="93">
        <v>256000</v>
      </c>
      <c r="I10" s="94"/>
      <c r="J10" s="93">
        <v>1384000</v>
      </c>
      <c r="K10" s="94"/>
      <c r="L10" s="93"/>
      <c r="M10" s="94"/>
      <c r="N10" s="93"/>
      <c r="O10" s="94"/>
      <c r="P10" s="93">
        <f t="shared" ref="P10:P15" si="1">$H10      +$J10      +$L10      +$N10</f>
        <v>1640000</v>
      </c>
      <c r="Q10" s="94">
        <f t="shared" ref="Q10:Q15" si="2">$I10      +$K10      +$M10      +$O10</f>
        <v>0</v>
      </c>
      <c r="R10" s="48">
        <f t="shared" ref="R10:R15" si="3">IF(($H10      =0),0,((($J10      -$H10      )/$H10      )*100))</f>
        <v>440.625</v>
      </c>
      <c r="S10" s="49">
        <f t="shared" ref="S10:S15" si="4">IF(($I10      =0),0,((($K10      -$I10      )/$I10      )*100))</f>
        <v>0</v>
      </c>
      <c r="T10" s="48">
        <f t="shared" ref="T10:T14" si="5">IF(($E10      =0),0,(($P10      /$E10      )*100))</f>
        <v>74.545454545454547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2200000</v>
      </c>
      <c r="C15" s="95">
        <f>SUM(C9:C14)</f>
        <v>0</v>
      </c>
      <c r="D15" s="95"/>
      <c r="E15" s="95">
        <f t="shared" si="0"/>
        <v>2200000</v>
      </c>
      <c r="F15" s="96">
        <f t="shared" ref="F15:O15" si="7">SUM(F9:F14)</f>
        <v>2200000</v>
      </c>
      <c r="G15" s="97">
        <f t="shared" si="7"/>
        <v>2200000</v>
      </c>
      <c r="H15" s="96">
        <f t="shared" si="7"/>
        <v>256000</v>
      </c>
      <c r="I15" s="97">
        <f t="shared" si="7"/>
        <v>0</v>
      </c>
      <c r="J15" s="96">
        <f t="shared" si="7"/>
        <v>1384000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1640000</v>
      </c>
      <c r="Q15" s="97">
        <f t="shared" si="2"/>
        <v>0</v>
      </c>
      <c r="R15" s="52">
        <f t="shared" si="3"/>
        <v>440.625</v>
      </c>
      <c r="S15" s="53">
        <f t="shared" si="4"/>
        <v>0</v>
      </c>
      <c r="T15" s="52">
        <f>IF((SUM($E9:$E13))=0,0,(P15/(SUM($E9:$E13))*100))</f>
        <v>74.545454545454547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2819000</v>
      </c>
      <c r="C29" s="92"/>
      <c r="D29" s="92"/>
      <c r="E29" s="92">
        <f>$B29      +$C29      +$D29</f>
        <v>2819000</v>
      </c>
      <c r="F29" s="93">
        <v>2819000</v>
      </c>
      <c r="G29" s="94">
        <v>1973000</v>
      </c>
      <c r="H29" s="93">
        <v>412000</v>
      </c>
      <c r="I29" s="94"/>
      <c r="J29" s="93">
        <v>503000</v>
      </c>
      <c r="K29" s="94"/>
      <c r="L29" s="93"/>
      <c r="M29" s="94"/>
      <c r="N29" s="93"/>
      <c r="O29" s="94"/>
      <c r="P29" s="93">
        <f>$H29      +$J29      +$L29      +$N29</f>
        <v>915000</v>
      </c>
      <c r="Q29" s="94">
        <f>$I29      +$K29      +$M29      +$O29</f>
        <v>0</v>
      </c>
      <c r="R29" s="48">
        <f>IF(($H29      =0),0,((($J29      -$H29      )/$H29      )*100))</f>
        <v>22.087378640776699</v>
      </c>
      <c r="S29" s="49">
        <f>IF(($I29      =0),0,((($K29      -$I29      )/$I29      )*100))</f>
        <v>0</v>
      </c>
      <c r="T29" s="48">
        <f>IF(($E29      =0),0,(($P29      /$E29      )*100))</f>
        <v>32.458318552678257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2819000</v>
      </c>
      <c r="C30" s="95">
        <f>SUM(C26:C29)</f>
        <v>0</v>
      </c>
      <c r="D30" s="95"/>
      <c r="E30" s="95">
        <f>$B30      +$C30      +$D30</f>
        <v>2819000</v>
      </c>
      <c r="F30" s="96">
        <f t="shared" ref="F30:O30" si="16">SUM(F26:F29)</f>
        <v>2819000</v>
      </c>
      <c r="G30" s="97">
        <f t="shared" si="16"/>
        <v>1973000</v>
      </c>
      <c r="H30" s="96">
        <f t="shared" si="16"/>
        <v>412000</v>
      </c>
      <c r="I30" s="97">
        <f t="shared" si="16"/>
        <v>0</v>
      </c>
      <c r="J30" s="96">
        <f t="shared" si="16"/>
        <v>503000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915000</v>
      </c>
      <c r="Q30" s="97">
        <f>$I30      +$K30      +$M30      +$O30</f>
        <v>0</v>
      </c>
      <c r="R30" s="52">
        <f>IF(($H30      =0),0,((($J30      -$H30      )/$H30      )*100))</f>
        <v>22.087378640776699</v>
      </c>
      <c r="S30" s="53">
        <f>IF(($I30      =0),0,((($K30      -$I30      )/$I30      )*100))</f>
        <v>0</v>
      </c>
      <c r="T30" s="52">
        <f>IF($E30   =0,0,($P30   /$E30   )*100)</f>
        <v>32.458318552678257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5383000</v>
      </c>
      <c r="C32" s="92"/>
      <c r="D32" s="92"/>
      <c r="E32" s="92">
        <f>$B32      +$C32      +$D32</f>
        <v>5383000</v>
      </c>
      <c r="F32" s="93">
        <v>5383000</v>
      </c>
      <c r="G32" s="94">
        <v>3768000</v>
      </c>
      <c r="H32" s="93">
        <v>1336000</v>
      </c>
      <c r="I32" s="94"/>
      <c r="J32" s="93">
        <v>1771000</v>
      </c>
      <c r="K32" s="94"/>
      <c r="L32" s="93"/>
      <c r="M32" s="94"/>
      <c r="N32" s="93"/>
      <c r="O32" s="94"/>
      <c r="P32" s="93">
        <f>$H32      +$J32      +$L32      +$N32</f>
        <v>3107000</v>
      </c>
      <c r="Q32" s="94">
        <f>$I32      +$K32      +$M32      +$O32</f>
        <v>0</v>
      </c>
      <c r="R32" s="48">
        <f>IF(($H32      =0),0,((($J32      -$H32      )/$H32      )*100))</f>
        <v>32.559880239520957</v>
      </c>
      <c r="S32" s="49">
        <f>IF(($I32      =0),0,((($K32      -$I32      )/$I32      )*100))</f>
        <v>0</v>
      </c>
      <c r="T32" s="48">
        <f>IF(($E32      =0),0,(($P32      /$E32      )*100))</f>
        <v>57.718744194686977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5383000</v>
      </c>
      <c r="C33" s="95">
        <f>C32</f>
        <v>0</v>
      </c>
      <c r="D33" s="95"/>
      <c r="E33" s="95">
        <f>$B33      +$C33      +$D33</f>
        <v>5383000</v>
      </c>
      <c r="F33" s="96">
        <f t="shared" ref="F33:O33" si="17">F32</f>
        <v>5383000</v>
      </c>
      <c r="G33" s="97">
        <f t="shared" si="17"/>
        <v>3768000</v>
      </c>
      <c r="H33" s="96">
        <f t="shared" si="17"/>
        <v>1336000</v>
      </c>
      <c r="I33" s="97">
        <f t="shared" si="17"/>
        <v>0</v>
      </c>
      <c r="J33" s="96">
        <f t="shared" si="17"/>
        <v>1771000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3107000</v>
      </c>
      <c r="Q33" s="97">
        <f>$I33      +$K33      +$M33      +$O33</f>
        <v>0</v>
      </c>
      <c r="R33" s="52">
        <f>IF(($H33      =0),0,((($J33      -$H33      )/$H33      )*100))</f>
        <v>32.559880239520957</v>
      </c>
      <c r="S33" s="53">
        <f>IF(($I33      =0),0,((($K33      -$I33      )/$I33      )*100))</f>
        <v>0</v>
      </c>
      <c r="T33" s="52">
        <f>IF($E33   =0,0,($P33   /$E33   )*100)</f>
        <v>57.718744194686977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>
        <v>32000000</v>
      </c>
      <c r="C52" s="92"/>
      <c r="D52" s="92"/>
      <c r="E52" s="92">
        <f t="shared" si="26"/>
        <v>32000000</v>
      </c>
      <c r="F52" s="93">
        <v>32000000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32000000</v>
      </c>
      <c r="C53" s="95">
        <f>SUM(C42:C52)</f>
        <v>0</v>
      </c>
      <c r="D53" s="95"/>
      <c r="E53" s="95">
        <f t="shared" si="26"/>
        <v>32000000</v>
      </c>
      <c r="F53" s="96">
        <f t="shared" ref="F53:O53" si="33">SUM(F42:F52)</f>
        <v>32000000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44402000</v>
      </c>
      <c r="C67" s="104">
        <f>SUM(C9:C14,C17:C23,C26:C29,C32,C35:C39,C42:C52,C55:C58,C61:C65)</f>
        <v>0</v>
      </c>
      <c r="D67" s="104"/>
      <c r="E67" s="104">
        <f t="shared" si="35"/>
        <v>44402000</v>
      </c>
      <c r="F67" s="105">
        <f t="shared" ref="F67:O67" si="43">SUM(F9:F14,F17:F23,F26:F29,F32,F35:F39,F42:F52,F55:F58,F61:F65)</f>
        <v>44402000</v>
      </c>
      <c r="G67" s="106">
        <f t="shared" si="43"/>
        <v>7941000</v>
      </c>
      <c r="H67" s="105">
        <f t="shared" si="43"/>
        <v>2004000</v>
      </c>
      <c r="I67" s="106">
        <f t="shared" si="43"/>
        <v>0</v>
      </c>
      <c r="J67" s="105">
        <f t="shared" si="43"/>
        <v>3658000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5662000</v>
      </c>
      <c r="Q67" s="106">
        <f t="shared" si="37"/>
        <v>0</v>
      </c>
      <c r="R67" s="61">
        <f t="shared" si="38"/>
        <v>82.534930139720558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54.431840030763311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258848000</v>
      </c>
      <c r="C69" s="92"/>
      <c r="D69" s="92"/>
      <c r="E69" s="92">
        <f>$B69      +$C69      +$D69</f>
        <v>258848000</v>
      </c>
      <c r="F69" s="93">
        <v>258848000</v>
      </c>
      <c r="G69" s="94">
        <v>170000000</v>
      </c>
      <c r="H69" s="93">
        <v>39866000</v>
      </c>
      <c r="I69" s="94"/>
      <c r="J69" s="93">
        <v>130134000</v>
      </c>
      <c r="K69" s="94"/>
      <c r="L69" s="93"/>
      <c r="M69" s="94"/>
      <c r="N69" s="93"/>
      <c r="O69" s="94"/>
      <c r="P69" s="93">
        <f>$H69      +$J69      +$L69      +$N69</f>
        <v>170000000</v>
      </c>
      <c r="Q69" s="94">
        <f>$I69      +$K69      +$M69      +$O69</f>
        <v>0</v>
      </c>
      <c r="R69" s="48">
        <f>IF(($H69      =0),0,((($J69      -$H69      )/$H69      )*100))</f>
        <v>226.42853559424071</v>
      </c>
      <c r="S69" s="49">
        <f>IF(($I69      =0),0,((($K69      -$I69      )/$I69      )*100))</f>
        <v>0</v>
      </c>
      <c r="T69" s="48">
        <f>IF(($E69      =0),0,(($P69      /$E69      )*100))</f>
        <v>65.675608851526761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258848000</v>
      </c>
      <c r="C70" s="101">
        <f>C69</f>
        <v>0</v>
      </c>
      <c r="D70" s="101"/>
      <c r="E70" s="101">
        <f>$B70      +$C70      +$D70</f>
        <v>258848000</v>
      </c>
      <c r="F70" s="102">
        <f t="shared" ref="F70:O70" si="44">F69</f>
        <v>258848000</v>
      </c>
      <c r="G70" s="103">
        <f t="shared" si="44"/>
        <v>170000000</v>
      </c>
      <c r="H70" s="102">
        <f t="shared" si="44"/>
        <v>39866000</v>
      </c>
      <c r="I70" s="103">
        <f t="shared" si="44"/>
        <v>0</v>
      </c>
      <c r="J70" s="102">
        <f t="shared" si="44"/>
        <v>130134000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170000000</v>
      </c>
      <c r="Q70" s="103">
        <f>$I70      +$K70      +$M70      +$O70</f>
        <v>0</v>
      </c>
      <c r="R70" s="57">
        <f>IF(($H70      =0),0,((($J70      -$H70      )/$H70      )*100))</f>
        <v>226.42853559424071</v>
      </c>
      <c r="S70" s="58">
        <f>IF(($I70      =0),0,((($K70      -$I70      )/$I70      )*100))</f>
        <v>0</v>
      </c>
      <c r="T70" s="57">
        <f>IF($E70   =0,0,($P70   /$E70   )*100)</f>
        <v>65.675608851526761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258848000</v>
      </c>
      <c r="C71" s="104">
        <f>C69</f>
        <v>0</v>
      </c>
      <c r="D71" s="104"/>
      <c r="E71" s="104">
        <f>$B71      +$C71      +$D71</f>
        <v>258848000</v>
      </c>
      <c r="F71" s="105">
        <f t="shared" ref="F71:O71" si="45">F69</f>
        <v>258848000</v>
      </c>
      <c r="G71" s="106">
        <f t="shared" si="45"/>
        <v>170000000</v>
      </c>
      <c r="H71" s="105">
        <f t="shared" si="45"/>
        <v>39866000</v>
      </c>
      <c r="I71" s="106">
        <f t="shared" si="45"/>
        <v>0</v>
      </c>
      <c r="J71" s="105">
        <f t="shared" si="45"/>
        <v>130134000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170000000</v>
      </c>
      <c r="Q71" s="106">
        <f>$I71      +$K71      +$M71      +$O71</f>
        <v>0</v>
      </c>
      <c r="R71" s="61">
        <f>IF(($H71      =0),0,((($J71      -$H71      )/$H71      )*100))</f>
        <v>226.42853559424071</v>
      </c>
      <c r="S71" s="62">
        <f>IF(($I71      =0),0,((($K71      -$I71      )/$I71      )*100))</f>
        <v>0</v>
      </c>
      <c r="T71" s="61">
        <f>IF($E71   =0,0,($P71   /$E71   )*100)</f>
        <v>65.675608851526761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303250000</v>
      </c>
      <c r="C72" s="104">
        <f>SUM(C9:C14,C17:C23,C26:C29,C32,C35:C39,C42:C52,C55:C58,C61:C65,C69)</f>
        <v>0</v>
      </c>
      <c r="D72" s="104"/>
      <c r="E72" s="104">
        <f>$B72      +$C72      +$D72</f>
        <v>303250000</v>
      </c>
      <c r="F72" s="105">
        <f t="shared" ref="F72:O72" si="46">SUM(F9:F14,F17:F23,F26:F29,F32,F35:F39,F42:F52,F55:F58,F61:F65,F69)</f>
        <v>303250000</v>
      </c>
      <c r="G72" s="106">
        <f t="shared" si="46"/>
        <v>177941000</v>
      </c>
      <c r="H72" s="105">
        <f t="shared" si="46"/>
        <v>41870000</v>
      </c>
      <c r="I72" s="106">
        <f t="shared" si="46"/>
        <v>0</v>
      </c>
      <c r="J72" s="105">
        <f t="shared" si="46"/>
        <v>133792000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175662000</v>
      </c>
      <c r="Q72" s="106">
        <f>$I72      +$K72      +$M72      +$O72</f>
        <v>0</v>
      </c>
      <c r="R72" s="61">
        <f>IF(($H72      =0),0,((($J72      -$H72      )/$H72      )*100))</f>
        <v>219.54143778361598</v>
      </c>
      <c r="S72" s="62">
        <f>IF(($I72      =0),0,((($K72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65.241225626740956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a4yGuYWXSs20omIN15NwWsGVvJeVBuPQPvnubAX93dNTYlTDNZvER6bKz5N7Mgyoz9JWBWRMcklLEqH2D6AH0A==" saltValue="KhiwIOo0nydE/hht95oiw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291000</v>
      </c>
      <c r="I10" s="94">
        <v>307588</v>
      </c>
      <c r="J10" s="93">
        <v>219000</v>
      </c>
      <c r="K10" s="94">
        <v>215785</v>
      </c>
      <c r="L10" s="93"/>
      <c r="M10" s="94"/>
      <c r="N10" s="93"/>
      <c r="O10" s="94"/>
      <c r="P10" s="93">
        <f t="shared" ref="P10:P15" si="1">$H10      +$J10      +$L10      +$N10</f>
        <v>510000</v>
      </c>
      <c r="Q10" s="94">
        <f t="shared" ref="Q10:Q15" si="2">$I10      +$K10      +$M10      +$O10</f>
        <v>523373</v>
      </c>
      <c r="R10" s="48">
        <f t="shared" ref="R10:R15" si="3">IF(($H10      =0),0,((($J10      -$H10      )/$H10      )*100))</f>
        <v>-24.742268041237114</v>
      </c>
      <c r="S10" s="49">
        <f t="shared" ref="S10:S15" si="4">IF(($I10      =0),0,((($K10      -$I10      )/$I10      )*100))</f>
        <v>-29.846092825467835</v>
      </c>
      <c r="T10" s="48">
        <f t="shared" ref="T10:T14" si="5">IF(($E10      =0),0,(($P10      /$E10      )*100))</f>
        <v>42.5</v>
      </c>
      <c r="U10" s="50">
        <f t="shared" ref="U10:U14" si="6">IF(($E10      =0),0,(($Q10      /$E10      )*100))</f>
        <v>43.614416666666664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291000</v>
      </c>
      <c r="I15" s="97">
        <f t="shared" si="7"/>
        <v>307588</v>
      </c>
      <c r="J15" s="96">
        <f t="shared" si="7"/>
        <v>219000</v>
      </c>
      <c r="K15" s="97">
        <f t="shared" si="7"/>
        <v>215785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510000</v>
      </c>
      <c r="Q15" s="97">
        <f t="shared" si="2"/>
        <v>523373</v>
      </c>
      <c r="R15" s="52">
        <f t="shared" si="3"/>
        <v>-24.742268041237114</v>
      </c>
      <c r="S15" s="53">
        <f t="shared" si="4"/>
        <v>-29.846092825467835</v>
      </c>
      <c r="T15" s="52">
        <f>IF((SUM($E9:$E13))=0,0,(P15/(SUM($E9:$E13))*100))</f>
        <v>42.5</v>
      </c>
      <c r="U15" s="54">
        <f>IF((SUM($E9:$E13))=0,0,(Q15/(SUM($E9:$E13))*100))</f>
        <v>43.614416666666664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=0),0,((($J17      -$H17      )/$H17      )*100))</f>
        <v>0</v>
      </c>
      <c r="S17" s="49">
        <f t="shared" ref="S17:S24" si="12">IF(($I17      =0),0,((($K17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1120000</v>
      </c>
      <c r="C19" s="92"/>
      <c r="D19" s="92"/>
      <c r="E19" s="92">
        <f t="shared" si="8"/>
        <v>1120000</v>
      </c>
      <c r="F19" s="93">
        <v>1120000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1120000</v>
      </c>
      <c r="C24" s="95">
        <f>SUM(C17:C23)</f>
        <v>0</v>
      </c>
      <c r="D24" s="95"/>
      <c r="E24" s="95">
        <f t="shared" si="8"/>
        <v>1120000</v>
      </c>
      <c r="F24" s="96">
        <f t="shared" ref="F24:O24" si="15">SUM(F17:F23)</f>
        <v>1120000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2715000</v>
      </c>
      <c r="C29" s="92"/>
      <c r="D29" s="92"/>
      <c r="E29" s="92">
        <f>$B29      +$C29      +$D29</f>
        <v>2715000</v>
      </c>
      <c r="F29" s="93">
        <v>2715000</v>
      </c>
      <c r="G29" s="94">
        <v>1900000</v>
      </c>
      <c r="H29" s="93"/>
      <c r="I29" s="94">
        <v>507980</v>
      </c>
      <c r="J29" s="93">
        <v>1223000</v>
      </c>
      <c r="K29" s="94">
        <v>715587</v>
      </c>
      <c r="L29" s="93"/>
      <c r="M29" s="94"/>
      <c r="N29" s="93"/>
      <c r="O29" s="94"/>
      <c r="P29" s="93">
        <f>$H29      +$J29      +$L29      +$N29</f>
        <v>1223000</v>
      </c>
      <c r="Q29" s="94">
        <f>$I29      +$K29      +$M29      +$O29</f>
        <v>1223567</v>
      </c>
      <c r="R29" s="48">
        <f>IF(($H29      =0),0,((($J29      -$H29      )/$H29      )*100))</f>
        <v>0</v>
      </c>
      <c r="S29" s="49">
        <f>IF(($I29      =0),0,((($K29      -$I29      )/$I29      )*100))</f>
        <v>40.869128705854564</v>
      </c>
      <c r="T29" s="48">
        <f>IF(($E29      =0),0,(($P29      /$E29      )*100))</f>
        <v>45.046040515653772</v>
      </c>
      <c r="U29" s="50">
        <f>IF(($E29      =0),0,(($Q29      /$E29      )*100))</f>
        <v>45.066924493554325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2715000</v>
      </c>
      <c r="C30" s="95">
        <f>SUM(C26:C29)</f>
        <v>0</v>
      </c>
      <c r="D30" s="95"/>
      <c r="E30" s="95">
        <f>$B30      +$C30      +$D30</f>
        <v>2715000</v>
      </c>
      <c r="F30" s="96">
        <f t="shared" ref="F30:O30" si="16">SUM(F26:F29)</f>
        <v>2715000</v>
      </c>
      <c r="G30" s="97">
        <f t="shared" si="16"/>
        <v>1900000</v>
      </c>
      <c r="H30" s="96">
        <f t="shared" si="16"/>
        <v>0</v>
      </c>
      <c r="I30" s="97">
        <f t="shared" si="16"/>
        <v>507980</v>
      </c>
      <c r="J30" s="96">
        <f t="shared" si="16"/>
        <v>1223000</v>
      </c>
      <c r="K30" s="97">
        <f t="shared" si="16"/>
        <v>715587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1223000</v>
      </c>
      <c r="Q30" s="97">
        <f>$I30      +$K30      +$M30      +$O30</f>
        <v>1223567</v>
      </c>
      <c r="R30" s="52">
        <f>IF(($H30      =0),0,((($J30      -$H30      )/$H30      )*100))</f>
        <v>0</v>
      </c>
      <c r="S30" s="53">
        <f>IF(($I30      =0),0,((($K30      -$I30      )/$I30      )*100))</f>
        <v>40.869128705854564</v>
      </c>
      <c r="T30" s="52">
        <f>IF($E30   =0,0,($P30   /$E30   )*100)</f>
        <v>45.046040515653772</v>
      </c>
      <c r="U30" s="54">
        <f>IF($E30   =0,0,($Q30   /$E30   )*100)</f>
        <v>45.066924493554325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5861000</v>
      </c>
      <c r="C32" s="92"/>
      <c r="D32" s="92"/>
      <c r="E32" s="92">
        <f>$B32      +$C32      +$D32</f>
        <v>5861000</v>
      </c>
      <c r="F32" s="93">
        <v>5861000</v>
      </c>
      <c r="G32" s="94">
        <v>4104000</v>
      </c>
      <c r="H32" s="93">
        <v>1467000</v>
      </c>
      <c r="I32" s="94">
        <v>1466000</v>
      </c>
      <c r="J32" s="93">
        <v>1791000</v>
      </c>
      <c r="K32" s="94">
        <v>1790681</v>
      </c>
      <c r="L32" s="93"/>
      <c r="M32" s="94"/>
      <c r="N32" s="93"/>
      <c r="O32" s="94"/>
      <c r="P32" s="93">
        <f>$H32      +$J32      +$L32      +$N32</f>
        <v>3258000</v>
      </c>
      <c r="Q32" s="94">
        <f>$I32      +$K32      +$M32      +$O32</f>
        <v>3256681</v>
      </c>
      <c r="R32" s="48">
        <f>IF(($H32      =0),0,((($J32      -$H32      )/$H32      )*100))</f>
        <v>22.085889570552148</v>
      </c>
      <c r="S32" s="49">
        <f>IF(($I32      =0),0,((($K32      -$I32      )/$I32      )*100))</f>
        <v>22.147407912687587</v>
      </c>
      <c r="T32" s="48">
        <f>IF(($E32      =0),0,(($P32      /$E32      )*100))</f>
        <v>55.587783654666431</v>
      </c>
      <c r="U32" s="50">
        <f>IF(($E32      =0),0,(($Q32      /$E32      )*100))</f>
        <v>55.565278962634366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5861000</v>
      </c>
      <c r="C33" s="95">
        <f>C32</f>
        <v>0</v>
      </c>
      <c r="D33" s="95"/>
      <c r="E33" s="95">
        <f>$B33      +$C33      +$D33</f>
        <v>5861000</v>
      </c>
      <c r="F33" s="96">
        <f t="shared" ref="F33:O33" si="17">F32</f>
        <v>5861000</v>
      </c>
      <c r="G33" s="97">
        <f t="shared" si="17"/>
        <v>4104000</v>
      </c>
      <c r="H33" s="96">
        <f t="shared" si="17"/>
        <v>1467000</v>
      </c>
      <c r="I33" s="97">
        <f t="shared" si="17"/>
        <v>1466000</v>
      </c>
      <c r="J33" s="96">
        <f t="shared" si="17"/>
        <v>1791000</v>
      </c>
      <c r="K33" s="97">
        <f t="shared" si="17"/>
        <v>1790681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3258000</v>
      </c>
      <c r="Q33" s="97">
        <f>$I33      +$K33      +$M33      +$O33</f>
        <v>3256681</v>
      </c>
      <c r="R33" s="52">
        <f>IF(($H33      =0),0,((($J33      -$H33      )/$H33      )*100))</f>
        <v>22.085889570552148</v>
      </c>
      <c r="S33" s="53">
        <f>IF(($I33      =0),0,((($K33      -$I33      )/$I33      )*100))</f>
        <v>22.147407912687587</v>
      </c>
      <c r="T33" s="52">
        <f>IF($E33   =0,0,($P33   /$E33   )*100)</f>
        <v>55.587783654666431</v>
      </c>
      <c r="U33" s="54">
        <f>IF($E33   =0,0,($Q33   /$E33   )*100)</f>
        <v>55.565278962634366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>
        <v>240312000</v>
      </c>
      <c r="C43" s="92"/>
      <c r="D43" s="92"/>
      <c r="E43" s="92">
        <f t="shared" si="26"/>
        <v>240312000</v>
      </c>
      <c r="F43" s="93">
        <v>240312000</v>
      </c>
      <c r="G43" s="94">
        <v>180000000</v>
      </c>
      <c r="H43" s="93">
        <v>42703000</v>
      </c>
      <c r="I43" s="94">
        <v>55337097</v>
      </c>
      <c r="J43" s="93">
        <v>71056000</v>
      </c>
      <c r="K43" s="94">
        <v>79516577</v>
      </c>
      <c r="L43" s="93"/>
      <c r="M43" s="94"/>
      <c r="N43" s="93"/>
      <c r="O43" s="94"/>
      <c r="P43" s="93">
        <f t="shared" si="27"/>
        <v>113759000</v>
      </c>
      <c r="Q43" s="94">
        <f t="shared" si="28"/>
        <v>134853674</v>
      </c>
      <c r="R43" s="48">
        <f t="shared" si="29"/>
        <v>66.39580357351943</v>
      </c>
      <c r="S43" s="49">
        <f t="shared" si="30"/>
        <v>43.694883379950348</v>
      </c>
      <c r="T43" s="48">
        <f t="shared" si="31"/>
        <v>47.338043876294151</v>
      </c>
      <c r="U43" s="50">
        <f t="shared" si="32"/>
        <v>56.116079929425077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60000000</v>
      </c>
      <c r="C51" s="92"/>
      <c r="D51" s="92"/>
      <c r="E51" s="92">
        <f t="shared" si="26"/>
        <v>60000000</v>
      </c>
      <c r="F51" s="93">
        <v>60000000</v>
      </c>
      <c r="G51" s="94">
        <v>53000000</v>
      </c>
      <c r="H51" s="93">
        <v>2547000</v>
      </c>
      <c r="I51" s="94">
        <v>8694101</v>
      </c>
      <c r="J51" s="93">
        <v>32038000</v>
      </c>
      <c r="K51" s="94">
        <v>34121993</v>
      </c>
      <c r="L51" s="93"/>
      <c r="M51" s="94"/>
      <c r="N51" s="93"/>
      <c r="O51" s="94"/>
      <c r="P51" s="93">
        <f t="shared" si="27"/>
        <v>34585000</v>
      </c>
      <c r="Q51" s="94">
        <f t="shared" si="28"/>
        <v>42816094</v>
      </c>
      <c r="R51" s="48">
        <f t="shared" si="29"/>
        <v>1157.8720062819002</v>
      </c>
      <c r="S51" s="49">
        <f t="shared" si="30"/>
        <v>292.47293078375787</v>
      </c>
      <c r="T51" s="48">
        <f t="shared" si="31"/>
        <v>57.641666666666666</v>
      </c>
      <c r="U51" s="50">
        <f t="shared" si="32"/>
        <v>71.360156666666668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300312000</v>
      </c>
      <c r="C53" s="95">
        <f>SUM(C42:C52)</f>
        <v>0</v>
      </c>
      <c r="D53" s="95"/>
      <c r="E53" s="95">
        <f t="shared" si="26"/>
        <v>300312000</v>
      </c>
      <c r="F53" s="96">
        <f t="shared" ref="F53:O53" si="33">SUM(F42:F52)</f>
        <v>300312000</v>
      </c>
      <c r="G53" s="97">
        <f t="shared" si="33"/>
        <v>233000000</v>
      </c>
      <c r="H53" s="96">
        <f t="shared" si="33"/>
        <v>45250000</v>
      </c>
      <c r="I53" s="97">
        <f t="shared" si="33"/>
        <v>64031198</v>
      </c>
      <c r="J53" s="96">
        <f t="shared" si="33"/>
        <v>103094000</v>
      </c>
      <c r="K53" s="97">
        <f t="shared" si="33"/>
        <v>113638570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148344000</v>
      </c>
      <c r="Q53" s="97">
        <f t="shared" si="28"/>
        <v>177669768</v>
      </c>
      <c r="R53" s="52">
        <f t="shared" si="29"/>
        <v>127.83204419889502</v>
      </c>
      <c r="S53" s="53">
        <f t="shared" si="30"/>
        <v>77.473752716605432</v>
      </c>
      <c r="T53" s="52">
        <f>IF((+$E43+$E45+$E47+$E48+$E51) =0,0,(P53   /(+$E43+$E45+$E47+$E48+$E51) )*100)</f>
        <v>49.39662750739231</v>
      </c>
      <c r="U53" s="54">
        <f>IF((+$E43+$E45+$E47+$E48+$E51) =0,0,(Q53   /(+$E43+$E45+$E47+$E48+$E51) )*100)</f>
        <v>59.161727803084794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311208000</v>
      </c>
      <c r="C67" s="104">
        <f>SUM(C9:C14,C17:C23,C26:C29,C32,C35:C39,C42:C52,C55:C58,C61:C65)</f>
        <v>0</v>
      </c>
      <c r="D67" s="104"/>
      <c r="E67" s="104">
        <f t="shared" si="35"/>
        <v>311208000</v>
      </c>
      <c r="F67" s="105">
        <f t="shared" ref="F67:O67" si="43">SUM(F9:F14,F17:F23,F26:F29,F32,F35:F39,F42:F52,F55:F58,F61:F65)</f>
        <v>311208000</v>
      </c>
      <c r="G67" s="106">
        <f t="shared" si="43"/>
        <v>240204000</v>
      </c>
      <c r="H67" s="105">
        <f t="shared" si="43"/>
        <v>47008000</v>
      </c>
      <c r="I67" s="106">
        <f t="shared" si="43"/>
        <v>66312766</v>
      </c>
      <c r="J67" s="105">
        <f t="shared" si="43"/>
        <v>106327000</v>
      </c>
      <c r="K67" s="106">
        <f t="shared" si="43"/>
        <v>116360623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153335000</v>
      </c>
      <c r="Q67" s="106">
        <f t="shared" si="37"/>
        <v>182673389</v>
      </c>
      <c r="R67" s="61">
        <f t="shared" si="38"/>
        <v>126.1891592920354</v>
      </c>
      <c r="S67" s="62">
        <f t="shared" si="39"/>
        <v>75.472431658181776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49.448866128324866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58.910176788524552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205480000</v>
      </c>
      <c r="C69" s="92"/>
      <c r="D69" s="92"/>
      <c r="E69" s="92">
        <f>$B69      +$C69      +$D69</f>
        <v>205480000</v>
      </c>
      <c r="F69" s="93">
        <v>205480000</v>
      </c>
      <c r="G69" s="94">
        <v>151000000</v>
      </c>
      <c r="H69" s="93">
        <v>26207000</v>
      </c>
      <c r="I69" s="94">
        <v>35684793</v>
      </c>
      <c r="J69" s="93">
        <v>62213000</v>
      </c>
      <c r="K69" s="94">
        <v>70900108</v>
      </c>
      <c r="L69" s="93"/>
      <c r="M69" s="94"/>
      <c r="N69" s="93"/>
      <c r="O69" s="94"/>
      <c r="P69" s="93">
        <f>$H69      +$J69      +$L69      +$N69</f>
        <v>88420000</v>
      </c>
      <c r="Q69" s="94">
        <f>$I69      +$K69      +$M69      +$O69</f>
        <v>106584901</v>
      </c>
      <c r="R69" s="48">
        <f>IF(($H69      =0),0,((($J69      -$H69      )/$H69      )*100))</f>
        <v>137.39077345747319</v>
      </c>
      <c r="S69" s="49">
        <f>IF(($I69      =0),0,((($K69      -$I69      )/$I69      )*100))</f>
        <v>98.684375162271493</v>
      </c>
      <c r="T69" s="48">
        <f>IF(($E69      =0),0,(($P69      /$E69      )*100))</f>
        <v>43.03095191746155</v>
      </c>
      <c r="U69" s="50">
        <f>IF(($E69      =0),0,(($Q69      /$E69      )*100))</f>
        <v>51.871180163519561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205480000</v>
      </c>
      <c r="C70" s="101">
        <f>C69</f>
        <v>0</v>
      </c>
      <c r="D70" s="101"/>
      <c r="E70" s="101">
        <f>$B70      +$C70      +$D70</f>
        <v>205480000</v>
      </c>
      <c r="F70" s="102">
        <f t="shared" ref="F70:O70" si="44">F69</f>
        <v>205480000</v>
      </c>
      <c r="G70" s="103">
        <f t="shared" si="44"/>
        <v>151000000</v>
      </c>
      <c r="H70" s="102">
        <f t="shared" si="44"/>
        <v>26207000</v>
      </c>
      <c r="I70" s="103">
        <f t="shared" si="44"/>
        <v>35684793</v>
      </c>
      <c r="J70" s="102">
        <f t="shared" si="44"/>
        <v>62213000</v>
      </c>
      <c r="K70" s="103">
        <f t="shared" si="44"/>
        <v>70900108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88420000</v>
      </c>
      <c r="Q70" s="103">
        <f>$I70      +$K70      +$M70      +$O70</f>
        <v>106584901</v>
      </c>
      <c r="R70" s="57">
        <f>IF(($H70      =0),0,((($J70      -$H70      )/$H70      )*100))</f>
        <v>137.39077345747319</v>
      </c>
      <c r="S70" s="58">
        <f>IF(($I70      =0),0,((($K70      -$I70      )/$I70      )*100))</f>
        <v>98.684375162271493</v>
      </c>
      <c r="T70" s="57">
        <f>IF($E70   =0,0,($P70   /$E70   )*100)</f>
        <v>43.03095191746155</v>
      </c>
      <c r="U70" s="59">
        <f>IF($E70   =0,0,($Q70   /$E70 )*100)</f>
        <v>51.871180163519561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205480000</v>
      </c>
      <c r="C71" s="104">
        <f>C69</f>
        <v>0</v>
      </c>
      <c r="D71" s="104"/>
      <c r="E71" s="104">
        <f>$B71      +$C71      +$D71</f>
        <v>205480000</v>
      </c>
      <c r="F71" s="105">
        <f t="shared" ref="F71:O71" si="45">F69</f>
        <v>205480000</v>
      </c>
      <c r="G71" s="106">
        <f t="shared" si="45"/>
        <v>151000000</v>
      </c>
      <c r="H71" s="105">
        <f t="shared" si="45"/>
        <v>26207000</v>
      </c>
      <c r="I71" s="106">
        <f t="shared" si="45"/>
        <v>35684793</v>
      </c>
      <c r="J71" s="105">
        <f t="shared" si="45"/>
        <v>62213000</v>
      </c>
      <c r="K71" s="106">
        <f t="shared" si="45"/>
        <v>70900108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88420000</v>
      </c>
      <c r="Q71" s="106">
        <f>$I71      +$K71      +$M71      +$O71</f>
        <v>106584901</v>
      </c>
      <c r="R71" s="61">
        <f>IF(($H71      =0),0,((($J71      -$H71      )/$H71      )*100))</f>
        <v>137.39077345747319</v>
      </c>
      <c r="S71" s="62">
        <f>IF(($I71      =0),0,((($K71      -$I71      )/$I71      )*100))</f>
        <v>98.684375162271493</v>
      </c>
      <c r="T71" s="61">
        <f>IF($E71   =0,0,($P71   /$E71   )*100)</f>
        <v>43.03095191746155</v>
      </c>
      <c r="U71" s="65">
        <f>IF($E71   =0,0,($Q71   /$E71   )*100)</f>
        <v>51.871180163519561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516688000</v>
      </c>
      <c r="C72" s="104">
        <f>SUM(C9:C14,C17:C23,C26:C29,C32,C35:C39,C42:C52,C55:C58,C61:C65,C69)</f>
        <v>0</v>
      </c>
      <c r="D72" s="104"/>
      <c r="E72" s="104">
        <f>$B72      +$C72      +$D72</f>
        <v>516688000</v>
      </c>
      <c r="F72" s="105">
        <f t="shared" ref="F72:O72" si="46">SUM(F9:F14,F17:F23,F26:F29,F32,F35:F39,F42:F52,F55:F58,F61:F65,F69)</f>
        <v>516688000</v>
      </c>
      <c r="G72" s="106">
        <f t="shared" si="46"/>
        <v>391204000</v>
      </c>
      <c r="H72" s="105">
        <f t="shared" si="46"/>
        <v>73215000</v>
      </c>
      <c r="I72" s="106">
        <f t="shared" si="46"/>
        <v>101997559</v>
      </c>
      <c r="J72" s="105">
        <f t="shared" si="46"/>
        <v>168540000</v>
      </c>
      <c r="K72" s="106">
        <f t="shared" si="46"/>
        <v>187260731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241755000</v>
      </c>
      <c r="Q72" s="106">
        <f>$I72      +$K72      +$M72      +$O72</f>
        <v>289258290</v>
      </c>
      <c r="R72" s="61">
        <f>IF(($H72      =0),0,((($J72      -$H72      )/$H72      )*100))</f>
        <v>130.19872976849007</v>
      </c>
      <c r="S72" s="62">
        <f>IF(($I72      =0),0,((($K72      -$I72      )/$I72      )*100))</f>
        <v>83.593345601535432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46.89100176892282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56.104779582906616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4ZjkK+k9vmONYyVfa1RkC1aFxrDQYZ42bS+zJjkdV2SpX0OqXQTLbRvoE6enXCkzMUF2/ypd7Y84p8KR+5vzcQ==" saltValue="K4Dz/fsv1ODqo7DiosNYL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7DD2453838D146B46D351EED47F6DF" ma:contentTypeVersion="" ma:contentTypeDescription="Create a new document." ma:contentTypeScope="" ma:versionID="61c79aaaa8279f9f59b79deeb0050d6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1836AD5-A501-415D-BB54-5D06AFD0C476}"/>
</file>

<file path=customXml/itemProps2.xml><?xml version="1.0" encoding="utf-8"?>
<ds:datastoreItem xmlns:ds="http://schemas.openxmlformats.org/officeDocument/2006/customXml" ds:itemID="{98B32758-1958-4883-A760-D798387DA3D2}"/>
</file>

<file path=customXml/itemProps3.xml><?xml version="1.0" encoding="utf-8"?>
<ds:datastoreItem xmlns:ds="http://schemas.openxmlformats.org/officeDocument/2006/customXml" ds:itemID="{9EE840D5-54B9-46A1-B4C8-1955DCED1F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DC43</vt:lpstr>
      <vt:lpstr>ETH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2024-02-05T13:48:35Z</dcterms:created>
  <dcterms:modified xsi:type="dcterms:W3CDTF">2024-02-05T13:50:22Z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0x010100687DD2453838D146B46D351EED47F6DF</vt:lpwstr>
  </property>
</Properties>
</file>