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K:\CD - LGBA\Municipalities\07. IYM\2023-24\01. National Publications\Q2\Final\"/>
    </mc:Choice>
  </mc:AlternateContent>
  <xr:revisionPtr revIDLastSave="0" documentId="8_{8953B62A-43B1-4227-B2D8-7F18D7F0F935}" xr6:coauthVersionLast="47" xr6:coauthVersionMax="47" xr10:uidLastSave="{00000000-0000-0000-0000-000000000000}"/>
  <workbookProtection workbookAlgorithmName="SHA-512" workbookHashValue="kLJnlSxDmZKGVsy24WWkttmlJ80vdwrdEn5OgZ8Ot8QfCspDJtaEPukPIyl+k5vqXygneG0ZyixUDmI47nHOJw==" workbookSaltValue="XcnxJd7zywhrQn4IF7dIdA==" workbookSpinCount="100000" lockStructure="1"/>
  <bookViews>
    <workbookView xWindow="-110" yWindow="-110" windowWidth="19420" windowHeight="10420" xr2:uid="{00000000-000D-0000-FFFF-FFFF00000000}"/>
  </bookViews>
  <sheets>
    <sheet name="Summary" sheetId="1" r:id="rId1"/>
    <sheet name="DC33" sheetId="2" r:id="rId2"/>
    <sheet name="DC34" sheetId="3" r:id="rId3"/>
    <sheet name="DC35" sheetId="4" r:id="rId4"/>
    <sheet name="DC36" sheetId="5" r:id="rId5"/>
    <sheet name="DC47" sheetId="6" r:id="rId6"/>
    <sheet name="LIM331" sheetId="7" r:id="rId7"/>
    <sheet name="LIM332" sheetId="8" r:id="rId8"/>
    <sheet name="LIM333" sheetId="9" r:id="rId9"/>
    <sheet name="LIM334" sheetId="10" r:id="rId10"/>
    <sheet name="LIM335" sheetId="11" r:id="rId11"/>
    <sheet name="LIM341" sheetId="12" r:id="rId12"/>
    <sheet name="LIM343" sheetId="13" r:id="rId13"/>
    <sheet name="LIM344" sheetId="14" r:id="rId14"/>
    <sheet name="LIM345" sheetId="15" r:id="rId15"/>
    <sheet name="LIM351" sheetId="16" r:id="rId16"/>
    <sheet name="LIM353" sheetId="17" r:id="rId17"/>
    <sheet name="LIM354" sheetId="18" r:id="rId18"/>
    <sheet name="LIM355" sheetId="19" r:id="rId19"/>
    <sheet name="LIM361" sheetId="20" r:id="rId20"/>
    <sheet name="LIM362" sheetId="21" r:id="rId21"/>
    <sheet name="LIM366" sheetId="22" r:id="rId22"/>
    <sheet name="LIM367" sheetId="23" r:id="rId23"/>
    <sheet name="LIM368" sheetId="24" r:id="rId24"/>
    <sheet name="LIM471" sheetId="25" r:id="rId25"/>
    <sheet name="LIM472" sheetId="26" r:id="rId26"/>
    <sheet name="LIM473" sheetId="27" r:id="rId27"/>
    <sheet name="LIM476" sheetId="28" r:id="rId28"/>
  </sheets>
  <definedNames>
    <definedName name="_xlnm.Print_Area" localSheetId="1">'DC33'!$A$1:$X$127</definedName>
    <definedName name="_xlnm.Print_Area" localSheetId="2">'DC34'!$A$1:$X$127</definedName>
    <definedName name="_xlnm.Print_Area" localSheetId="3">'DC35'!$A$1:$X$127</definedName>
    <definedName name="_xlnm.Print_Area" localSheetId="4">'DC36'!$A$1:$X$127</definedName>
    <definedName name="_xlnm.Print_Area" localSheetId="5">'DC47'!$A$1:$X$127</definedName>
    <definedName name="_xlnm.Print_Area" localSheetId="6">'LIM331'!$A$1:$X$127</definedName>
    <definedName name="_xlnm.Print_Area" localSheetId="7">'LIM332'!$A$1:$X$127</definedName>
    <definedName name="_xlnm.Print_Area" localSheetId="8">'LIM333'!$A$1:$X$127</definedName>
    <definedName name="_xlnm.Print_Area" localSheetId="9">'LIM334'!$A$1:$X$127</definedName>
    <definedName name="_xlnm.Print_Area" localSheetId="10">'LIM335'!$A$1:$X$127</definedName>
    <definedName name="_xlnm.Print_Area" localSheetId="11">'LIM341'!$A$1:$X$127</definedName>
    <definedName name="_xlnm.Print_Area" localSheetId="12">'LIM343'!$A$1:$X$127</definedName>
    <definedName name="_xlnm.Print_Area" localSheetId="13">'LIM344'!$A$1:$X$127</definedName>
    <definedName name="_xlnm.Print_Area" localSheetId="14">'LIM345'!$A$1:$X$127</definedName>
    <definedName name="_xlnm.Print_Area" localSheetId="15">'LIM351'!$A$1:$X$127</definedName>
    <definedName name="_xlnm.Print_Area" localSheetId="16">'LIM353'!$A$1:$X$127</definedName>
    <definedName name="_xlnm.Print_Area" localSheetId="17">'LIM354'!$A$1:$X$127</definedName>
    <definedName name="_xlnm.Print_Area" localSheetId="18">'LIM355'!$A$1:$X$127</definedName>
    <definedName name="_xlnm.Print_Area" localSheetId="19">'LIM361'!$A$1:$X$127</definedName>
    <definedName name="_xlnm.Print_Area" localSheetId="20">'LIM362'!$A$1:$X$127</definedName>
    <definedName name="_xlnm.Print_Area" localSheetId="21">'LIM366'!$A$1:$X$127</definedName>
    <definedName name="_xlnm.Print_Area" localSheetId="22">'LIM367'!$A$1:$X$127</definedName>
    <definedName name="_xlnm.Print_Area" localSheetId="23">'LIM368'!$A$1:$X$127</definedName>
    <definedName name="_xlnm.Print_Area" localSheetId="24">'LIM471'!$A$1:$X$127</definedName>
    <definedName name="_xlnm.Print_Area" localSheetId="25">'LIM472'!$A$1:$X$127</definedName>
    <definedName name="_xlnm.Print_Area" localSheetId="26">'LIM473'!$A$1:$X$127</definedName>
    <definedName name="_xlnm.Print_Area" localSheetId="27">'LIM476'!$A$1:$X$127</definedName>
    <definedName name="_xlnm.Print_Area" localSheetId="0">Summary!$A$1:$X$127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13" i="2" l="1"/>
  <c r="V113" i="2"/>
  <c r="S113" i="2"/>
  <c r="Q113" i="2"/>
  <c r="P113" i="2"/>
  <c r="O113" i="2"/>
  <c r="N113" i="2"/>
  <c r="M113" i="2"/>
  <c r="L113" i="2"/>
  <c r="R113" i="2" s="1"/>
  <c r="K113" i="2"/>
  <c r="J113" i="2"/>
  <c r="I113" i="2"/>
  <c r="H113" i="2"/>
  <c r="G113" i="2"/>
  <c r="F113" i="2"/>
  <c r="E113" i="2"/>
  <c r="U113" i="2" s="1"/>
  <c r="D113" i="2"/>
  <c r="C113" i="2"/>
  <c r="B113" i="2"/>
  <c r="Q112" i="2"/>
  <c r="P112" i="2"/>
  <c r="O112" i="2"/>
  <c r="N112" i="2"/>
  <c r="U111" i="2"/>
  <c r="T111" i="2"/>
  <c r="S111" i="2"/>
  <c r="R111" i="2"/>
  <c r="S110" i="2"/>
  <c r="R110" i="2"/>
  <c r="E110" i="2"/>
  <c r="S109" i="2"/>
  <c r="R109" i="2"/>
  <c r="E109" i="2"/>
  <c r="U109" i="2" s="1"/>
  <c r="S108" i="2"/>
  <c r="R108" i="2"/>
  <c r="E108" i="2"/>
  <c r="U108" i="2" s="1"/>
  <c r="S107" i="2"/>
  <c r="R107" i="2"/>
  <c r="E107" i="2"/>
  <c r="S106" i="2"/>
  <c r="R106" i="2"/>
  <c r="E106" i="2"/>
  <c r="T106" i="2" s="1"/>
  <c r="S105" i="2"/>
  <c r="R105" i="2"/>
  <c r="E105" i="2"/>
  <c r="S104" i="2"/>
  <c r="R104" i="2"/>
  <c r="E104" i="2"/>
  <c r="U104" i="2" s="1"/>
  <c r="S103" i="2"/>
  <c r="R103" i="2"/>
  <c r="E103" i="2"/>
  <c r="S102" i="2"/>
  <c r="R102" i="2"/>
  <c r="E102" i="2"/>
  <c r="S101" i="2"/>
  <c r="R101" i="2"/>
  <c r="E101" i="2"/>
  <c r="U101" i="2" s="1"/>
  <c r="T100" i="2"/>
  <c r="S100" i="2"/>
  <c r="R100" i="2"/>
  <c r="E100" i="2"/>
  <c r="U100" i="2" s="1"/>
  <c r="S99" i="2"/>
  <c r="R99" i="2"/>
  <c r="E99" i="2"/>
  <c r="S98" i="2"/>
  <c r="R98" i="2"/>
  <c r="E98" i="2"/>
  <c r="T97" i="2"/>
  <c r="S97" i="2"/>
  <c r="R97" i="2"/>
  <c r="E97" i="2"/>
  <c r="U97" i="2" s="1"/>
  <c r="S96" i="2"/>
  <c r="R96" i="2"/>
  <c r="E96" i="2"/>
  <c r="U96" i="2" s="1"/>
  <c r="W95" i="2"/>
  <c r="W112" i="2" s="1"/>
  <c r="V95" i="2"/>
  <c r="V112" i="2" s="1"/>
  <c r="M95" i="2"/>
  <c r="M112" i="2" s="1"/>
  <c r="S112" i="2" s="1"/>
  <c r="L95" i="2"/>
  <c r="R95" i="2" s="1"/>
  <c r="K95" i="2"/>
  <c r="K112" i="2" s="1"/>
  <c r="J95" i="2"/>
  <c r="J112" i="2" s="1"/>
  <c r="I95" i="2"/>
  <c r="I112" i="2" s="1"/>
  <c r="H95" i="2"/>
  <c r="H112" i="2" s="1"/>
  <c r="G95" i="2"/>
  <c r="G112" i="2" s="1"/>
  <c r="F95" i="2"/>
  <c r="F112" i="2" s="1"/>
  <c r="D95" i="2"/>
  <c r="D112" i="2" s="1"/>
  <c r="C95" i="2"/>
  <c r="C112" i="2" s="1"/>
  <c r="B95" i="2"/>
  <c r="B112" i="2" s="1"/>
  <c r="W113" i="3"/>
  <c r="V113" i="3"/>
  <c r="Q113" i="3"/>
  <c r="P113" i="3"/>
  <c r="O113" i="3"/>
  <c r="N113" i="3"/>
  <c r="M113" i="3"/>
  <c r="S113" i="3" s="1"/>
  <c r="L113" i="3"/>
  <c r="R113" i="3" s="1"/>
  <c r="K113" i="3"/>
  <c r="J113" i="3"/>
  <c r="I113" i="3"/>
  <c r="H113" i="3"/>
  <c r="G113" i="3"/>
  <c r="F113" i="3"/>
  <c r="E113" i="3"/>
  <c r="D113" i="3"/>
  <c r="C113" i="3"/>
  <c r="B113" i="3"/>
  <c r="Q112" i="3"/>
  <c r="P112" i="3"/>
  <c r="O112" i="3"/>
  <c r="N112" i="3"/>
  <c r="U111" i="3"/>
  <c r="T111" i="3"/>
  <c r="S111" i="3"/>
  <c r="R111" i="3"/>
  <c r="S110" i="3"/>
  <c r="R110" i="3"/>
  <c r="E110" i="3"/>
  <c r="U110" i="3" s="1"/>
  <c r="S109" i="3"/>
  <c r="R109" i="3"/>
  <c r="E109" i="3"/>
  <c r="S108" i="3"/>
  <c r="R108" i="3"/>
  <c r="E108" i="3"/>
  <c r="S107" i="3"/>
  <c r="R107" i="3"/>
  <c r="E107" i="3"/>
  <c r="T107" i="3" s="1"/>
  <c r="S106" i="3"/>
  <c r="R106" i="3"/>
  <c r="E106" i="3"/>
  <c r="T106" i="3" s="1"/>
  <c r="S105" i="3"/>
  <c r="R105" i="3"/>
  <c r="E105" i="3"/>
  <c r="U105" i="3" s="1"/>
  <c r="S104" i="3"/>
  <c r="R104" i="3"/>
  <c r="E104" i="3"/>
  <c r="T104" i="3" s="1"/>
  <c r="S103" i="3"/>
  <c r="R103" i="3"/>
  <c r="E103" i="3"/>
  <c r="S102" i="3"/>
  <c r="R102" i="3"/>
  <c r="E102" i="3"/>
  <c r="U102" i="3" s="1"/>
  <c r="S101" i="3"/>
  <c r="R101" i="3"/>
  <c r="E101" i="3"/>
  <c r="U101" i="3" s="1"/>
  <c r="S100" i="3"/>
  <c r="R100" i="3"/>
  <c r="E100" i="3"/>
  <c r="S99" i="3"/>
  <c r="R99" i="3"/>
  <c r="E99" i="3"/>
  <c r="T99" i="3" s="1"/>
  <c r="T98" i="3"/>
  <c r="S98" i="3"/>
  <c r="R98" i="3"/>
  <c r="E98" i="3"/>
  <c r="U98" i="3" s="1"/>
  <c r="S97" i="3"/>
  <c r="R97" i="3"/>
  <c r="E97" i="3"/>
  <c r="U97" i="3" s="1"/>
  <c r="S96" i="3"/>
  <c r="R96" i="3"/>
  <c r="E96" i="3"/>
  <c r="W95" i="3"/>
  <c r="W112" i="3" s="1"/>
  <c r="V95" i="3"/>
  <c r="V112" i="3" s="1"/>
  <c r="M95" i="3"/>
  <c r="L95" i="3"/>
  <c r="K95" i="3"/>
  <c r="K112" i="3" s="1"/>
  <c r="J95" i="3"/>
  <c r="J112" i="3" s="1"/>
  <c r="I95" i="3"/>
  <c r="I112" i="3" s="1"/>
  <c r="H95" i="3"/>
  <c r="H112" i="3" s="1"/>
  <c r="G95" i="3"/>
  <c r="G112" i="3" s="1"/>
  <c r="F95" i="3"/>
  <c r="F112" i="3" s="1"/>
  <c r="D95" i="3"/>
  <c r="D112" i="3" s="1"/>
  <c r="C95" i="3"/>
  <c r="C112" i="3" s="1"/>
  <c r="B95" i="3"/>
  <c r="B112" i="3" s="1"/>
  <c r="W113" i="4"/>
  <c r="V113" i="4"/>
  <c r="Q113" i="4"/>
  <c r="P113" i="4"/>
  <c r="O113" i="4"/>
  <c r="N113" i="4"/>
  <c r="M113" i="4"/>
  <c r="S113" i="4" s="1"/>
  <c r="L113" i="4"/>
  <c r="R113" i="4" s="1"/>
  <c r="K113" i="4"/>
  <c r="J113" i="4"/>
  <c r="I113" i="4"/>
  <c r="H113" i="4"/>
  <c r="G113" i="4"/>
  <c r="F113" i="4"/>
  <c r="E113" i="4"/>
  <c r="D113" i="4"/>
  <c r="C113" i="4"/>
  <c r="B113" i="4"/>
  <c r="Q112" i="4"/>
  <c r="P112" i="4"/>
  <c r="O112" i="4"/>
  <c r="N112" i="4"/>
  <c r="U111" i="4"/>
  <c r="T111" i="4"/>
  <c r="S111" i="4"/>
  <c r="R111" i="4"/>
  <c r="S110" i="4"/>
  <c r="R110" i="4"/>
  <c r="E110" i="4"/>
  <c r="S109" i="4"/>
  <c r="R109" i="4"/>
  <c r="E109" i="4"/>
  <c r="S108" i="4"/>
  <c r="R108" i="4"/>
  <c r="E108" i="4"/>
  <c r="T108" i="4" s="1"/>
  <c r="S107" i="4"/>
  <c r="R107" i="4"/>
  <c r="E107" i="4"/>
  <c r="S106" i="4"/>
  <c r="R106" i="4"/>
  <c r="E106" i="4"/>
  <c r="U106" i="4" s="1"/>
  <c r="S105" i="4"/>
  <c r="R105" i="4"/>
  <c r="E105" i="4"/>
  <c r="S104" i="4"/>
  <c r="R104" i="4"/>
  <c r="E104" i="4"/>
  <c r="S103" i="4"/>
  <c r="R103" i="4"/>
  <c r="E103" i="4"/>
  <c r="U103" i="4" s="1"/>
  <c r="S102" i="4"/>
  <c r="R102" i="4"/>
  <c r="E102" i="4"/>
  <c r="U102" i="4" s="1"/>
  <c r="S101" i="4"/>
  <c r="R101" i="4"/>
  <c r="E101" i="4"/>
  <c r="S100" i="4"/>
  <c r="R100" i="4"/>
  <c r="E100" i="4"/>
  <c r="T100" i="4" s="1"/>
  <c r="S99" i="4"/>
  <c r="R99" i="4"/>
  <c r="E99" i="4"/>
  <c r="U99" i="4" s="1"/>
  <c r="S98" i="4"/>
  <c r="R98" i="4"/>
  <c r="E98" i="4"/>
  <c r="U98" i="4" s="1"/>
  <c r="S97" i="4"/>
  <c r="R97" i="4"/>
  <c r="E97" i="4"/>
  <c r="U97" i="4" s="1"/>
  <c r="S96" i="4"/>
  <c r="R96" i="4"/>
  <c r="E96" i="4"/>
  <c r="W95" i="4"/>
  <c r="W112" i="4" s="1"/>
  <c r="V95" i="4"/>
  <c r="V112" i="4" s="1"/>
  <c r="M95" i="4"/>
  <c r="L95" i="4"/>
  <c r="K95" i="4"/>
  <c r="K112" i="4" s="1"/>
  <c r="J95" i="4"/>
  <c r="J112" i="4" s="1"/>
  <c r="I95" i="4"/>
  <c r="I112" i="4" s="1"/>
  <c r="H95" i="4"/>
  <c r="H112" i="4" s="1"/>
  <c r="G95" i="4"/>
  <c r="G112" i="4" s="1"/>
  <c r="F95" i="4"/>
  <c r="F112" i="4" s="1"/>
  <c r="D95" i="4"/>
  <c r="D112" i="4" s="1"/>
  <c r="C95" i="4"/>
  <c r="C112" i="4" s="1"/>
  <c r="B95" i="4"/>
  <c r="B112" i="4" s="1"/>
  <c r="W113" i="5"/>
  <c r="V113" i="5"/>
  <c r="Q113" i="5"/>
  <c r="P113" i="5"/>
  <c r="O113" i="5"/>
  <c r="N113" i="5"/>
  <c r="M113" i="5"/>
  <c r="S113" i="5" s="1"/>
  <c r="L113" i="5"/>
  <c r="R113" i="5" s="1"/>
  <c r="K113" i="5"/>
  <c r="J113" i="5"/>
  <c r="I113" i="5"/>
  <c r="H113" i="5"/>
  <c r="G113" i="5"/>
  <c r="F113" i="5"/>
  <c r="E113" i="5"/>
  <c r="U113" i="5" s="1"/>
  <c r="D113" i="5"/>
  <c r="C113" i="5"/>
  <c r="B113" i="5"/>
  <c r="Q112" i="5"/>
  <c r="P112" i="5"/>
  <c r="O112" i="5"/>
  <c r="N112" i="5"/>
  <c r="U111" i="5"/>
  <c r="T111" i="5"/>
  <c r="S111" i="5"/>
  <c r="R111" i="5"/>
  <c r="S110" i="5"/>
  <c r="R110" i="5"/>
  <c r="E110" i="5"/>
  <c r="S109" i="5"/>
  <c r="R109" i="5"/>
  <c r="E109" i="5"/>
  <c r="S108" i="5"/>
  <c r="R108" i="5"/>
  <c r="E108" i="5"/>
  <c r="U108" i="5" s="1"/>
  <c r="S107" i="5"/>
  <c r="R107" i="5"/>
  <c r="E107" i="5"/>
  <c r="U107" i="5" s="1"/>
  <c r="S106" i="5"/>
  <c r="R106" i="5"/>
  <c r="E106" i="5"/>
  <c r="U106" i="5" s="1"/>
  <c r="S105" i="5"/>
  <c r="R105" i="5"/>
  <c r="E105" i="5"/>
  <c r="S104" i="5"/>
  <c r="R104" i="5"/>
  <c r="E104" i="5"/>
  <c r="U104" i="5" s="1"/>
  <c r="S103" i="5"/>
  <c r="R103" i="5"/>
  <c r="E103" i="5"/>
  <c r="S102" i="5"/>
  <c r="R102" i="5"/>
  <c r="E102" i="5"/>
  <c r="S101" i="5"/>
  <c r="R101" i="5"/>
  <c r="E101" i="5"/>
  <c r="S100" i="5"/>
  <c r="R100" i="5"/>
  <c r="E100" i="5"/>
  <c r="U100" i="5" s="1"/>
  <c r="S99" i="5"/>
  <c r="R99" i="5"/>
  <c r="E99" i="5"/>
  <c r="U99" i="5" s="1"/>
  <c r="S98" i="5"/>
  <c r="R98" i="5"/>
  <c r="E98" i="5"/>
  <c r="U98" i="5" s="1"/>
  <c r="S97" i="5"/>
  <c r="R97" i="5"/>
  <c r="E97" i="5"/>
  <c r="S96" i="5"/>
  <c r="R96" i="5"/>
  <c r="E96" i="5"/>
  <c r="W95" i="5"/>
  <c r="W112" i="5" s="1"/>
  <c r="V95" i="5"/>
  <c r="V112" i="5" s="1"/>
  <c r="M95" i="5"/>
  <c r="S95" i="5" s="1"/>
  <c r="L95" i="5"/>
  <c r="L112" i="5" s="1"/>
  <c r="R112" i="5" s="1"/>
  <c r="K95" i="5"/>
  <c r="K112" i="5" s="1"/>
  <c r="J95" i="5"/>
  <c r="J112" i="5" s="1"/>
  <c r="I95" i="5"/>
  <c r="I112" i="5" s="1"/>
  <c r="H95" i="5"/>
  <c r="H112" i="5" s="1"/>
  <c r="G95" i="5"/>
  <c r="G112" i="5" s="1"/>
  <c r="F95" i="5"/>
  <c r="F112" i="5" s="1"/>
  <c r="D95" i="5"/>
  <c r="D112" i="5" s="1"/>
  <c r="C95" i="5"/>
  <c r="C112" i="5" s="1"/>
  <c r="B95" i="5"/>
  <c r="B112" i="5" s="1"/>
  <c r="W113" i="6"/>
  <c r="V113" i="6"/>
  <c r="R113" i="6"/>
  <c r="Q113" i="6"/>
  <c r="P113" i="6"/>
  <c r="O113" i="6"/>
  <c r="N113" i="6"/>
  <c r="M113" i="6"/>
  <c r="S113" i="6" s="1"/>
  <c r="L113" i="6"/>
  <c r="K113" i="6"/>
  <c r="J113" i="6"/>
  <c r="I113" i="6"/>
  <c r="H113" i="6"/>
  <c r="G113" i="6"/>
  <c r="F113" i="6"/>
  <c r="E113" i="6"/>
  <c r="U113" i="6" s="1"/>
  <c r="D113" i="6"/>
  <c r="C113" i="6"/>
  <c r="B113" i="6"/>
  <c r="Q112" i="6"/>
  <c r="P112" i="6"/>
  <c r="O112" i="6"/>
  <c r="N112" i="6"/>
  <c r="U111" i="6"/>
  <c r="T111" i="6"/>
  <c r="S111" i="6"/>
  <c r="R111" i="6"/>
  <c r="S110" i="6"/>
  <c r="R110" i="6"/>
  <c r="E110" i="6"/>
  <c r="S109" i="6"/>
  <c r="R109" i="6"/>
  <c r="E109" i="6"/>
  <c r="U109" i="6" s="1"/>
  <c r="S108" i="6"/>
  <c r="R108" i="6"/>
  <c r="E108" i="6"/>
  <c r="U108" i="6" s="1"/>
  <c r="S107" i="6"/>
  <c r="R107" i="6"/>
  <c r="E107" i="6"/>
  <c r="U107" i="6" s="1"/>
  <c r="S106" i="6"/>
  <c r="R106" i="6"/>
  <c r="E106" i="6"/>
  <c r="S105" i="6"/>
  <c r="R105" i="6"/>
  <c r="E105" i="6"/>
  <c r="U105" i="6" s="1"/>
  <c r="S104" i="6"/>
  <c r="R104" i="6"/>
  <c r="E104" i="6"/>
  <c r="S103" i="6"/>
  <c r="R103" i="6"/>
  <c r="E103" i="6"/>
  <c r="S102" i="6"/>
  <c r="R102" i="6"/>
  <c r="E102" i="6"/>
  <c r="T102" i="6" s="1"/>
  <c r="S101" i="6"/>
  <c r="R101" i="6"/>
  <c r="E101" i="6"/>
  <c r="S100" i="6"/>
  <c r="R100" i="6"/>
  <c r="E100" i="6"/>
  <c r="U100" i="6" s="1"/>
  <c r="S99" i="6"/>
  <c r="R99" i="6"/>
  <c r="E99" i="6"/>
  <c r="U99" i="6" s="1"/>
  <c r="S98" i="6"/>
  <c r="R98" i="6"/>
  <c r="E98" i="6"/>
  <c r="S97" i="6"/>
  <c r="R97" i="6"/>
  <c r="E97" i="6"/>
  <c r="U97" i="6" s="1"/>
  <c r="S96" i="6"/>
  <c r="R96" i="6"/>
  <c r="E96" i="6"/>
  <c r="W95" i="6"/>
  <c r="W112" i="6" s="1"/>
  <c r="V95" i="6"/>
  <c r="V112" i="6" s="1"/>
  <c r="M95" i="6"/>
  <c r="L95" i="6"/>
  <c r="L112" i="6" s="1"/>
  <c r="R112" i="6" s="1"/>
  <c r="K95" i="6"/>
  <c r="K112" i="6" s="1"/>
  <c r="J95" i="6"/>
  <c r="J112" i="6" s="1"/>
  <c r="I95" i="6"/>
  <c r="I112" i="6" s="1"/>
  <c r="H95" i="6"/>
  <c r="H112" i="6" s="1"/>
  <c r="G95" i="6"/>
  <c r="G112" i="6" s="1"/>
  <c r="F95" i="6"/>
  <c r="F112" i="6" s="1"/>
  <c r="D95" i="6"/>
  <c r="D112" i="6" s="1"/>
  <c r="C95" i="6"/>
  <c r="C112" i="6" s="1"/>
  <c r="B95" i="6"/>
  <c r="B112" i="6" s="1"/>
  <c r="W113" i="7"/>
  <c r="V113" i="7"/>
  <c r="U113" i="7"/>
  <c r="Q113" i="7"/>
  <c r="P113" i="7"/>
  <c r="O113" i="7"/>
  <c r="N113" i="7"/>
  <c r="M113" i="7"/>
  <c r="S113" i="7" s="1"/>
  <c r="L113" i="7"/>
  <c r="R113" i="7" s="1"/>
  <c r="K113" i="7"/>
  <c r="J113" i="7"/>
  <c r="I113" i="7"/>
  <c r="H113" i="7"/>
  <c r="G113" i="7"/>
  <c r="F113" i="7"/>
  <c r="E113" i="7"/>
  <c r="T113" i="7" s="1"/>
  <c r="D113" i="7"/>
  <c r="C113" i="7"/>
  <c r="B113" i="7"/>
  <c r="Q112" i="7"/>
  <c r="P112" i="7"/>
  <c r="O112" i="7"/>
  <c r="N112" i="7"/>
  <c r="U111" i="7"/>
  <c r="T111" i="7"/>
  <c r="S111" i="7"/>
  <c r="R111" i="7"/>
  <c r="S110" i="7"/>
  <c r="R110" i="7"/>
  <c r="E110" i="7"/>
  <c r="S109" i="7"/>
  <c r="R109" i="7"/>
  <c r="E109" i="7"/>
  <c r="U109" i="7" s="1"/>
  <c r="S108" i="7"/>
  <c r="R108" i="7"/>
  <c r="E108" i="7"/>
  <c r="S107" i="7"/>
  <c r="R107" i="7"/>
  <c r="E107" i="7"/>
  <c r="S106" i="7"/>
  <c r="R106" i="7"/>
  <c r="E106" i="7"/>
  <c r="U106" i="7" s="1"/>
  <c r="S105" i="7"/>
  <c r="R105" i="7"/>
  <c r="E105" i="7"/>
  <c r="S104" i="7"/>
  <c r="R104" i="7"/>
  <c r="E104" i="7"/>
  <c r="U103" i="7"/>
  <c r="S103" i="7"/>
  <c r="R103" i="7"/>
  <c r="E103" i="7"/>
  <c r="T103" i="7" s="1"/>
  <c r="S102" i="7"/>
  <c r="R102" i="7"/>
  <c r="E102" i="7"/>
  <c r="S101" i="7"/>
  <c r="R101" i="7"/>
  <c r="E101" i="7"/>
  <c r="U101" i="7" s="1"/>
  <c r="S100" i="7"/>
  <c r="R100" i="7"/>
  <c r="E100" i="7"/>
  <c r="S99" i="7"/>
  <c r="R99" i="7"/>
  <c r="E99" i="7"/>
  <c r="S98" i="7"/>
  <c r="R98" i="7"/>
  <c r="E98" i="7"/>
  <c r="U98" i="7" s="1"/>
  <c r="S97" i="7"/>
  <c r="R97" i="7"/>
  <c r="E97" i="7"/>
  <c r="U97" i="7" s="1"/>
  <c r="S96" i="7"/>
  <c r="R96" i="7"/>
  <c r="E96" i="7"/>
  <c r="W95" i="7"/>
  <c r="W112" i="7" s="1"/>
  <c r="V95" i="7"/>
  <c r="V112" i="7" s="1"/>
  <c r="M95" i="7"/>
  <c r="S95" i="7" s="1"/>
  <c r="L95" i="7"/>
  <c r="K95" i="7"/>
  <c r="K112" i="7" s="1"/>
  <c r="J95" i="7"/>
  <c r="J112" i="7" s="1"/>
  <c r="I95" i="7"/>
  <c r="I112" i="7" s="1"/>
  <c r="H95" i="7"/>
  <c r="H112" i="7" s="1"/>
  <c r="G95" i="7"/>
  <c r="G112" i="7" s="1"/>
  <c r="F95" i="7"/>
  <c r="F112" i="7" s="1"/>
  <c r="D95" i="7"/>
  <c r="D112" i="7" s="1"/>
  <c r="C95" i="7"/>
  <c r="C112" i="7" s="1"/>
  <c r="B95" i="7"/>
  <c r="B112" i="7" s="1"/>
  <c r="W113" i="8"/>
  <c r="V113" i="8"/>
  <c r="S113" i="8"/>
  <c r="Q113" i="8"/>
  <c r="P113" i="8"/>
  <c r="O113" i="8"/>
  <c r="N113" i="8"/>
  <c r="M113" i="8"/>
  <c r="L113" i="8"/>
  <c r="R113" i="8" s="1"/>
  <c r="K113" i="8"/>
  <c r="J113" i="8"/>
  <c r="I113" i="8"/>
  <c r="H113" i="8"/>
  <c r="G113" i="8"/>
  <c r="F113" i="8"/>
  <c r="E113" i="8"/>
  <c r="U113" i="8" s="1"/>
  <c r="D113" i="8"/>
  <c r="C113" i="8"/>
  <c r="B113" i="8"/>
  <c r="Q112" i="8"/>
  <c r="P112" i="8"/>
  <c r="O112" i="8"/>
  <c r="N112" i="8"/>
  <c r="U111" i="8"/>
  <c r="T111" i="8"/>
  <c r="S111" i="8"/>
  <c r="R111" i="8"/>
  <c r="S110" i="8"/>
  <c r="R110" i="8"/>
  <c r="E110" i="8"/>
  <c r="U110" i="8" s="1"/>
  <c r="S109" i="8"/>
  <c r="R109" i="8"/>
  <c r="E109" i="8"/>
  <c r="U109" i="8" s="1"/>
  <c r="S108" i="8"/>
  <c r="R108" i="8"/>
  <c r="E108" i="8"/>
  <c r="U108" i="8" s="1"/>
  <c r="S107" i="8"/>
  <c r="R107" i="8"/>
  <c r="E107" i="8"/>
  <c r="S106" i="8"/>
  <c r="R106" i="8"/>
  <c r="E106" i="8"/>
  <c r="S105" i="8"/>
  <c r="R105" i="8"/>
  <c r="E105" i="8"/>
  <c r="S104" i="8"/>
  <c r="R104" i="8"/>
  <c r="E104" i="8"/>
  <c r="S103" i="8"/>
  <c r="R103" i="8"/>
  <c r="E103" i="8"/>
  <c r="S102" i="8"/>
  <c r="R102" i="8"/>
  <c r="E102" i="8"/>
  <c r="U102" i="8" s="1"/>
  <c r="S101" i="8"/>
  <c r="R101" i="8"/>
  <c r="E101" i="8"/>
  <c r="S100" i="8"/>
  <c r="R100" i="8"/>
  <c r="E100" i="8"/>
  <c r="U100" i="8" s="1"/>
  <c r="S99" i="8"/>
  <c r="R99" i="8"/>
  <c r="E99" i="8"/>
  <c r="S98" i="8"/>
  <c r="R98" i="8"/>
  <c r="E98" i="8"/>
  <c r="S97" i="8"/>
  <c r="R97" i="8"/>
  <c r="E97" i="8"/>
  <c r="S96" i="8"/>
  <c r="R96" i="8"/>
  <c r="E96" i="8"/>
  <c r="W95" i="8"/>
  <c r="W112" i="8" s="1"/>
  <c r="V95" i="8"/>
  <c r="V112" i="8" s="1"/>
  <c r="M95" i="8"/>
  <c r="S95" i="8" s="1"/>
  <c r="L95" i="8"/>
  <c r="L112" i="8" s="1"/>
  <c r="R112" i="8" s="1"/>
  <c r="K95" i="8"/>
  <c r="K112" i="8" s="1"/>
  <c r="J95" i="8"/>
  <c r="J112" i="8" s="1"/>
  <c r="I95" i="8"/>
  <c r="I112" i="8" s="1"/>
  <c r="H95" i="8"/>
  <c r="H112" i="8" s="1"/>
  <c r="G95" i="8"/>
  <c r="G112" i="8" s="1"/>
  <c r="F95" i="8"/>
  <c r="F112" i="8" s="1"/>
  <c r="D95" i="8"/>
  <c r="D112" i="8" s="1"/>
  <c r="C95" i="8"/>
  <c r="C112" i="8" s="1"/>
  <c r="B95" i="8"/>
  <c r="B112" i="8" s="1"/>
  <c r="W113" i="9"/>
  <c r="V113" i="9"/>
  <c r="Q113" i="9"/>
  <c r="P113" i="9"/>
  <c r="O113" i="9"/>
  <c r="N113" i="9"/>
  <c r="M113" i="9"/>
  <c r="S113" i="9" s="1"/>
  <c r="L113" i="9"/>
  <c r="R113" i="9" s="1"/>
  <c r="K113" i="9"/>
  <c r="J113" i="9"/>
  <c r="I113" i="9"/>
  <c r="H113" i="9"/>
  <c r="G113" i="9"/>
  <c r="F113" i="9"/>
  <c r="E113" i="9"/>
  <c r="U113" i="9" s="1"/>
  <c r="D113" i="9"/>
  <c r="C113" i="9"/>
  <c r="B113" i="9"/>
  <c r="Q112" i="9"/>
  <c r="P112" i="9"/>
  <c r="O112" i="9"/>
  <c r="N112" i="9"/>
  <c r="G112" i="9"/>
  <c r="U111" i="9"/>
  <c r="T111" i="9"/>
  <c r="S111" i="9"/>
  <c r="R111" i="9"/>
  <c r="S110" i="9"/>
  <c r="R110" i="9"/>
  <c r="E110" i="9"/>
  <c r="U110" i="9" s="1"/>
  <c r="S109" i="9"/>
  <c r="R109" i="9"/>
  <c r="E109" i="9"/>
  <c r="U109" i="9" s="1"/>
  <c r="S108" i="9"/>
  <c r="R108" i="9"/>
  <c r="E108" i="9"/>
  <c r="U108" i="9" s="1"/>
  <c r="S107" i="9"/>
  <c r="R107" i="9"/>
  <c r="E107" i="9"/>
  <c r="U107" i="9" s="1"/>
  <c r="S106" i="9"/>
  <c r="R106" i="9"/>
  <c r="E106" i="9"/>
  <c r="S105" i="9"/>
  <c r="R105" i="9"/>
  <c r="E105" i="9"/>
  <c r="U105" i="9" s="1"/>
  <c r="T104" i="9"/>
  <c r="S104" i="9"/>
  <c r="R104" i="9"/>
  <c r="E104" i="9"/>
  <c r="U104" i="9" s="1"/>
  <c r="S103" i="9"/>
  <c r="R103" i="9"/>
  <c r="E103" i="9"/>
  <c r="T102" i="9"/>
  <c r="S102" i="9"/>
  <c r="R102" i="9"/>
  <c r="E102" i="9"/>
  <c r="U102" i="9" s="1"/>
  <c r="S101" i="9"/>
  <c r="R101" i="9"/>
  <c r="E101" i="9"/>
  <c r="S100" i="9"/>
  <c r="R100" i="9"/>
  <c r="E100" i="9"/>
  <c r="U100" i="9" s="1"/>
  <c r="S99" i="9"/>
  <c r="R99" i="9"/>
  <c r="E99" i="9"/>
  <c r="S98" i="9"/>
  <c r="R98" i="9"/>
  <c r="E98" i="9"/>
  <c r="S97" i="9"/>
  <c r="R97" i="9"/>
  <c r="E97" i="9"/>
  <c r="S96" i="9"/>
  <c r="R96" i="9"/>
  <c r="E96" i="9"/>
  <c r="U96" i="9" s="1"/>
  <c r="W95" i="9"/>
  <c r="W112" i="9" s="1"/>
  <c r="V95" i="9"/>
  <c r="V112" i="9" s="1"/>
  <c r="M95" i="9"/>
  <c r="L95" i="9"/>
  <c r="L112" i="9" s="1"/>
  <c r="R112" i="9" s="1"/>
  <c r="K95" i="9"/>
  <c r="K112" i="9" s="1"/>
  <c r="J95" i="9"/>
  <c r="J112" i="9" s="1"/>
  <c r="I95" i="9"/>
  <c r="I112" i="9" s="1"/>
  <c r="H95" i="9"/>
  <c r="H112" i="9" s="1"/>
  <c r="G95" i="9"/>
  <c r="F95" i="9"/>
  <c r="F112" i="9" s="1"/>
  <c r="D95" i="9"/>
  <c r="D112" i="9" s="1"/>
  <c r="C95" i="9"/>
  <c r="C112" i="9" s="1"/>
  <c r="B95" i="9"/>
  <c r="B112" i="9" s="1"/>
  <c r="W113" i="10"/>
  <c r="V113" i="10"/>
  <c r="Q113" i="10"/>
  <c r="P113" i="10"/>
  <c r="O113" i="10"/>
  <c r="N113" i="10"/>
  <c r="M113" i="10"/>
  <c r="S113" i="10" s="1"/>
  <c r="L113" i="10"/>
  <c r="R113" i="10" s="1"/>
  <c r="K113" i="10"/>
  <c r="J113" i="10"/>
  <c r="I113" i="10"/>
  <c r="H113" i="10"/>
  <c r="G113" i="10"/>
  <c r="F113" i="10"/>
  <c r="E113" i="10"/>
  <c r="U113" i="10" s="1"/>
  <c r="D113" i="10"/>
  <c r="C113" i="10"/>
  <c r="B113" i="10"/>
  <c r="Q112" i="10"/>
  <c r="P112" i="10"/>
  <c r="O112" i="10"/>
  <c r="N112" i="10"/>
  <c r="U111" i="10"/>
  <c r="T111" i="10"/>
  <c r="S111" i="10"/>
  <c r="R111" i="10"/>
  <c r="S110" i="10"/>
  <c r="R110" i="10"/>
  <c r="E110" i="10"/>
  <c r="U110" i="10" s="1"/>
  <c r="S109" i="10"/>
  <c r="R109" i="10"/>
  <c r="E109" i="10"/>
  <c r="S108" i="10"/>
  <c r="R108" i="10"/>
  <c r="E108" i="10"/>
  <c r="U108" i="10" s="1"/>
  <c r="S107" i="10"/>
  <c r="R107" i="10"/>
  <c r="E107" i="10"/>
  <c r="S106" i="10"/>
  <c r="R106" i="10"/>
  <c r="E106" i="10"/>
  <c r="U106" i="10" s="1"/>
  <c r="S105" i="10"/>
  <c r="R105" i="10"/>
  <c r="E105" i="10"/>
  <c r="T105" i="10" s="1"/>
  <c r="S104" i="10"/>
  <c r="R104" i="10"/>
  <c r="E104" i="10"/>
  <c r="S103" i="10"/>
  <c r="R103" i="10"/>
  <c r="E103" i="10"/>
  <c r="T103" i="10" s="1"/>
  <c r="S102" i="10"/>
  <c r="R102" i="10"/>
  <c r="E102" i="10"/>
  <c r="U102" i="10" s="1"/>
  <c r="S101" i="10"/>
  <c r="R101" i="10"/>
  <c r="E101" i="10"/>
  <c r="U101" i="10" s="1"/>
  <c r="S100" i="10"/>
  <c r="R100" i="10"/>
  <c r="E100" i="10"/>
  <c r="U100" i="10" s="1"/>
  <c r="S99" i="10"/>
  <c r="R99" i="10"/>
  <c r="E99" i="10"/>
  <c r="S98" i="10"/>
  <c r="R98" i="10"/>
  <c r="E98" i="10"/>
  <c r="T98" i="10" s="1"/>
  <c r="S97" i="10"/>
  <c r="R97" i="10"/>
  <c r="E97" i="10"/>
  <c r="U97" i="10" s="1"/>
  <c r="S96" i="10"/>
  <c r="R96" i="10"/>
  <c r="E96" i="10"/>
  <c r="T96" i="10" s="1"/>
  <c r="W95" i="10"/>
  <c r="W112" i="10" s="1"/>
  <c r="V95" i="10"/>
  <c r="V112" i="10" s="1"/>
  <c r="M95" i="10"/>
  <c r="L95" i="10"/>
  <c r="R95" i="10" s="1"/>
  <c r="K95" i="10"/>
  <c r="K112" i="10" s="1"/>
  <c r="J95" i="10"/>
  <c r="J112" i="10" s="1"/>
  <c r="I95" i="10"/>
  <c r="I112" i="10" s="1"/>
  <c r="H95" i="10"/>
  <c r="H112" i="10" s="1"/>
  <c r="G95" i="10"/>
  <c r="G112" i="10" s="1"/>
  <c r="F95" i="10"/>
  <c r="F112" i="10" s="1"/>
  <c r="D95" i="10"/>
  <c r="D112" i="10" s="1"/>
  <c r="C95" i="10"/>
  <c r="C112" i="10" s="1"/>
  <c r="B95" i="10"/>
  <c r="B112" i="10" s="1"/>
  <c r="W113" i="11"/>
  <c r="V113" i="11"/>
  <c r="S113" i="11"/>
  <c r="R113" i="11"/>
  <c r="Q113" i="11"/>
  <c r="P113" i="11"/>
  <c r="O113" i="11"/>
  <c r="N113" i="11"/>
  <c r="M113" i="11"/>
  <c r="L113" i="11"/>
  <c r="K113" i="11"/>
  <c r="J113" i="11"/>
  <c r="I113" i="11"/>
  <c r="H113" i="11"/>
  <c r="G113" i="11"/>
  <c r="F113" i="11"/>
  <c r="E113" i="11"/>
  <c r="U113" i="11" s="1"/>
  <c r="D113" i="11"/>
  <c r="C113" i="11"/>
  <c r="B113" i="11"/>
  <c r="Q112" i="11"/>
  <c r="P112" i="11"/>
  <c r="O112" i="11"/>
  <c r="N112" i="11"/>
  <c r="L112" i="11"/>
  <c r="R112" i="11" s="1"/>
  <c r="U111" i="11"/>
  <c r="T111" i="11"/>
  <c r="S111" i="11"/>
  <c r="R111" i="11"/>
  <c r="S110" i="11"/>
  <c r="R110" i="11"/>
  <c r="E110" i="11"/>
  <c r="U110" i="11" s="1"/>
  <c r="S109" i="11"/>
  <c r="R109" i="11"/>
  <c r="E109" i="11"/>
  <c r="U109" i="11" s="1"/>
  <c r="S108" i="11"/>
  <c r="R108" i="11"/>
  <c r="E108" i="11"/>
  <c r="U107" i="11"/>
  <c r="S107" i="11"/>
  <c r="R107" i="11"/>
  <c r="E107" i="11"/>
  <c r="T107" i="11" s="1"/>
  <c r="S106" i="11"/>
  <c r="R106" i="11"/>
  <c r="E106" i="11"/>
  <c r="S105" i="11"/>
  <c r="R105" i="11"/>
  <c r="E105" i="11"/>
  <c r="T105" i="11" s="1"/>
  <c r="S104" i="11"/>
  <c r="R104" i="11"/>
  <c r="E104" i="11"/>
  <c r="U104" i="11" s="1"/>
  <c r="T103" i="11"/>
  <c r="S103" i="11"/>
  <c r="R103" i="11"/>
  <c r="E103" i="11"/>
  <c r="U103" i="11" s="1"/>
  <c r="S102" i="11"/>
  <c r="R102" i="11"/>
  <c r="E102" i="11"/>
  <c r="U102" i="11" s="1"/>
  <c r="S101" i="11"/>
  <c r="R101" i="11"/>
  <c r="E101" i="11"/>
  <c r="S100" i="11"/>
  <c r="R100" i="11"/>
  <c r="E100" i="11"/>
  <c r="S99" i="11"/>
  <c r="R99" i="11"/>
  <c r="E99" i="11"/>
  <c r="T99" i="11" s="1"/>
  <c r="S98" i="11"/>
  <c r="R98" i="11"/>
  <c r="E98" i="11"/>
  <c r="U98" i="11" s="1"/>
  <c r="S97" i="11"/>
  <c r="R97" i="11"/>
  <c r="E97" i="11"/>
  <c r="T97" i="11" s="1"/>
  <c r="S96" i="11"/>
  <c r="R96" i="11"/>
  <c r="E96" i="11"/>
  <c r="W95" i="11"/>
  <c r="W112" i="11" s="1"/>
  <c r="V95" i="11"/>
  <c r="V112" i="11" s="1"/>
  <c r="M95" i="11"/>
  <c r="L95" i="11"/>
  <c r="R95" i="11" s="1"/>
  <c r="K95" i="11"/>
  <c r="K112" i="11" s="1"/>
  <c r="J95" i="11"/>
  <c r="J112" i="11" s="1"/>
  <c r="I95" i="11"/>
  <c r="I112" i="11" s="1"/>
  <c r="H95" i="11"/>
  <c r="H112" i="11" s="1"/>
  <c r="G95" i="11"/>
  <c r="G112" i="11" s="1"/>
  <c r="F95" i="11"/>
  <c r="F112" i="11" s="1"/>
  <c r="D95" i="11"/>
  <c r="D112" i="11" s="1"/>
  <c r="C95" i="11"/>
  <c r="C112" i="11" s="1"/>
  <c r="B95" i="11"/>
  <c r="B112" i="11" s="1"/>
  <c r="W113" i="12"/>
  <c r="V113" i="12"/>
  <c r="Q113" i="12"/>
  <c r="P113" i="12"/>
  <c r="O113" i="12"/>
  <c r="N113" i="12"/>
  <c r="M113" i="12"/>
  <c r="S113" i="12" s="1"/>
  <c r="L113" i="12"/>
  <c r="R113" i="12" s="1"/>
  <c r="K113" i="12"/>
  <c r="J113" i="12"/>
  <c r="I113" i="12"/>
  <c r="H113" i="12"/>
  <c r="G113" i="12"/>
  <c r="F113" i="12"/>
  <c r="E113" i="12"/>
  <c r="D113" i="12"/>
  <c r="C113" i="12"/>
  <c r="B113" i="12"/>
  <c r="Q112" i="12"/>
  <c r="P112" i="12"/>
  <c r="O112" i="12"/>
  <c r="N112" i="12"/>
  <c r="U111" i="12"/>
  <c r="T111" i="12"/>
  <c r="S111" i="12"/>
  <c r="R111" i="12"/>
  <c r="S110" i="12"/>
  <c r="R110" i="12"/>
  <c r="E110" i="12"/>
  <c r="U110" i="12" s="1"/>
  <c r="S109" i="12"/>
  <c r="R109" i="12"/>
  <c r="E109" i="12"/>
  <c r="S108" i="12"/>
  <c r="R108" i="12"/>
  <c r="E108" i="12"/>
  <c r="U108" i="12" s="1"/>
  <c r="T107" i="12"/>
  <c r="S107" i="12"/>
  <c r="R107" i="12"/>
  <c r="E107" i="12"/>
  <c r="U107" i="12" s="1"/>
  <c r="S106" i="12"/>
  <c r="R106" i="12"/>
  <c r="E106" i="12"/>
  <c r="U105" i="12"/>
  <c r="T105" i="12"/>
  <c r="S105" i="12"/>
  <c r="R105" i="12"/>
  <c r="E105" i="12"/>
  <c r="S104" i="12"/>
  <c r="R104" i="12"/>
  <c r="E104" i="12"/>
  <c r="U104" i="12" s="1"/>
  <c r="S103" i="12"/>
  <c r="R103" i="12"/>
  <c r="E103" i="12"/>
  <c r="S102" i="12"/>
  <c r="R102" i="12"/>
  <c r="E102" i="12"/>
  <c r="U102" i="12" s="1"/>
  <c r="S101" i="12"/>
  <c r="R101" i="12"/>
  <c r="E101" i="12"/>
  <c r="U100" i="12"/>
  <c r="S100" i="12"/>
  <c r="R100" i="12"/>
  <c r="E100" i="12"/>
  <c r="T100" i="12" s="1"/>
  <c r="S99" i="12"/>
  <c r="R99" i="12"/>
  <c r="E99" i="12"/>
  <c r="U99" i="12" s="1"/>
  <c r="S98" i="12"/>
  <c r="R98" i="12"/>
  <c r="E98" i="12"/>
  <c r="T98" i="12" s="1"/>
  <c r="S97" i="12"/>
  <c r="R97" i="12"/>
  <c r="E97" i="12"/>
  <c r="U97" i="12" s="1"/>
  <c r="S96" i="12"/>
  <c r="R96" i="12"/>
  <c r="E96" i="12"/>
  <c r="U96" i="12" s="1"/>
  <c r="W95" i="12"/>
  <c r="W112" i="12" s="1"/>
  <c r="V95" i="12"/>
  <c r="V112" i="12" s="1"/>
  <c r="M95" i="12"/>
  <c r="M112" i="12" s="1"/>
  <c r="S112" i="12" s="1"/>
  <c r="L95" i="12"/>
  <c r="K95" i="12"/>
  <c r="K112" i="12" s="1"/>
  <c r="J95" i="12"/>
  <c r="J112" i="12" s="1"/>
  <c r="I95" i="12"/>
  <c r="I112" i="12" s="1"/>
  <c r="H95" i="12"/>
  <c r="H112" i="12" s="1"/>
  <c r="G95" i="12"/>
  <c r="G112" i="12" s="1"/>
  <c r="F95" i="12"/>
  <c r="F112" i="12" s="1"/>
  <c r="D95" i="12"/>
  <c r="D112" i="12" s="1"/>
  <c r="C95" i="12"/>
  <c r="C112" i="12" s="1"/>
  <c r="B95" i="12"/>
  <c r="B112" i="12" s="1"/>
  <c r="W113" i="13"/>
  <c r="V113" i="13"/>
  <c r="T113" i="13"/>
  <c r="R113" i="13"/>
  <c r="Q113" i="13"/>
  <c r="P113" i="13"/>
  <c r="O113" i="13"/>
  <c r="N113" i="13"/>
  <c r="M113" i="13"/>
  <c r="S113" i="13" s="1"/>
  <c r="L113" i="13"/>
  <c r="K113" i="13"/>
  <c r="J113" i="13"/>
  <c r="I113" i="13"/>
  <c r="H113" i="13"/>
  <c r="G113" i="13"/>
  <c r="F113" i="13"/>
  <c r="E113" i="13"/>
  <c r="U113" i="13" s="1"/>
  <c r="D113" i="13"/>
  <c r="C113" i="13"/>
  <c r="B113" i="13"/>
  <c r="Q112" i="13"/>
  <c r="P112" i="13"/>
  <c r="O112" i="13"/>
  <c r="N112" i="13"/>
  <c r="U111" i="13"/>
  <c r="T111" i="13"/>
  <c r="S111" i="13"/>
  <c r="R111" i="13"/>
  <c r="S110" i="13"/>
  <c r="R110" i="13"/>
  <c r="E110" i="13"/>
  <c r="S109" i="13"/>
  <c r="R109" i="13"/>
  <c r="E109" i="13"/>
  <c r="T108" i="13"/>
  <c r="S108" i="13"/>
  <c r="R108" i="13"/>
  <c r="E108" i="13"/>
  <c r="U108" i="13" s="1"/>
  <c r="S107" i="13"/>
  <c r="R107" i="13"/>
  <c r="E107" i="13"/>
  <c r="T107" i="13" s="1"/>
  <c r="S106" i="13"/>
  <c r="R106" i="13"/>
  <c r="E106" i="13"/>
  <c r="U106" i="13" s="1"/>
  <c r="S105" i="13"/>
  <c r="R105" i="13"/>
  <c r="E105" i="13"/>
  <c r="U105" i="13" s="1"/>
  <c r="S104" i="13"/>
  <c r="R104" i="13"/>
  <c r="E104" i="13"/>
  <c r="T104" i="13" s="1"/>
  <c r="U103" i="13"/>
  <c r="S103" i="13"/>
  <c r="R103" i="13"/>
  <c r="E103" i="13"/>
  <c r="T103" i="13" s="1"/>
  <c r="S102" i="13"/>
  <c r="R102" i="13"/>
  <c r="E102" i="13"/>
  <c r="U102" i="13" s="1"/>
  <c r="S101" i="13"/>
  <c r="R101" i="13"/>
  <c r="E101" i="13"/>
  <c r="T101" i="13" s="1"/>
  <c r="S100" i="13"/>
  <c r="R100" i="13"/>
  <c r="E100" i="13"/>
  <c r="U99" i="13"/>
  <c r="S99" i="13"/>
  <c r="R99" i="13"/>
  <c r="E99" i="13"/>
  <c r="T99" i="13" s="1"/>
  <c r="S98" i="13"/>
  <c r="R98" i="13"/>
  <c r="E98" i="13"/>
  <c r="U98" i="13" s="1"/>
  <c r="S97" i="13"/>
  <c r="R97" i="13"/>
  <c r="E97" i="13"/>
  <c r="U97" i="13" s="1"/>
  <c r="S96" i="13"/>
  <c r="R96" i="13"/>
  <c r="E96" i="13"/>
  <c r="T96" i="13" s="1"/>
  <c r="W95" i="13"/>
  <c r="W112" i="13" s="1"/>
  <c r="V95" i="13"/>
  <c r="V112" i="13" s="1"/>
  <c r="M95" i="13"/>
  <c r="M112" i="13" s="1"/>
  <c r="S112" i="13" s="1"/>
  <c r="L95" i="13"/>
  <c r="K95" i="13"/>
  <c r="K112" i="13" s="1"/>
  <c r="J95" i="13"/>
  <c r="J112" i="13" s="1"/>
  <c r="I95" i="13"/>
  <c r="I112" i="13" s="1"/>
  <c r="H95" i="13"/>
  <c r="H112" i="13" s="1"/>
  <c r="G95" i="13"/>
  <c r="G112" i="13" s="1"/>
  <c r="F95" i="13"/>
  <c r="F112" i="13" s="1"/>
  <c r="D95" i="13"/>
  <c r="D112" i="13" s="1"/>
  <c r="C95" i="13"/>
  <c r="C112" i="13" s="1"/>
  <c r="B95" i="13"/>
  <c r="B112" i="13" s="1"/>
  <c r="W113" i="14"/>
  <c r="V113" i="14"/>
  <c r="Q113" i="14"/>
  <c r="P113" i="14"/>
  <c r="O113" i="14"/>
  <c r="N113" i="14"/>
  <c r="M113" i="14"/>
  <c r="S113" i="14" s="1"/>
  <c r="L113" i="14"/>
  <c r="R113" i="14" s="1"/>
  <c r="K113" i="14"/>
  <c r="J113" i="14"/>
  <c r="I113" i="14"/>
  <c r="H113" i="14"/>
  <c r="G113" i="14"/>
  <c r="F113" i="14"/>
  <c r="E113" i="14"/>
  <c r="D113" i="14"/>
  <c r="C113" i="14"/>
  <c r="B113" i="14"/>
  <c r="Q112" i="14"/>
  <c r="P112" i="14"/>
  <c r="O112" i="14"/>
  <c r="N112" i="14"/>
  <c r="U111" i="14"/>
  <c r="T111" i="14"/>
  <c r="S111" i="14"/>
  <c r="R111" i="14"/>
  <c r="S110" i="14"/>
  <c r="R110" i="14"/>
  <c r="E110" i="14"/>
  <c r="U110" i="14" s="1"/>
  <c r="S109" i="14"/>
  <c r="R109" i="14"/>
  <c r="E109" i="14"/>
  <c r="U109" i="14" s="1"/>
  <c r="S108" i="14"/>
  <c r="R108" i="14"/>
  <c r="E108" i="14"/>
  <c r="T108" i="14" s="1"/>
  <c r="S107" i="14"/>
  <c r="R107" i="14"/>
  <c r="E107" i="14"/>
  <c r="U107" i="14" s="1"/>
  <c r="S106" i="14"/>
  <c r="R106" i="14"/>
  <c r="E106" i="14"/>
  <c r="U106" i="14" s="1"/>
  <c r="S105" i="14"/>
  <c r="R105" i="14"/>
  <c r="E105" i="14"/>
  <c r="U105" i="14" s="1"/>
  <c r="S104" i="14"/>
  <c r="R104" i="14"/>
  <c r="E104" i="14"/>
  <c r="S103" i="14"/>
  <c r="R103" i="14"/>
  <c r="E103" i="14"/>
  <c r="U103" i="14" s="1"/>
  <c r="S102" i="14"/>
  <c r="R102" i="14"/>
  <c r="E102" i="14"/>
  <c r="U102" i="14" s="1"/>
  <c r="S101" i="14"/>
  <c r="R101" i="14"/>
  <c r="E101" i="14"/>
  <c r="U101" i="14" s="1"/>
  <c r="S100" i="14"/>
  <c r="R100" i="14"/>
  <c r="E100" i="14"/>
  <c r="T100" i="14" s="1"/>
  <c r="S99" i="14"/>
  <c r="R99" i="14"/>
  <c r="E99" i="14"/>
  <c r="U99" i="14" s="1"/>
  <c r="S98" i="14"/>
  <c r="R98" i="14"/>
  <c r="E98" i="14"/>
  <c r="U98" i="14" s="1"/>
  <c r="S97" i="14"/>
  <c r="R97" i="14"/>
  <c r="E97" i="14"/>
  <c r="U97" i="14" s="1"/>
  <c r="S96" i="14"/>
  <c r="R96" i="14"/>
  <c r="E96" i="14"/>
  <c r="W95" i="14"/>
  <c r="W112" i="14" s="1"/>
  <c r="V95" i="14"/>
  <c r="V112" i="14" s="1"/>
  <c r="M95" i="14"/>
  <c r="S95" i="14" s="1"/>
  <c r="L95" i="14"/>
  <c r="K95" i="14"/>
  <c r="K112" i="14" s="1"/>
  <c r="J95" i="14"/>
  <c r="J112" i="14" s="1"/>
  <c r="I95" i="14"/>
  <c r="I112" i="14" s="1"/>
  <c r="H95" i="14"/>
  <c r="H112" i="14" s="1"/>
  <c r="G95" i="14"/>
  <c r="G112" i="14" s="1"/>
  <c r="F95" i="14"/>
  <c r="F112" i="14" s="1"/>
  <c r="D95" i="14"/>
  <c r="D112" i="14" s="1"/>
  <c r="C95" i="14"/>
  <c r="C112" i="14" s="1"/>
  <c r="B95" i="14"/>
  <c r="B112" i="14" s="1"/>
  <c r="W113" i="15"/>
  <c r="V113" i="15"/>
  <c r="Q113" i="15"/>
  <c r="P113" i="15"/>
  <c r="O113" i="15"/>
  <c r="N113" i="15"/>
  <c r="M113" i="15"/>
  <c r="S113" i="15" s="1"/>
  <c r="L113" i="15"/>
  <c r="R113" i="15" s="1"/>
  <c r="K113" i="15"/>
  <c r="J113" i="15"/>
  <c r="I113" i="15"/>
  <c r="H113" i="15"/>
  <c r="G113" i="15"/>
  <c r="F113" i="15"/>
  <c r="E113" i="15"/>
  <c r="U113" i="15" s="1"/>
  <c r="D113" i="15"/>
  <c r="C113" i="15"/>
  <c r="B113" i="15"/>
  <c r="Q112" i="15"/>
  <c r="P112" i="15"/>
  <c r="O112" i="15"/>
  <c r="N112" i="15"/>
  <c r="U111" i="15"/>
  <c r="T111" i="15"/>
  <c r="S111" i="15"/>
  <c r="R111" i="15"/>
  <c r="T110" i="15"/>
  <c r="S110" i="15"/>
  <c r="R110" i="15"/>
  <c r="E110" i="15"/>
  <c r="U110" i="15" s="1"/>
  <c r="S109" i="15"/>
  <c r="R109" i="15"/>
  <c r="E109" i="15"/>
  <c r="T109" i="15" s="1"/>
  <c r="S108" i="15"/>
  <c r="R108" i="15"/>
  <c r="E108" i="15"/>
  <c r="S107" i="15"/>
  <c r="R107" i="15"/>
  <c r="E107" i="15"/>
  <c r="U107" i="15" s="1"/>
  <c r="T106" i="15"/>
  <c r="S106" i="15"/>
  <c r="R106" i="15"/>
  <c r="E106" i="15"/>
  <c r="U106" i="15" s="1"/>
  <c r="S105" i="15"/>
  <c r="R105" i="15"/>
  <c r="E105" i="15"/>
  <c r="S104" i="15"/>
  <c r="R104" i="15"/>
  <c r="E104" i="15"/>
  <c r="U104" i="15" s="1"/>
  <c r="S103" i="15"/>
  <c r="R103" i="15"/>
  <c r="E103" i="15"/>
  <c r="T103" i="15" s="1"/>
  <c r="S102" i="15"/>
  <c r="R102" i="15"/>
  <c r="E102" i="15"/>
  <c r="S101" i="15"/>
  <c r="R101" i="15"/>
  <c r="E101" i="15"/>
  <c r="T101" i="15" s="1"/>
  <c r="T100" i="15"/>
  <c r="S100" i="15"/>
  <c r="R100" i="15"/>
  <c r="E100" i="15"/>
  <c r="U100" i="15" s="1"/>
  <c r="S99" i="15"/>
  <c r="R99" i="15"/>
  <c r="E99" i="15"/>
  <c r="U99" i="15" s="1"/>
  <c r="T98" i="15"/>
  <c r="S98" i="15"/>
  <c r="R98" i="15"/>
  <c r="E98" i="15"/>
  <c r="U98" i="15" s="1"/>
  <c r="S97" i="15"/>
  <c r="R97" i="15"/>
  <c r="E97" i="15"/>
  <c r="S96" i="15"/>
  <c r="R96" i="15"/>
  <c r="E96" i="15"/>
  <c r="U96" i="15" s="1"/>
  <c r="W95" i="15"/>
  <c r="W112" i="15" s="1"/>
  <c r="V95" i="15"/>
  <c r="V112" i="15" s="1"/>
  <c r="M95" i="15"/>
  <c r="S95" i="15" s="1"/>
  <c r="L95" i="15"/>
  <c r="R95" i="15" s="1"/>
  <c r="K95" i="15"/>
  <c r="K112" i="15" s="1"/>
  <c r="J95" i="15"/>
  <c r="J112" i="15" s="1"/>
  <c r="I95" i="15"/>
  <c r="I112" i="15" s="1"/>
  <c r="H95" i="15"/>
  <c r="H112" i="15" s="1"/>
  <c r="G95" i="15"/>
  <c r="G112" i="15" s="1"/>
  <c r="F95" i="15"/>
  <c r="F112" i="15" s="1"/>
  <c r="D95" i="15"/>
  <c r="D112" i="15" s="1"/>
  <c r="C95" i="15"/>
  <c r="C112" i="15" s="1"/>
  <c r="B95" i="15"/>
  <c r="B112" i="15" s="1"/>
  <c r="W113" i="16"/>
  <c r="V113" i="16"/>
  <c r="R113" i="16"/>
  <c r="Q113" i="16"/>
  <c r="P113" i="16"/>
  <c r="O113" i="16"/>
  <c r="N113" i="16"/>
  <c r="M113" i="16"/>
  <c r="S113" i="16" s="1"/>
  <c r="L113" i="16"/>
  <c r="K113" i="16"/>
  <c r="J113" i="16"/>
  <c r="I113" i="16"/>
  <c r="H113" i="16"/>
  <c r="G113" i="16"/>
  <c r="F113" i="16"/>
  <c r="E113" i="16"/>
  <c r="U113" i="16" s="1"/>
  <c r="D113" i="16"/>
  <c r="C113" i="16"/>
  <c r="B113" i="16"/>
  <c r="Q112" i="16"/>
  <c r="P112" i="16"/>
  <c r="O112" i="16"/>
  <c r="N112" i="16"/>
  <c r="H112" i="16"/>
  <c r="U111" i="16"/>
  <c r="T111" i="16"/>
  <c r="S111" i="16"/>
  <c r="R111" i="16"/>
  <c r="S110" i="16"/>
  <c r="R110" i="16"/>
  <c r="E110" i="16"/>
  <c r="T110" i="16" s="1"/>
  <c r="S109" i="16"/>
  <c r="R109" i="16"/>
  <c r="E109" i="16"/>
  <c r="S108" i="16"/>
  <c r="R108" i="16"/>
  <c r="E108" i="16"/>
  <c r="U108" i="16" s="1"/>
  <c r="S107" i="16"/>
  <c r="R107" i="16"/>
  <c r="E107" i="16"/>
  <c r="S106" i="16"/>
  <c r="R106" i="16"/>
  <c r="E106" i="16"/>
  <c r="U106" i="16" s="1"/>
  <c r="S105" i="16"/>
  <c r="R105" i="16"/>
  <c r="E105" i="16"/>
  <c r="S104" i="16"/>
  <c r="R104" i="16"/>
  <c r="E104" i="16"/>
  <c r="T103" i="16"/>
  <c r="S103" i="16"/>
  <c r="R103" i="16"/>
  <c r="E103" i="16"/>
  <c r="U103" i="16" s="1"/>
  <c r="S102" i="16"/>
  <c r="R102" i="16"/>
  <c r="E102" i="16"/>
  <c r="S101" i="16"/>
  <c r="R101" i="16"/>
  <c r="E101" i="16"/>
  <c r="S100" i="16"/>
  <c r="R100" i="16"/>
  <c r="E100" i="16"/>
  <c r="U100" i="16" s="1"/>
  <c r="S99" i="16"/>
  <c r="R99" i="16"/>
  <c r="E99" i="16"/>
  <c r="T98" i="16"/>
  <c r="S98" i="16"/>
  <c r="R98" i="16"/>
  <c r="E98" i="16"/>
  <c r="U98" i="16" s="1"/>
  <c r="S97" i="16"/>
  <c r="R97" i="16"/>
  <c r="E97" i="16"/>
  <c r="U96" i="16"/>
  <c r="T96" i="16"/>
  <c r="S96" i="16"/>
  <c r="R96" i="16"/>
  <c r="E96" i="16"/>
  <c r="W95" i="16"/>
  <c r="W112" i="16" s="1"/>
  <c r="V95" i="16"/>
  <c r="V112" i="16" s="1"/>
  <c r="M95" i="16"/>
  <c r="S95" i="16" s="1"/>
  <c r="L95" i="16"/>
  <c r="L112" i="16" s="1"/>
  <c r="R112" i="16" s="1"/>
  <c r="K95" i="16"/>
  <c r="K112" i="16" s="1"/>
  <c r="J95" i="16"/>
  <c r="J112" i="16" s="1"/>
  <c r="I95" i="16"/>
  <c r="I112" i="16" s="1"/>
  <c r="H95" i="16"/>
  <c r="G95" i="16"/>
  <c r="G112" i="16" s="1"/>
  <c r="F95" i="16"/>
  <c r="F112" i="16" s="1"/>
  <c r="D95" i="16"/>
  <c r="D112" i="16" s="1"/>
  <c r="C95" i="16"/>
  <c r="C112" i="16" s="1"/>
  <c r="B95" i="16"/>
  <c r="B112" i="16" s="1"/>
  <c r="W113" i="17"/>
  <c r="V113" i="17"/>
  <c r="Q113" i="17"/>
  <c r="P113" i="17"/>
  <c r="O113" i="17"/>
  <c r="N113" i="17"/>
  <c r="M113" i="17"/>
  <c r="S113" i="17" s="1"/>
  <c r="L113" i="17"/>
  <c r="R113" i="17" s="1"/>
  <c r="K113" i="17"/>
  <c r="J113" i="17"/>
  <c r="I113" i="17"/>
  <c r="H113" i="17"/>
  <c r="G113" i="17"/>
  <c r="F113" i="17"/>
  <c r="E113" i="17"/>
  <c r="D113" i="17"/>
  <c r="C113" i="17"/>
  <c r="B113" i="17"/>
  <c r="Q112" i="17"/>
  <c r="P112" i="17"/>
  <c r="O112" i="17"/>
  <c r="N112" i="17"/>
  <c r="U111" i="17"/>
  <c r="T111" i="17"/>
  <c r="S111" i="17"/>
  <c r="R111" i="17"/>
  <c r="S110" i="17"/>
  <c r="R110" i="17"/>
  <c r="E110" i="17"/>
  <c r="S109" i="17"/>
  <c r="R109" i="17"/>
  <c r="E109" i="17"/>
  <c r="U109" i="17" s="1"/>
  <c r="S108" i="17"/>
  <c r="R108" i="17"/>
  <c r="E108" i="17"/>
  <c r="S107" i="17"/>
  <c r="R107" i="17"/>
  <c r="E107" i="17"/>
  <c r="U107" i="17" s="1"/>
  <c r="S106" i="17"/>
  <c r="R106" i="17"/>
  <c r="E106" i="17"/>
  <c r="S105" i="17"/>
  <c r="R105" i="17"/>
  <c r="E105" i="17"/>
  <c r="S104" i="17"/>
  <c r="R104" i="17"/>
  <c r="E104" i="17"/>
  <c r="U104" i="17" s="1"/>
  <c r="U103" i="17"/>
  <c r="S103" i="17"/>
  <c r="R103" i="17"/>
  <c r="E103" i="17"/>
  <c r="T103" i="17" s="1"/>
  <c r="S102" i="17"/>
  <c r="R102" i="17"/>
  <c r="E102" i="17"/>
  <c r="S101" i="17"/>
  <c r="R101" i="17"/>
  <c r="E101" i="17"/>
  <c r="U101" i="17" s="1"/>
  <c r="S100" i="17"/>
  <c r="R100" i="17"/>
  <c r="E100" i="17"/>
  <c r="S99" i="17"/>
  <c r="R99" i="17"/>
  <c r="E99" i="17"/>
  <c r="U99" i="17" s="1"/>
  <c r="S98" i="17"/>
  <c r="R98" i="17"/>
  <c r="E98" i="17"/>
  <c r="S97" i="17"/>
  <c r="R97" i="17"/>
  <c r="E97" i="17"/>
  <c r="U97" i="17" s="1"/>
  <c r="S96" i="17"/>
  <c r="R96" i="17"/>
  <c r="E96" i="17"/>
  <c r="U96" i="17" s="1"/>
  <c r="W95" i="17"/>
  <c r="W112" i="17" s="1"/>
  <c r="V95" i="17"/>
  <c r="V112" i="17" s="1"/>
  <c r="M95" i="17"/>
  <c r="S95" i="17" s="1"/>
  <c r="L95" i="17"/>
  <c r="L112" i="17" s="1"/>
  <c r="R112" i="17" s="1"/>
  <c r="K95" i="17"/>
  <c r="K112" i="17" s="1"/>
  <c r="J95" i="17"/>
  <c r="J112" i="17" s="1"/>
  <c r="I95" i="17"/>
  <c r="I112" i="17" s="1"/>
  <c r="H95" i="17"/>
  <c r="H112" i="17" s="1"/>
  <c r="G95" i="17"/>
  <c r="G112" i="17" s="1"/>
  <c r="F95" i="17"/>
  <c r="F112" i="17" s="1"/>
  <c r="D95" i="17"/>
  <c r="D112" i="17" s="1"/>
  <c r="C95" i="17"/>
  <c r="C112" i="17" s="1"/>
  <c r="B95" i="17"/>
  <c r="B112" i="17" s="1"/>
  <c r="W113" i="18"/>
  <c r="V113" i="18"/>
  <c r="Q113" i="18"/>
  <c r="P113" i="18"/>
  <c r="O113" i="18"/>
  <c r="N113" i="18"/>
  <c r="M113" i="18"/>
  <c r="S113" i="18" s="1"/>
  <c r="L113" i="18"/>
  <c r="R113" i="18" s="1"/>
  <c r="K113" i="18"/>
  <c r="J113" i="18"/>
  <c r="I113" i="18"/>
  <c r="H113" i="18"/>
  <c r="G113" i="18"/>
  <c r="F113" i="18"/>
  <c r="E113" i="18"/>
  <c r="D113" i="18"/>
  <c r="C113" i="18"/>
  <c r="B113" i="18"/>
  <c r="Q112" i="18"/>
  <c r="P112" i="18"/>
  <c r="O112" i="18"/>
  <c r="N112" i="18"/>
  <c r="U111" i="18"/>
  <c r="T111" i="18"/>
  <c r="S111" i="18"/>
  <c r="R111" i="18"/>
  <c r="S110" i="18"/>
  <c r="R110" i="18"/>
  <c r="E110" i="18"/>
  <c r="U110" i="18" s="1"/>
  <c r="S109" i="18"/>
  <c r="R109" i="18"/>
  <c r="E109" i="18"/>
  <c r="T109" i="18" s="1"/>
  <c r="S108" i="18"/>
  <c r="R108" i="18"/>
  <c r="E108" i="18"/>
  <c r="U108" i="18" s="1"/>
  <c r="S107" i="18"/>
  <c r="R107" i="18"/>
  <c r="E107" i="18"/>
  <c r="S106" i="18"/>
  <c r="R106" i="18"/>
  <c r="E106" i="18"/>
  <c r="T106" i="18" s="1"/>
  <c r="S105" i="18"/>
  <c r="R105" i="18"/>
  <c r="E105" i="18"/>
  <c r="U105" i="18" s="1"/>
  <c r="S104" i="18"/>
  <c r="R104" i="18"/>
  <c r="E104" i="18"/>
  <c r="T104" i="18" s="1"/>
  <c r="U103" i="18"/>
  <c r="S103" i="18"/>
  <c r="R103" i="18"/>
  <c r="E103" i="18"/>
  <c r="T103" i="18" s="1"/>
  <c r="S102" i="18"/>
  <c r="R102" i="18"/>
  <c r="E102" i="18"/>
  <c r="U102" i="18" s="1"/>
  <c r="T101" i="18"/>
  <c r="S101" i="18"/>
  <c r="R101" i="18"/>
  <c r="E101" i="18"/>
  <c r="U101" i="18" s="1"/>
  <c r="S100" i="18"/>
  <c r="R100" i="18"/>
  <c r="E100" i="18"/>
  <c r="U100" i="18" s="1"/>
  <c r="S99" i="18"/>
  <c r="R99" i="18"/>
  <c r="E99" i="18"/>
  <c r="S98" i="18"/>
  <c r="R98" i="18"/>
  <c r="E98" i="18"/>
  <c r="T98" i="18" s="1"/>
  <c r="S97" i="18"/>
  <c r="R97" i="18"/>
  <c r="E97" i="18"/>
  <c r="S96" i="18"/>
  <c r="R96" i="18"/>
  <c r="E96" i="18"/>
  <c r="T96" i="18" s="1"/>
  <c r="W95" i="18"/>
  <c r="W112" i="18" s="1"/>
  <c r="V95" i="18"/>
  <c r="V112" i="18" s="1"/>
  <c r="M95" i="18"/>
  <c r="S95" i="18" s="1"/>
  <c r="L95" i="18"/>
  <c r="R95" i="18" s="1"/>
  <c r="K95" i="18"/>
  <c r="K112" i="18" s="1"/>
  <c r="J95" i="18"/>
  <c r="J112" i="18" s="1"/>
  <c r="I95" i="18"/>
  <c r="I112" i="18" s="1"/>
  <c r="H95" i="18"/>
  <c r="H112" i="18" s="1"/>
  <c r="G95" i="18"/>
  <c r="G112" i="18" s="1"/>
  <c r="F95" i="18"/>
  <c r="F112" i="18" s="1"/>
  <c r="D95" i="18"/>
  <c r="D112" i="18" s="1"/>
  <c r="C95" i="18"/>
  <c r="C112" i="18" s="1"/>
  <c r="B95" i="18"/>
  <c r="B112" i="18" s="1"/>
  <c r="W113" i="19"/>
  <c r="V113" i="19"/>
  <c r="S113" i="19"/>
  <c r="R113" i="19"/>
  <c r="Q113" i="19"/>
  <c r="P113" i="19"/>
  <c r="O113" i="19"/>
  <c r="N113" i="19"/>
  <c r="M113" i="19"/>
  <c r="L113" i="19"/>
  <c r="K113" i="19"/>
  <c r="J113" i="19"/>
  <c r="I113" i="19"/>
  <c r="H113" i="19"/>
  <c r="G113" i="19"/>
  <c r="F113" i="19"/>
  <c r="E113" i="19"/>
  <c r="U113" i="19" s="1"/>
  <c r="D113" i="19"/>
  <c r="C113" i="19"/>
  <c r="B113" i="19"/>
  <c r="Q112" i="19"/>
  <c r="P112" i="19"/>
  <c r="O112" i="19"/>
  <c r="N112" i="19"/>
  <c r="U111" i="19"/>
  <c r="T111" i="19"/>
  <c r="S111" i="19"/>
  <c r="R111" i="19"/>
  <c r="S110" i="19"/>
  <c r="R110" i="19"/>
  <c r="E110" i="19"/>
  <c r="S109" i="19"/>
  <c r="R109" i="19"/>
  <c r="E109" i="19"/>
  <c r="U109" i="19" s="1"/>
  <c r="S108" i="19"/>
  <c r="R108" i="19"/>
  <c r="E108" i="19"/>
  <c r="S107" i="19"/>
  <c r="R107" i="19"/>
  <c r="E107" i="19"/>
  <c r="T107" i="19" s="1"/>
  <c r="S106" i="19"/>
  <c r="R106" i="19"/>
  <c r="E106" i="19"/>
  <c r="S105" i="19"/>
  <c r="R105" i="19"/>
  <c r="E105" i="19"/>
  <c r="T105" i="19" s="1"/>
  <c r="S104" i="19"/>
  <c r="R104" i="19"/>
  <c r="E104" i="19"/>
  <c r="U104" i="19" s="1"/>
  <c r="S103" i="19"/>
  <c r="R103" i="19"/>
  <c r="E103" i="19"/>
  <c r="U103" i="19" s="1"/>
  <c r="S102" i="19"/>
  <c r="R102" i="19"/>
  <c r="E102" i="19"/>
  <c r="S101" i="19"/>
  <c r="R101" i="19"/>
  <c r="E101" i="19"/>
  <c r="U101" i="19" s="1"/>
  <c r="S100" i="19"/>
  <c r="R100" i="19"/>
  <c r="E100" i="19"/>
  <c r="S99" i="19"/>
  <c r="R99" i="19"/>
  <c r="E99" i="19"/>
  <c r="S98" i="19"/>
  <c r="R98" i="19"/>
  <c r="E98" i="19"/>
  <c r="U98" i="19" s="1"/>
  <c r="S97" i="19"/>
  <c r="R97" i="19"/>
  <c r="E97" i="19"/>
  <c r="T97" i="19" s="1"/>
  <c r="S96" i="19"/>
  <c r="R96" i="19"/>
  <c r="E96" i="19"/>
  <c r="W95" i="19"/>
  <c r="W112" i="19" s="1"/>
  <c r="V95" i="19"/>
  <c r="V112" i="19" s="1"/>
  <c r="M95" i="19"/>
  <c r="L95" i="19"/>
  <c r="R95" i="19" s="1"/>
  <c r="K95" i="19"/>
  <c r="K112" i="19" s="1"/>
  <c r="J95" i="19"/>
  <c r="J112" i="19" s="1"/>
  <c r="I95" i="19"/>
  <c r="I112" i="19" s="1"/>
  <c r="H95" i="19"/>
  <c r="H112" i="19" s="1"/>
  <c r="G95" i="19"/>
  <c r="G112" i="19" s="1"/>
  <c r="F95" i="19"/>
  <c r="F112" i="19" s="1"/>
  <c r="D95" i="19"/>
  <c r="D112" i="19" s="1"/>
  <c r="C95" i="19"/>
  <c r="C112" i="19" s="1"/>
  <c r="B95" i="19"/>
  <c r="B112" i="19" s="1"/>
  <c r="W113" i="20"/>
  <c r="V113" i="20"/>
  <c r="Q113" i="20"/>
  <c r="P113" i="20"/>
  <c r="O113" i="20"/>
  <c r="N113" i="20"/>
  <c r="M113" i="20"/>
  <c r="S113" i="20" s="1"/>
  <c r="L113" i="20"/>
  <c r="R113" i="20" s="1"/>
  <c r="K113" i="20"/>
  <c r="J113" i="20"/>
  <c r="I113" i="20"/>
  <c r="H113" i="20"/>
  <c r="G113" i="20"/>
  <c r="F113" i="20"/>
  <c r="E113" i="20"/>
  <c r="U113" i="20" s="1"/>
  <c r="D113" i="20"/>
  <c r="C113" i="20"/>
  <c r="B113" i="20"/>
  <c r="Q112" i="20"/>
  <c r="P112" i="20"/>
  <c r="O112" i="20"/>
  <c r="N112" i="20"/>
  <c r="U111" i="20"/>
  <c r="T111" i="20"/>
  <c r="S111" i="20"/>
  <c r="R111" i="20"/>
  <c r="S110" i="20"/>
  <c r="R110" i="20"/>
  <c r="E110" i="20"/>
  <c r="U110" i="20" s="1"/>
  <c r="S109" i="20"/>
  <c r="R109" i="20"/>
  <c r="E109" i="20"/>
  <c r="U108" i="20"/>
  <c r="S108" i="20"/>
  <c r="R108" i="20"/>
  <c r="E108" i="20"/>
  <c r="T108" i="20" s="1"/>
  <c r="S107" i="20"/>
  <c r="R107" i="20"/>
  <c r="E107" i="20"/>
  <c r="U106" i="20"/>
  <c r="S106" i="20"/>
  <c r="R106" i="20"/>
  <c r="E106" i="20"/>
  <c r="T106" i="20" s="1"/>
  <c r="S105" i="20"/>
  <c r="R105" i="20"/>
  <c r="E105" i="20"/>
  <c r="U105" i="20" s="1"/>
  <c r="S104" i="20"/>
  <c r="R104" i="20"/>
  <c r="E104" i="20"/>
  <c r="U104" i="20" s="1"/>
  <c r="S103" i="20"/>
  <c r="R103" i="20"/>
  <c r="E103" i="20"/>
  <c r="S102" i="20"/>
  <c r="R102" i="20"/>
  <c r="E102" i="20"/>
  <c r="T102" i="20" s="1"/>
  <c r="S101" i="20"/>
  <c r="R101" i="20"/>
  <c r="E101" i="20"/>
  <c r="S100" i="20"/>
  <c r="R100" i="20"/>
  <c r="E100" i="20"/>
  <c r="U100" i="20" s="1"/>
  <c r="S99" i="20"/>
  <c r="R99" i="20"/>
  <c r="E99" i="20"/>
  <c r="U99" i="20" s="1"/>
  <c r="S98" i="20"/>
  <c r="R98" i="20"/>
  <c r="E98" i="20"/>
  <c r="T98" i="20" s="1"/>
  <c r="S97" i="20"/>
  <c r="R97" i="20"/>
  <c r="E97" i="20"/>
  <c r="S96" i="20"/>
  <c r="R96" i="20"/>
  <c r="E96" i="20"/>
  <c r="U96" i="20" s="1"/>
  <c r="W95" i="20"/>
  <c r="W112" i="20" s="1"/>
  <c r="V95" i="20"/>
  <c r="V112" i="20" s="1"/>
  <c r="M95" i="20"/>
  <c r="L95" i="20"/>
  <c r="K95" i="20"/>
  <c r="K112" i="20" s="1"/>
  <c r="J95" i="20"/>
  <c r="J112" i="20" s="1"/>
  <c r="I95" i="20"/>
  <c r="I112" i="20" s="1"/>
  <c r="H95" i="20"/>
  <c r="H112" i="20" s="1"/>
  <c r="G95" i="20"/>
  <c r="G112" i="20" s="1"/>
  <c r="F95" i="20"/>
  <c r="F112" i="20" s="1"/>
  <c r="D95" i="20"/>
  <c r="D112" i="20" s="1"/>
  <c r="C95" i="20"/>
  <c r="C112" i="20" s="1"/>
  <c r="B95" i="20"/>
  <c r="B112" i="20" s="1"/>
  <c r="W113" i="21"/>
  <c r="V113" i="21"/>
  <c r="Q113" i="21"/>
  <c r="P113" i="21"/>
  <c r="O113" i="21"/>
  <c r="N113" i="21"/>
  <c r="M113" i="21"/>
  <c r="S113" i="21" s="1"/>
  <c r="L113" i="21"/>
  <c r="R113" i="21" s="1"/>
  <c r="K113" i="21"/>
  <c r="J113" i="21"/>
  <c r="I113" i="21"/>
  <c r="H113" i="21"/>
  <c r="G113" i="21"/>
  <c r="F113" i="21"/>
  <c r="E113" i="21"/>
  <c r="D113" i="21"/>
  <c r="C113" i="21"/>
  <c r="B113" i="21"/>
  <c r="Q112" i="21"/>
  <c r="P112" i="21"/>
  <c r="O112" i="21"/>
  <c r="N112" i="21"/>
  <c r="U111" i="21"/>
  <c r="T111" i="21"/>
  <c r="S111" i="21"/>
  <c r="R111" i="21"/>
  <c r="S110" i="21"/>
  <c r="R110" i="21"/>
  <c r="E110" i="21"/>
  <c r="S109" i="21"/>
  <c r="R109" i="21"/>
  <c r="E109" i="21"/>
  <c r="T109" i="21" s="1"/>
  <c r="S108" i="21"/>
  <c r="R108" i="21"/>
  <c r="E108" i="21"/>
  <c r="S107" i="21"/>
  <c r="R107" i="21"/>
  <c r="E107" i="21"/>
  <c r="T107" i="21" s="1"/>
  <c r="S106" i="21"/>
  <c r="R106" i="21"/>
  <c r="E106" i="21"/>
  <c r="T106" i="21" s="1"/>
  <c r="S105" i="21"/>
  <c r="R105" i="21"/>
  <c r="E105" i="21"/>
  <c r="U105" i="21" s="1"/>
  <c r="S104" i="21"/>
  <c r="R104" i="21"/>
  <c r="E104" i="21"/>
  <c r="S103" i="21"/>
  <c r="R103" i="21"/>
  <c r="E103" i="21"/>
  <c r="U103" i="21" s="1"/>
  <c r="S102" i="21"/>
  <c r="R102" i="21"/>
  <c r="E102" i="21"/>
  <c r="S101" i="21"/>
  <c r="R101" i="21"/>
  <c r="E101" i="21"/>
  <c r="U101" i="21" s="1"/>
  <c r="S100" i="21"/>
  <c r="R100" i="21"/>
  <c r="E100" i="21"/>
  <c r="U100" i="21" s="1"/>
  <c r="S99" i="21"/>
  <c r="R99" i="21"/>
  <c r="E99" i="21"/>
  <c r="U98" i="21"/>
  <c r="S98" i="21"/>
  <c r="R98" i="21"/>
  <c r="E98" i="21"/>
  <c r="T98" i="21" s="1"/>
  <c r="S97" i="21"/>
  <c r="R97" i="21"/>
  <c r="E97" i="21"/>
  <c r="U97" i="21" s="1"/>
  <c r="S96" i="21"/>
  <c r="R96" i="21"/>
  <c r="E96" i="21"/>
  <c r="U96" i="21" s="1"/>
  <c r="W95" i="21"/>
  <c r="W112" i="21" s="1"/>
  <c r="V95" i="21"/>
  <c r="V112" i="21" s="1"/>
  <c r="M95" i="21"/>
  <c r="M112" i="21" s="1"/>
  <c r="S112" i="21" s="1"/>
  <c r="L95" i="21"/>
  <c r="R95" i="21" s="1"/>
  <c r="K95" i="21"/>
  <c r="K112" i="21" s="1"/>
  <c r="J95" i="21"/>
  <c r="J112" i="21" s="1"/>
  <c r="I95" i="21"/>
  <c r="I112" i="21" s="1"/>
  <c r="H95" i="21"/>
  <c r="H112" i="21" s="1"/>
  <c r="G95" i="21"/>
  <c r="G112" i="21" s="1"/>
  <c r="F95" i="21"/>
  <c r="F112" i="21" s="1"/>
  <c r="D95" i="21"/>
  <c r="D112" i="21" s="1"/>
  <c r="C95" i="21"/>
  <c r="C112" i="21" s="1"/>
  <c r="B95" i="21"/>
  <c r="B112" i="21" s="1"/>
  <c r="W113" i="22"/>
  <c r="V113" i="22"/>
  <c r="Q113" i="22"/>
  <c r="P113" i="22"/>
  <c r="O113" i="22"/>
  <c r="N113" i="22"/>
  <c r="M113" i="22"/>
  <c r="S113" i="22" s="1"/>
  <c r="L113" i="22"/>
  <c r="R113" i="22" s="1"/>
  <c r="K113" i="22"/>
  <c r="J113" i="22"/>
  <c r="I113" i="22"/>
  <c r="H113" i="22"/>
  <c r="G113" i="22"/>
  <c r="F113" i="22"/>
  <c r="E113" i="22"/>
  <c r="T113" i="22" s="1"/>
  <c r="D113" i="22"/>
  <c r="C113" i="22"/>
  <c r="B113" i="22"/>
  <c r="Q112" i="22"/>
  <c r="P112" i="22"/>
  <c r="O112" i="22"/>
  <c r="N112" i="22"/>
  <c r="U111" i="22"/>
  <c r="T111" i="22"/>
  <c r="S111" i="22"/>
  <c r="R111" i="22"/>
  <c r="S110" i="22"/>
  <c r="R110" i="22"/>
  <c r="E110" i="22"/>
  <c r="U110" i="22" s="1"/>
  <c r="S109" i="22"/>
  <c r="R109" i="22"/>
  <c r="E109" i="22"/>
  <c r="S108" i="22"/>
  <c r="R108" i="22"/>
  <c r="E108" i="22"/>
  <c r="T108" i="22" s="1"/>
  <c r="S107" i="22"/>
  <c r="R107" i="22"/>
  <c r="E107" i="22"/>
  <c r="T107" i="22" s="1"/>
  <c r="S106" i="22"/>
  <c r="R106" i="22"/>
  <c r="E106" i="22"/>
  <c r="U106" i="22" s="1"/>
  <c r="S105" i="22"/>
  <c r="R105" i="22"/>
  <c r="E105" i="22"/>
  <c r="S104" i="22"/>
  <c r="R104" i="22"/>
  <c r="E104" i="22"/>
  <c r="S103" i="22"/>
  <c r="R103" i="22"/>
  <c r="E103" i="22"/>
  <c r="S102" i="22"/>
  <c r="R102" i="22"/>
  <c r="E102" i="22"/>
  <c r="U102" i="22" s="1"/>
  <c r="S101" i="22"/>
  <c r="R101" i="22"/>
  <c r="E101" i="22"/>
  <c r="U101" i="22" s="1"/>
  <c r="S100" i="22"/>
  <c r="R100" i="22"/>
  <c r="E100" i="22"/>
  <c r="S99" i="22"/>
  <c r="R99" i="22"/>
  <c r="E99" i="22"/>
  <c r="S98" i="22"/>
  <c r="R98" i="22"/>
  <c r="E98" i="22"/>
  <c r="U98" i="22" s="1"/>
  <c r="S97" i="22"/>
  <c r="R97" i="22"/>
  <c r="E97" i="22"/>
  <c r="U97" i="22" s="1"/>
  <c r="S96" i="22"/>
  <c r="R96" i="22"/>
  <c r="E96" i="22"/>
  <c r="W95" i="22"/>
  <c r="W112" i="22" s="1"/>
  <c r="V95" i="22"/>
  <c r="V112" i="22" s="1"/>
  <c r="M95" i="22"/>
  <c r="M112" i="22" s="1"/>
  <c r="S112" i="22" s="1"/>
  <c r="L95" i="22"/>
  <c r="K95" i="22"/>
  <c r="K112" i="22" s="1"/>
  <c r="J95" i="22"/>
  <c r="J112" i="22" s="1"/>
  <c r="I95" i="22"/>
  <c r="I112" i="22" s="1"/>
  <c r="H95" i="22"/>
  <c r="H112" i="22" s="1"/>
  <c r="G95" i="22"/>
  <c r="G112" i="22" s="1"/>
  <c r="F95" i="22"/>
  <c r="F112" i="22" s="1"/>
  <c r="D95" i="22"/>
  <c r="D112" i="22" s="1"/>
  <c r="C95" i="22"/>
  <c r="C112" i="22" s="1"/>
  <c r="B95" i="22"/>
  <c r="B112" i="22" s="1"/>
  <c r="W113" i="23"/>
  <c r="V113" i="23"/>
  <c r="Q113" i="23"/>
  <c r="P113" i="23"/>
  <c r="O113" i="23"/>
  <c r="N113" i="23"/>
  <c r="M113" i="23"/>
  <c r="S113" i="23" s="1"/>
  <c r="L113" i="23"/>
  <c r="R113" i="23" s="1"/>
  <c r="K113" i="23"/>
  <c r="J113" i="23"/>
  <c r="I113" i="23"/>
  <c r="H113" i="23"/>
  <c r="G113" i="23"/>
  <c r="F113" i="23"/>
  <c r="E113" i="23"/>
  <c r="T113" i="23" s="1"/>
  <c r="D113" i="23"/>
  <c r="C113" i="23"/>
  <c r="B113" i="23"/>
  <c r="Q112" i="23"/>
  <c r="P112" i="23"/>
  <c r="O112" i="23"/>
  <c r="N112" i="23"/>
  <c r="U111" i="23"/>
  <c r="T111" i="23"/>
  <c r="S111" i="23"/>
  <c r="R111" i="23"/>
  <c r="S110" i="23"/>
  <c r="R110" i="23"/>
  <c r="E110" i="23"/>
  <c r="U110" i="23" s="1"/>
  <c r="S109" i="23"/>
  <c r="R109" i="23"/>
  <c r="E109" i="23"/>
  <c r="U109" i="23" s="1"/>
  <c r="S108" i="23"/>
  <c r="R108" i="23"/>
  <c r="E108" i="23"/>
  <c r="S107" i="23"/>
  <c r="R107" i="23"/>
  <c r="E107" i="23"/>
  <c r="S106" i="23"/>
  <c r="R106" i="23"/>
  <c r="E106" i="23"/>
  <c r="S105" i="23"/>
  <c r="R105" i="23"/>
  <c r="E105" i="23"/>
  <c r="T105" i="23" s="1"/>
  <c r="S104" i="23"/>
  <c r="R104" i="23"/>
  <c r="E104" i="23"/>
  <c r="U104" i="23" s="1"/>
  <c r="U103" i="23"/>
  <c r="S103" i="23"/>
  <c r="R103" i="23"/>
  <c r="E103" i="23"/>
  <c r="T103" i="23" s="1"/>
  <c r="S102" i="23"/>
  <c r="R102" i="23"/>
  <c r="E102" i="23"/>
  <c r="T102" i="23" s="1"/>
  <c r="S101" i="23"/>
  <c r="R101" i="23"/>
  <c r="E101" i="23"/>
  <c r="U101" i="23" s="1"/>
  <c r="S100" i="23"/>
  <c r="R100" i="23"/>
  <c r="E100" i="23"/>
  <c r="S99" i="23"/>
  <c r="R99" i="23"/>
  <c r="E99" i="23"/>
  <c r="U99" i="23" s="1"/>
  <c r="S98" i="23"/>
  <c r="R98" i="23"/>
  <c r="E98" i="23"/>
  <c r="S97" i="23"/>
  <c r="R97" i="23"/>
  <c r="E97" i="23"/>
  <c r="U97" i="23" s="1"/>
  <c r="S96" i="23"/>
  <c r="R96" i="23"/>
  <c r="E96" i="23"/>
  <c r="U96" i="23" s="1"/>
  <c r="W95" i="23"/>
  <c r="W112" i="23" s="1"/>
  <c r="V95" i="23"/>
  <c r="V112" i="23" s="1"/>
  <c r="M95" i="23"/>
  <c r="S95" i="23" s="1"/>
  <c r="L95" i="23"/>
  <c r="R95" i="23" s="1"/>
  <c r="K95" i="23"/>
  <c r="K112" i="23" s="1"/>
  <c r="J95" i="23"/>
  <c r="J112" i="23" s="1"/>
  <c r="I95" i="23"/>
  <c r="I112" i="23" s="1"/>
  <c r="H95" i="23"/>
  <c r="H112" i="23" s="1"/>
  <c r="G95" i="23"/>
  <c r="G112" i="23" s="1"/>
  <c r="F95" i="23"/>
  <c r="F112" i="23" s="1"/>
  <c r="D95" i="23"/>
  <c r="D112" i="23" s="1"/>
  <c r="C95" i="23"/>
  <c r="C112" i="23" s="1"/>
  <c r="B95" i="23"/>
  <c r="B112" i="23" s="1"/>
  <c r="W113" i="24"/>
  <c r="V113" i="24"/>
  <c r="T113" i="24"/>
  <c r="Q113" i="24"/>
  <c r="P113" i="24"/>
  <c r="O113" i="24"/>
  <c r="N113" i="24"/>
  <c r="M113" i="24"/>
  <c r="S113" i="24" s="1"/>
  <c r="L113" i="24"/>
  <c r="R113" i="24" s="1"/>
  <c r="K113" i="24"/>
  <c r="J113" i="24"/>
  <c r="I113" i="24"/>
  <c r="H113" i="24"/>
  <c r="G113" i="24"/>
  <c r="F113" i="24"/>
  <c r="E113" i="24"/>
  <c r="U113" i="24" s="1"/>
  <c r="D113" i="24"/>
  <c r="C113" i="24"/>
  <c r="B113" i="24"/>
  <c r="Q112" i="24"/>
  <c r="P112" i="24"/>
  <c r="O112" i="24"/>
  <c r="N112" i="24"/>
  <c r="U111" i="24"/>
  <c r="T111" i="24"/>
  <c r="S111" i="24"/>
  <c r="R111" i="24"/>
  <c r="S110" i="24"/>
  <c r="R110" i="24"/>
  <c r="E110" i="24"/>
  <c r="U110" i="24" s="1"/>
  <c r="S109" i="24"/>
  <c r="R109" i="24"/>
  <c r="E109" i="24"/>
  <c r="T109" i="24" s="1"/>
  <c r="T108" i="24"/>
  <c r="S108" i="24"/>
  <c r="R108" i="24"/>
  <c r="E108" i="24"/>
  <c r="U108" i="24" s="1"/>
  <c r="S107" i="24"/>
  <c r="R107" i="24"/>
  <c r="E107" i="24"/>
  <c r="T107" i="24" s="1"/>
  <c r="T106" i="24"/>
  <c r="S106" i="24"/>
  <c r="R106" i="24"/>
  <c r="E106" i="24"/>
  <c r="U106" i="24" s="1"/>
  <c r="S105" i="24"/>
  <c r="R105" i="24"/>
  <c r="E105" i="24"/>
  <c r="U105" i="24" s="1"/>
  <c r="S104" i="24"/>
  <c r="R104" i="24"/>
  <c r="E104" i="24"/>
  <c r="S103" i="24"/>
  <c r="R103" i="24"/>
  <c r="E103" i="24"/>
  <c r="T103" i="24" s="1"/>
  <c r="S102" i="24"/>
  <c r="R102" i="24"/>
  <c r="E102" i="24"/>
  <c r="U102" i="24" s="1"/>
  <c r="U101" i="24"/>
  <c r="S101" i="24"/>
  <c r="R101" i="24"/>
  <c r="E101" i="24"/>
  <c r="T101" i="24" s="1"/>
  <c r="S100" i="24"/>
  <c r="R100" i="24"/>
  <c r="E100" i="24"/>
  <c r="S99" i="24"/>
  <c r="R99" i="24"/>
  <c r="E99" i="24"/>
  <c r="T99" i="24" s="1"/>
  <c r="S98" i="24"/>
  <c r="R98" i="24"/>
  <c r="E98" i="24"/>
  <c r="U98" i="24" s="1"/>
  <c r="S97" i="24"/>
  <c r="R97" i="24"/>
  <c r="E97" i="24"/>
  <c r="U97" i="24" s="1"/>
  <c r="S96" i="24"/>
  <c r="R96" i="24"/>
  <c r="E96" i="24"/>
  <c r="U96" i="24" s="1"/>
  <c r="W95" i="24"/>
  <c r="W112" i="24" s="1"/>
  <c r="V95" i="24"/>
  <c r="V112" i="24" s="1"/>
  <c r="M95" i="24"/>
  <c r="L95" i="24"/>
  <c r="R95" i="24" s="1"/>
  <c r="K95" i="24"/>
  <c r="K112" i="24" s="1"/>
  <c r="J95" i="24"/>
  <c r="J112" i="24" s="1"/>
  <c r="I95" i="24"/>
  <c r="I112" i="24" s="1"/>
  <c r="H95" i="24"/>
  <c r="H112" i="24" s="1"/>
  <c r="G95" i="24"/>
  <c r="G112" i="24" s="1"/>
  <c r="F95" i="24"/>
  <c r="F112" i="24" s="1"/>
  <c r="D95" i="24"/>
  <c r="D112" i="24" s="1"/>
  <c r="C95" i="24"/>
  <c r="C112" i="24" s="1"/>
  <c r="B95" i="24"/>
  <c r="B112" i="24" s="1"/>
  <c r="W113" i="25"/>
  <c r="V113" i="25"/>
  <c r="Q113" i="25"/>
  <c r="P113" i="25"/>
  <c r="O113" i="25"/>
  <c r="N113" i="25"/>
  <c r="M113" i="25"/>
  <c r="S113" i="25" s="1"/>
  <c r="L113" i="25"/>
  <c r="R113" i="25" s="1"/>
  <c r="K113" i="25"/>
  <c r="J113" i="25"/>
  <c r="I113" i="25"/>
  <c r="H113" i="25"/>
  <c r="G113" i="25"/>
  <c r="F113" i="25"/>
  <c r="E113" i="25"/>
  <c r="D113" i="25"/>
  <c r="C113" i="25"/>
  <c r="B113" i="25"/>
  <c r="Q112" i="25"/>
  <c r="P112" i="25"/>
  <c r="O112" i="25"/>
  <c r="N112" i="25"/>
  <c r="U111" i="25"/>
  <c r="T111" i="25"/>
  <c r="S111" i="25"/>
  <c r="R111" i="25"/>
  <c r="S110" i="25"/>
  <c r="R110" i="25"/>
  <c r="E110" i="25"/>
  <c r="T110" i="25" s="1"/>
  <c r="S109" i="25"/>
  <c r="R109" i="25"/>
  <c r="E109" i="25"/>
  <c r="S108" i="25"/>
  <c r="R108" i="25"/>
  <c r="E108" i="25"/>
  <c r="T108" i="25" s="1"/>
  <c r="U107" i="25"/>
  <c r="S107" i="25"/>
  <c r="R107" i="25"/>
  <c r="E107" i="25"/>
  <c r="T107" i="25" s="1"/>
  <c r="S106" i="25"/>
  <c r="R106" i="25"/>
  <c r="E106" i="25"/>
  <c r="U106" i="25" s="1"/>
  <c r="U105" i="25"/>
  <c r="S105" i="25"/>
  <c r="R105" i="25"/>
  <c r="E105" i="25"/>
  <c r="T105" i="25" s="1"/>
  <c r="S104" i="25"/>
  <c r="R104" i="25"/>
  <c r="E104" i="25"/>
  <c r="T104" i="25" s="1"/>
  <c r="S103" i="25"/>
  <c r="R103" i="25"/>
  <c r="E103" i="25"/>
  <c r="U103" i="25" s="1"/>
  <c r="S102" i="25"/>
  <c r="R102" i="25"/>
  <c r="E102" i="25"/>
  <c r="T102" i="25" s="1"/>
  <c r="S101" i="25"/>
  <c r="R101" i="25"/>
  <c r="E101" i="25"/>
  <c r="U101" i="25" s="1"/>
  <c r="S100" i="25"/>
  <c r="R100" i="25"/>
  <c r="E100" i="25"/>
  <c r="T100" i="25" s="1"/>
  <c r="T99" i="25"/>
  <c r="S99" i="25"/>
  <c r="R99" i="25"/>
  <c r="E99" i="25"/>
  <c r="U99" i="25" s="1"/>
  <c r="S98" i="25"/>
  <c r="R98" i="25"/>
  <c r="E98" i="25"/>
  <c r="U98" i="25" s="1"/>
  <c r="T97" i="25"/>
  <c r="S97" i="25"/>
  <c r="R97" i="25"/>
  <c r="E97" i="25"/>
  <c r="U97" i="25" s="1"/>
  <c r="S96" i="25"/>
  <c r="R96" i="25"/>
  <c r="E96" i="25"/>
  <c r="T96" i="25" s="1"/>
  <c r="W95" i="25"/>
  <c r="W112" i="25" s="1"/>
  <c r="V95" i="25"/>
  <c r="V112" i="25" s="1"/>
  <c r="M95" i="25"/>
  <c r="M112" i="25" s="1"/>
  <c r="S112" i="25" s="1"/>
  <c r="L95" i="25"/>
  <c r="R95" i="25" s="1"/>
  <c r="K95" i="25"/>
  <c r="K112" i="25" s="1"/>
  <c r="J95" i="25"/>
  <c r="J112" i="25" s="1"/>
  <c r="I95" i="25"/>
  <c r="I112" i="25" s="1"/>
  <c r="H95" i="25"/>
  <c r="H112" i="25" s="1"/>
  <c r="G95" i="25"/>
  <c r="G112" i="25" s="1"/>
  <c r="F95" i="25"/>
  <c r="F112" i="25" s="1"/>
  <c r="D95" i="25"/>
  <c r="D112" i="25" s="1"/>
  <c r="C95" i="25"/>
  <c r="C112" i="25" s="1"/>
  <c r="B95" i="25"/>
  <c r="B112" i="25" s="1"/>
  <c r="W113" i="26"/>
  <c r="V113" i="26"/>
  <c r="R113" i="26"/>
  <c r="Q113" i="26"/>
  <c r="P113" i="26"/>
  <c r="O113" i="26"/>
  <c r="N113" i="26"/>
  <c r="M113" i="26"/>
  <c r="S113" i="26" s="1"/>
  <c r="L113" i="26"/>
  <c r="K113" i="26"/>
  <c r="J113" i="26"/>
  <c r="I113" i="26"/>
  <c r="H113" i="26"/>
  <c r="G113" i="26"/>
  <c r="F113" i="26"/>
  <c r="E113" i="26"/>
  <c r="U113" i="26" s="1"/>
  <c r="D113" i="26"/>
  <c r="C113" i="26"/>
  <c r="B113" i="26"/>
  <c r="Q112" i="26"/>
  <c r="P112" i="26"/>
  <c r="O112" i="26"/>
  <c r="N112" i="26"/>
  <c r="U111" i="26"/>
  <c r="T111" i="26"/>
  <c r="S111" i="26"/>
  <c r="R111" i="26"/>
  <c r="S110" i="26"/>
  <c r="R110" i="26"/>
  <c r="E110" i="26"/>
  <c r="U110" i="26" s="1"/>
  <c r="S109" i="26"/>
  <c r="R109" i="26"/>
  <c r="E109" i="26"/>
  <c r="S108" i="26"/>
  <c r="R108" i="26"/>
  <c r="E108" i="26"/>
  <c r="T108" i="26" s="1"/>
  <c r="S107" i="26"/>
  <c r="R107" i="26"/>
  <c r="E107" i="26"/>
  <c r="U107" i="26" s="1"/>
  <c r="U106" i="26"/>
  <c r="S106" i="26"/>
  <c r="R106" i="26"/>
  <c r="E106" i="26"/>
  <c r="T106" i="26" s="1"/>
  <c r="S105" i="26"/>
  <c r="R105" i="26"/>
  <c r="E105" i="26"/>
  <c r="T105" i="26" s="1"/>
  <c r="S104" i="26"/>
  <c r="R104" i="26"/>
  <c r="E104" i="26"/>
  <c r="U104" i="26" s="1"/>
  <c r="S103" i="26"/>
  <c r="R103" i="26"/>
  <c r="E103" i="26"/>
  <c r="U103" i="26" s="1"/>
  <c r="S102" i="26"/>
  <c r="R102" i="26"/>
  <c r="E102" i="26"/>
  <c r="U102" i="26" s="1"/>
  <c r="S101" i="26"/>
  <c r="R101" i="26"/>
  <c r="E101" i="26"/>
  <c r="T101" i="26" s="1"/>
  <c r="S100" i="26"/>
  <c r="R100" i="26"/>
  <c r="E100" i="26"/>
  <c r="T100" i="26" s="1"/>
  <c r="S99" i="26"/>
  <c r="R99" i="26"/>
  <c r="E99" i="26"/>
  <c r="U99" i="26" s="1"/>
  <c r="S98" i="26"/>
  <c r="R98" i="26"/>
  <c r="E98" i="26"/>
  <c r="U98" i="26" s="1"/>
  <c r="S97" i="26"/>
  <c r="R97" i="26"/>
  <c r="E97" i="26"/>
  <c r="T97" i="26" s="1"/>
  <c r="S96" i="26"/>
  <c r="R96" i="26"/>
  <c r="E96" i="26"/>
  <c r="U96" i="26" s="1"/>
  <c r="W95" i="26"/>
  <c r="W112" i="26" s="1"/>
  <c r="V95" i="26"/>
  <c r="V112" i="26" s="1"/>
  <c r="M95" i="26"/>
  <c r="S95" i="26" s="1"/>
  <c r="L95" i="26"/>
  <c r="R95" i="26" s="1"/>
  <c r="K95" i="26"/>
  <c r="K112" i="26" s="1"/>
  <c r="J95" i="26"/>
  <c r="J112" i="26" s="1"/>
  <c r="I95" i="26"/>
  <c r="I112" i="26" s="1"/>
  <c r="H95" i="26"/>
  <c r="H112" i="26" s="1"/>
  <c r="G95" i="26"/>
  <c r="G112" i="26" s="1"/>
  <c r="F95" i="26"/>
  <c r="F112" i="26" s="1"/>
  <c r="D95" i="26"/>
  <c r="D112" i="26" s="1"/>
  <c r="C95" i="26"/>
  <c r="C112" i="26" s="1"/>
  <c r="B95" i="26"/>
  <c r="B112" i="26" s="1"/>
  <c r="W113" i="27"/>
  <c r="V113" i="27"/>
  <c r="S113" i="27"/>
  <c r="Q113" i="27"/>
  <c r="P113" i="27"/>
  <c r="O113" i="27"/>
  <c r="N113" i="27"/>
  <c r="M113" i="27"/>
  <c r="L113" i="27"/>
  <c r="R113" i="27" s="1"/>
  <c r="K113" i="27"/>
  <c r="J113" i="27"/>
  <c r="I113" i="27"/>
  <c r="H113" i="27"/>
  <c r="G113" i="27"/>
  <c r="F113" i="27"/>
  <c r="E113" i="27"/>
  <c r="U113" i="27" s="1"/>
  <c r="D113" i="27"/>
  <c r="C113" i="27"/>
  <c r="B113" i="27"/>
  <c r="Q112" i="27"/>
  <c r="P112" i="27"/>
  <c r="O112" i="27"/>
  <c r="N112" i="27"/>
  <c r="U111" i="27"/>
  <c r="T111" i="27"/>
  <c r="S111" i="27"/>
  <c r="R111" i="27"/>
  <c r="S110" i="27"/>
  <c r="R110" i="27"/>
  <c r="E110" i="27"/>
  <c r="S109" i="27"/>
  <c r="R109" i="27"/>
  <c r="E109" i="27"/>
  <c r="T109" i="27" s="1"/>
  <c r="S108" i="27"/>
  <c r="R108" i="27"/>
  <c r="E108" i="27"/>
  <c r="U108" i="27" s="1"/>
  <c r="S107" i="27"/>
  <c r="R107" i="27"/>
  <c r="E107" i="27"/>
  <c r="T107" i="27" s="1"/>
  <c r="S106" i="27"/>
  <c r="R106" i="27"/>
  <c r="E106" i="27"/>
  <c r="U106" i="27" s="1"/>
  <c r="S105" i="27"/>
  <c r="R105" i="27"/>
  <c r="E105" i="27"/>
  <c r="U105" i="27" s="1"/>
  <c r="S104" i="27"/>
  <c r="R104" i="27"/>
  <c r="E104" i="27"/>
  <c r="S103" i="27"/>
  <c r="R103" i="27"/>
  <c r="E103" i="27"/>
  <c r="U103" i="27" s="1"/>
  <c r="S102" i="27"/>
  <c r="R102" i="27"/>
  <c r="E102" i="27"/>
  <c r="S101" i="27"/>
  <c r="R101" i="27"/>
  <c r="E101" i="27"/>
  <c r="U101" i="27" s="1"/>
  <c r="S100" i="27"/>
  <c r="R100" i="27"/>
  <c r="E100" i="27"/>
  <c r="U100" i="27" s="1"/>
  <c r="U99" i="27"/>
  <c r="S99" i="27"/>
  <c r="R99" i="27"/>
  <c r="E99" i="27"/>
  <c r="T99" i="27" s="1"/>
  <c r="S98" i="27"/>
  <c r="R98" i="27"/>
  <c r="E98" i="27"/>
  <c r="U98" i="27" s="1"/>
  <c r="S97" i="27"/>
  <c r="R97" i="27"/>
  <c r="E97" i="27"/>
  <c r="U97" i="27" s="1"/>
  <c r="S96" i="27"/>
  <c r="R96" i="27"/>
  <c r="E96" i="27"/>
  <c r="U96" i="27" s="1"/>
  <c r="W95" i="27"/>
  <c r="W112" i="27" s="1"/>
  <c r="V95" i="27"/>
  <c r="V112" i="27" s="1"/>
  <c r="M95" i="27"/>
  <c r="S95" i="27" s="1"/>
  <c r="L95" i="27"/>
  <c r="L112" i="27" s="1"/>
  <c r="R112" i="27" s="1"/>
  <c r="K95" i="27"/>
  <c r="K112" i="27" s="1"/>
  <c r="J95" i="27"/>
  <c r="J112" i="27" s="1"/>
  <c r="I95" i="27"/>
  <c r="I112" i="27" s="1"/>
  <c r="H95" i="27"/>
  <c r="H112" i="27" s="1"/>
  <c r="G95" i="27"/>
  <c r="G112" i="27" s="1"/>
  <c r="F95" i="27"/>
  <c r="F112" i="27" s="1"/>
  <c r="D95" i="27"/>
  <c r="D112" i="27" s="1"/>
  <c r="C95" i="27"/>
  <c r="C112" i="27" s="1"/>
  <c r="B95" i="27"/>
  <c r="B112" i="27" s="1"/>
  <c r="W113" i="28"/>
  <c r="V113" i="28"/>
  <c r="Q113" i="28"/>
  <c r="P113" i="28"/>
  <c r="O113" i="28"/>
  <c r="N113" i="28"/>
  <c r="M113" i="28"/>
  <c r="S113" i="28" s="1"/>
  <c r="L113" i="28"/>
  <c r="R113" i="28" s="1"/>
  <c r="K113" i="28"/>
  <c r="J113" i="28"/>
  <c r="I113" i="28"/>
  <c r="H113" i="28"/>
  <c r="G113" i="28"/>
  <c r="F113" i="28"/>
  <c r="E113" i="28"/>
  <c r="U113" i="28" s="1"/>
  <c r="D113" i="28"/>
  <c r="C113" i="28"/>
  <c r="B113" i="28"/>
  <c r="Q112" i="28"/>
  <c r="P112" i="28"/>
  <c r="O112" i="28"/>
  <c r="N112" i="28"/>
  <c r="U111" i="28"/>
  <c r="T111" i="28"/>
  <c r="S111" i="28"/>
  <c r="R111" i="28"/>
  <c r="S110" i="28"/>
  <c r="R110" i="28"/>
  <c r="E110" i="28"/>
  <c r="T110" i="28" s="1"/>
  <c r="S109" i="28"/>
  <c r="R109" i="28"/>
  <c r="E109" i="28"/>
  <c r="U109" i="28" s="1"/>
  <c r="S108" i="28"/>
  <c r="R108" i="28"/>
  <c r="E108" i="28"/>
  <c r="S107" i="28"/>
  <c r="R107" i="28"/>
  <c r="E107" i="28"/>
  <c r="T107" i="28" s="1"/>
  <c r="S106" i="28"/>
  <c r="R106" i="28"/>
  <c r="E106" i="28"/>
  <c r="U106" i="28" s="1"/>
  <c r="S105" i="28"/>
  <c r="R105" i="28"/>
  <c r="E105" i="28"/>
  <c r="U105" i="28" s="1"/>
  <c r="S104" i="28"/>
  <c r="R104" i="28"/>
  <c r="E104" i="28"/>
  <c r="U104" i="28" s="1"/>
  <c r="S103" i="28"/>
  <c r="R103" i="28"/>
  <c r="E103" i="28"/>
  <c r="T103" i="28" s="1"/>
  <c r="S102" i="28"/>
  <c r="R102" i="28"/>
  <c r="E102" i="28"/>
  <c r="T102" i="28" s="1"/>
  <c r="S101" i="28"/>
  <c r="R101" i="28"/>
  <c r="E101" i="28"/>
  <c r="U101" i="28" s="1"/>
  <c r="S100" i="28"/>
  <c r="R100" i="28"/>
  <c r="E100" i="28"/>
  <c r="U100" i="28" s="1"/>
  <c r="S99" i="28"/>
  <c r="R99" i="28"/>
  <c r="E99" i="28"/>
  <c r="T99" i="28" s="1"/>
  <c r="S98" i="28"/>
  <c r="R98" i="28"/>
  <c r="E98" i="28"/>
  <c r="U98" i="28" s="1"/>
  <c r="S97" i="28"/>
  <c r="R97" i="28"/>
  <c r="E97" i="28"/>
  <c r="U97" i="28" s="1"/>
  <c r="S96" i="28"/>
  <c r="R96" i="28"/>
  <c r="E96" i="28"/>
  <c r="U96" i="28" s="1"/>
  <c r="W95" i="28"/>
  <c r="W112" i="28" s="1"/>
  <c r="V95" i="28"/>
  <c r="V112" i="28" s="1"/>
  <c r="M95" i="28"/>
  <c r="S95" i="28" s="1"/>
  <c r="L95" i="28"/>
  <c r="L112" i="28" s="1"/>
  <c r="R112" i="28" s="1"/>
  <c r="K95" i="28"/>
  <c r="K112" i="28" s="1"/>
  <c r="J95" i="28"/>
  <c r="J112" i="28" s="1"/>
  <c r="I95" i="28"/>
  <c r="I112" i="28" s="1"/>
  <c r="H95" i="28"/>
  <c r="H112" i="28" s="1"/>
  <c r="G95" i="28"/>
  <c r="G112" i="28" s="1"/>
  <c r="F95" i="28"/>
  <c r="F112" i="28" s="1"/>
  <c r="D95" i="28"/>
  <c r="D112" i="28" s="1"/>
  <c r="C95" i="28"/>
  <c r="C112" i="28" s="1"/>
  <c r="B95" i="28"/>
  <c r="B112" i="28" s="1"/>
  <c r="W113" i="1"/>
  <c r="V113" i="1"/>
  <c r="Q113" i="1"/>
  <c r="P113" i="1"/>
  <c r="O113" i="1"/>
  <c r="N113" i="1"/>
  <c r="M113" i="1"/>
  <c r="S113" i="1" s="1"/>
  <c r="L113" i="1"/>
  <c r="R113" i="1" s="1"/>
  <c r="K113" i="1"/>
  <c r="J113" i="1"/>
  <c r="I113" i="1"/>
  <c r="H113" i="1"/>
  <c r="G113" i="1"/>
  <c r="F113" i="1"/>
  <c r="E113" i="1"/>
  <c r="D113" i="1"/>
  <c r="C113" i="1"/>
  <c r="B113" i="1"/>
  <c r="Q112" i="1"/>
  <c r="P112" i="1"/>
  <c r="O112" i="1"/>
  <c r="N112" i="1"/>
  <c r="U111" i="1"/>
  <c r="T111" i="1"/>
  <c r="S111" i="1"/>
  <c r="R111" i="1"/>
  <c r="S110" i="1"/>
  <c r="R110" i="1"/>
  <c r="E110" i="1"/>
  <c r="U110" i="1" s="1"/>
  <c r="S109" i="1"/>
  <c r="R109" i="1"/>
  <c r="E109" i="1"/>
  <c r="T109" i="1" s="1"/>
  <c r="S108" i="1"/>
  <c r="R108" i="1"/>
  <c r="E108" i="1"/>
  <c r="T108" i="1" s="1"/>
  <c r="S107" i="1"/>
  <c r="R107" i="1"/>
  <c r="E107" i="1"/>
  <c r="U107" i="1" s="1"/>
  <c r="S106" i="1"/>
  <c r="R106" i="1"/>
  <c r="E106" i="1"/>
  <c r="U106" i="1" s="1"/>
  <c r="S105" i="1"/>
  <c r="R105" i="1"/>
  <c r="E105" i="1"/>
  <c r="U105" i="1" s="1"/>
  <c r="S104" i="1"/>
  <c r="R104" i="1"/>
  <c r="E104" i="1"/>
  <c r="S103" i="1"/>
  <c r="R103" i="1"/>
  <c r="E103" i="1"/>
  <c r="T103" i="1" s="1"/>
  <c r="S102" i="1"/>
  <c r="R102" i="1"/>
  <c r="E102" i="1"/>
  <c r="U102" i="1" s="1"/>
  <c r="S101" i="1"/>
  <c r="R101" i="1"/>
  <c r="E101" i="1"/>
  <c r="U101" i="1" s="1"/>
  <c r="S100" i="1"/>
  <c r="R100" i="1"/>
  <c r="E100" i="1"/>
  <c r="T100" i="1" s="1"/>
  <c r="S99" i="1"/>
  <c r="R99" i="1"/>
  <c r="E99" i="1"/>
  <c r="U99" i="1" s="1"/>
  <c r="S98" i="1"/>
  <c r="R98" i="1"/>
  <c r="E98" i="1"/>
  <c r="U98" i="1" s="1"/>
  <c r="S97" i="1"/>
  <c r="R97" i="1"/>
  <c r="E97" i="1"/>
  <c r="S96" i="1"/>
  <c r="R96" i="1"/>
  <c r="E96" i="1"/>
  <c r="T96" i="1" s="1"/>
  <c r="W95" i="1"/>
  <c r="W112" i="1" s="1"/>
  <c r="V95" i="1"/>
  <c r="V112" i="1" s="1"/>
  <c r="M95" i="1"/>
  <c r="S95" i="1" s="1"/>
  <c r="L95" i="1"/>
  <c r="R95" i="1" s="1"/>
  <c r="K95" i="1"/>
  <c r="K112" i="1" s="1"/>
  <c r="J95" i="1"/>
  <c r="J112" i="1" s="1"/>
  <c r="I95" i="1"/>
  <c r="I112" i="1" s="1"/>
  <c r="H95" i="1"/>
  <c r="H112" i="1" s="1"/>
  <c r="G95" i="1"/>
  <c r="G112" i="1" s="1"/>
  <c r="F95" i="1"/>
  <c r="F112" i="1" s="1"/>
  <c r="D95" i="1"/>
  <c r="D112" i="1" s="1"/>
  <c r="C95" i="1"/>
  <c r="C112" i="1" s="1"/>
  <c r="B95" i="1"/>
  <c r="B112" i="1" s="1"/>
  <c r="E83" i="2"/>
  <c r="E82" i="2"/>
  <c r="E81" i="2"/>
  <c r="E80" i="2"/>
  <c r="W79" i="2"/>
  <c r="V79" i="2"/>
  <c r="M79" i="2"/>
  <c r="L79" i="2"/>
  <c r="K79" i="2"/>
  <c r="J79" i="2"/>
  <c r="I79" i="2"/>
  <c r="H79" i="2"/>
  <c r="G79" i="2"/>
  <c r="F79" i="2"/>
  <c r="D79" i="2"/>
  <c r="C79" i="2"/>
  <c r="B79" i="2"/>
  <c r="A76" i="2"/>
  <c r="E83" i="3"/>
  <c r="E82" i="3"/>
  <c r="E81" i="3"/>
  <c r="E80" i="3"/>
  <c r="W79" i="3"/>
  <c r="V79" i="3"/>
  <c r="M79" i="3"/>
  <c r="L79" i="3"/>
  <c r="K79" i="3"/>
  <c r="J79" i="3"/>
  <c r="I79" i="3"/>
  <c r="H79" i="3"/>
  <c r="G79" i="3"/>
  <c r="F79" i="3"/>
  <c r="D79" i="3"/>
  <c r="C79" i="3"/>
  <c r="B79" i="3"/>
  <c r="A76" i="3"/>
  <c r="E83" i="4"/>
  <c r="E82" i="4"/>
  <c r="E81" i="4"/>
  <c r="E80" i="4"/>
  <c r="W79" i="4"/>
  <c r="V79" i="4"/>
  <c r="M79" i="4"/>
  <c r="L79" i="4"/>
  <c r="K79" i="4"/>
  <c r="J79" i="4"/>
  <c r="I79" i="4"/>
  <c r="H79" i="4"/>
  <c r="G79" i="4"/>
  <c r="F79" i="4"/>
  <c r="D79" i="4"/>
  <c r="C79" i="4"/>
  <c r="B79" i="4"/>
  <c r="A76" i="4"/>
  <c r="E83" i="5"/>
  <c r="E82" i="5"/>
  <c r="E81" i="5"/>
  <c r="E80" i="5"/>
  <c r="W79" i="5"/>
  <c r="V79" i="5"/>
  <c r="M79" i="5"/>
  <c r="L79" i="5"/>
  <c r="K79" i="5"/>
  <c r="J79" i="5"/>
  <c r="I79" i="5"/>
  <c r="H79" i="5"/>
  <c r="G79" i="5"/>
  <c r="F79" i="5"/>
  <c r="D79" i="5"/>
  <c r="C79" i="5"/>
  <c r="B79" i="5"/>
  <c r="A76" i="5"/>
  <c r="E83" i="6"/>
  <c r="E82" i="6"/>
  <c r="E81" i="6"/>
  <c r="E80" i="6"/>
  <c r="W79" i="6"/>
  <c r="V79" i="6"/>
  <c r="M79" i="6"/>
  <c r="L79" i="6"/>
  <c r="K79" i="6"/>
  <c r="J79" i="6"/>
  <c r="I79" i="6"/>
  <c r="H79" i="6"/>
  <c r="G79" i="6"/>
  <c r="F79" i="6"/>
  <c r="D79" i="6"/>
  <c r="C79" i="6"/>
  <c r="B79" i="6"/>
  <c r="A76" i="6"/>
  <c r="E83" i="7"/>
  <c r="E82" i="7"/>
  <c r="E81" i="7"/>
  <c r="E80" i="7"/>
  <c r="W79" i="7"/>
  <c r="V79" i="7"/>
  <c r="M79" i="7"/>
  <c r="L79" i="7"/>
  <c r="K79" i="7"/>
  <c r="J79" i="7"/>
  <c r="I79" i="7"/>
  <c r="H79" i="7"/>
  <c r="G79" i="7"/>
  <c r="F79" i="7"/>
  <c r="D79" i="7"/>
  <c r="C79" i="7"/>
  <c r="B79" i="7"/>
  <c r="A76" i="7"/>
  <c r="E83" i="8"/>
  <c r="E82" i="8"/>
  <c r="E81" i="8"/>
  <c r="E80" i="8"/>
  <c r="W79" i="8"/>
  <c r="V79" i="8"/>
  <c r="M79" i="8"/>
  <c r="L79" i="8"/>
  <c r="K79" i="8"/>
  <c r="J79" i="8"/>
  <c r="I79" i="8"/>
  <c r="H79" i="8"/>
  <c r="G79" i="8"/>
  <c r="F79" i="8"/>
  <c r="D79" i="8"/>
  <c r="C79" i="8"/>
  <c r="B79" i="8"/>
  <c r="A76" i="8"/>
  <c r="E83" i="9"/>
  <c r="E82" i="9"/>
  <c r="E81" i="9"/>
  <c r="E80" i="9"/>
  <c r="W79" i="9"/>
  <c r="V79" i="9"/>
  <c r="M79" i="9"/>
  <c r="L79" i="9"/>
  <c r="K79" i="9"/>
  <c r="J79" i="9"/>
  <c r="I79" i="9"/>
  <c r="H79" i="9"/>
  <c r="G79" i="9"/>
  <c r="F79" i="9"/>
  <c r="D79" i="9"/>
  <c r="C79" i="9"/>
  <c r="B79" i="9"/>
  <c r="A76" i="9"/>
  <c r="E83" i="10"/>
  <c r="E82" i="10"/>
  <c r="E81" i="10"/>
  <c r="E80" i="10"/>
  <c r="W79" i="10"/>
  <c r="V79" i="10"/>
  <c r="M79" i="10"/>
  <c r="L79" i="10"/>
  <c r="K79" i="10"/>
  <c r="J79" i="10"/>
  <c r="I79" i="10"/>
  <c r="H79" i="10"/>
  <c r="G79" i="10"/>
  <c r="F79" i="10"/>
  <c r="D79" i="10"/>
  <c r="C79" i="10"/>
  <c r="B79" i="10"/>
  <c r="A76" i="10"/>
  <c r="E83" i="11"/>
  <c r="E82" i="11"/>
  <c r="E81" i="11"/>
  <c r="E80" i="11"/>
  <c r="W79" i="11"/>
  <c r="V79" i="11"/>
  <c r="M79" i="11"/>
  <c r="L79" i="11"/>
  <c r="K79" i="11"/>
  <c r="J79" i="11"/>
  <c r="I79" i="11"/>
  <c r="H79" i="11"/>
  <c r="G79" i="11"/>
  <c r="F79" i="11"/>
  <c r="D79" i="11"/>
  <c r="C79" i="11"/>
  <c r="B79" i="11"/>
  <c r="A76" i="11"/>
  <c r="E83" i="12"/>
  <c r="E82" i="12"/>
  <c r="E81" i="12"/>
  <c r="E80" i="12"/>
  <c r="W79" i="12"/>
  <c r="V79" i="12"/>
  <c r="M79" i="12"/>
  <c r="L79" i="12"/>
  <c r="K79" i="12"/>
  <c r="J79" i="12"/>
  <c r="I79" i="12"/>
  <c r="H79" i="12"/>
  <c r="G79" i="12"/>
  <c r="F79" i="12"/>
  <c r="D79" i="12"/>
  <c r="C79" i="12"/>
  <c r="B79" i="12"/>
  <c r="A76" i="12"/>
  <c r="E83" i="13"/>
  <c r="E82" i="13"/>
  <c r="E81" i="13"/>
  <c r="E80" i="13"/>
  <c r="W79" i="13"/>
  <c r="V79" i="13"/>
  <c r="M79" i="13"/>
  <c r="L79" i="13"/>
  <c r="K79" i="13"/>
  <c r="J79" i="13"/>
  <c r="I79" i="13"/>
  <c r="H79" i="13"/>
  <c r="G79" i="13"/>
  <c r="F79" i="13"/>
  <c r="D79" i="13"/>
  <c r="C79" i="13"/>
  <c r="B79" i="13"/>
  <c r="A76" i="13"/>
  <c r="E83" i="14"/>
  <c r="E82" i="14"/>
  <c r="E81" i="14"/>
  <c r="E80" i="14"/>
  <c r="W79" i="14"/>
  <c r="V79" i="14"/>
  <c r="M79" i="14"/>
  <c r="L79" i="14"/>
  <c r="K79" i="14"/>
  <c r="J79" i="14"/>
  <c r="I79" i="14"/>
  <c r="H79" i="14"/>
  <c r="G79" i="14"/>
  <c r="F79" i="14"/>
  <c r="D79" i="14"/>
  <c r="C79" i="14"/>
  <c r="B79" i="14"/>
  <c r="A76" i="14"/>
  <c r="E83" i="15"/>
  <c r="E82" i="15"/>
  <c r="E81" i="15"/>
  <c r="E80" i="15"/>
  <c r="W79" i="15"/>
  <c r="V79" i="15"/>
  <c r="M79" i="15"/>
  <c r="L79" i="15"/>
  <c r="K79" i="15"/>
  <c r="J79" i="15"/>
  <c r="I79" i="15"/>
  <c r="H79" i="15"/>
  <c r="G79" i="15"/>
  <c r="F79" i="15"/>
  <c r="D79" i="15"/>
  <c r="C79" i="15"/>
  <c r="B79" i="15"/>
  <c r="A76" i="15"/>
  <c r="E83" i="16"/>
  <c r="E82" i="16"/>
  <c r="E81" i="16"/>
  <c r="E80" i="16"/>
  <c r="W79" i="16"/>
  <c r="V79" i="16"/>
  <c r="M79" i="16"/>
  <c r="L79" i="16"/>
  <c r="K79" i="16"/>
  <c r="J79" i="16"/>
  <c r="I79" i="16"/>
  <c r="H79" i="16"/>
  <c r="G79" i="16"/>
  <c r="F79" i="16"/>
  <c r="D79" i="16"/>
  <c r="C79" i="16"/>
  <c r="B79" i="16"/>
  <c r="A76" i="16"/>
  <c r="E83" i="17"/>
  <c r="E82" i="17"/>
  <c r="E81" i="17"/>
  <c r="E80" i="17"/>
  <c r="W79" i="17"/>
  <c r="V79" i="17"/>
  <c r="M79" i="17"/>
  <c r="L79" i="17"/>
  <c r="K79" i="17"/>
  <c r="J79" i="17"/>
  <c r="I79" i="17"/>
  <c r="H79" i="17"/>
  <c r="G79" i="17"/>
  <c r="F79" i="17"/>
  <c r="D79" i="17"/>
  <c r="C79" i="17"/>
  <c r="B79" i="17"/>
  <c r="A76" i="17"/>
  <c r="E83" i="18"/>
  <c r="E82" i="18"/>
  <c r="E81" i="18"/>
  <c r="E80" i="18"/>
  <c r="E79" i="18" s="1"/>
  <c r="W79" i="18"/>
  <c r="V79" i="18"/>
  <c r="M79" i="18"/>
  <c r="L79" i="18"/>
  <c r="K79" i="18"/>
  <c r="J79" i="18"/>
  <c r="I79" i="18"/>
  <c r="H79" i="18"/>
  <c r="G79" i="18"/>
  <c r="F79" i="18"/>
  <c r="D79" i="18"/>
  <c r="C79" i="18"/>
  <c r="B79" i="18"/>
  <c r="A76" i="18"/>
  <c r="E83" i="19"/>
  <c r="E82" i="19"/>
  <c r="E81" i="19"/>
  <c r="E80" i="19"/>
  <c r="W79" i="19"/>
  <c r="V79" i="19"/>
  <c r="M79" i="19"/>
  <c r="L79" i="19"/>
  <c r="K79" i="19"/>
  <c r="J79" i="19"/>
  <c r="I79" i="19"/>
  <c r="H79" i="19"/>
  <c r="G79" i="19"/>
  <c r="F79" i="19"/>
  <c r="D79" i="19"/>
  <c r="C79" i="19"/>
  <c r="B79" i="19"/>
  <c r="A76" i="19"/>
  <c r="E83" i="20"/>
  <c r="E82" i="20"/>
  <c r="E81" i="20"/>
  <c r="E80" i="20"/>
  <c r="W79" i="20"/>
  <c r="V79" i="20"/>
  <c r="M79" i="20"/>
  <c r="L79" i="20"/>
  <c r="K79" i="20"/>
  <c r="J79" i="20"/>
  <c r="I79" i="20"/>
  <c r="H79" i="20"/>
  <c r="G79" i="20"/>
  <c r="F79" i="20"/>
  <c r="D79" i="20"/>
  <c r="C79" i="20"/>
  <c r="B79" i="20"/>
  <c r="A76" i="20"/>
  <c r="E83" i="21"/>
  <c r="E82" i="21"/>
  <c r="E81" i="21"/>
  <c r="E80" i="21"/>
  <c r="W79" i="21"/>
  <c r="V79" i="21"/>
  <c r="M79" i="21"/>
  <c r="L79" i="21"/>
  <c r="K79" i="21"/>
  <c r="J79" i="21"/>
  <c r="I79" i="21"/>
  <c r="H79" i="21"/>
  <c r="G79" i="21"/>
  <c r="F79" i="21"/>
  <c r="D79" i="21"/>
  <c r="C79" i="21"/>
  <c r="B79" i="21"/>
  <c r="A76" i="21"/>
  <c r="E83" i="22"/>
  <c r="E82" i="22"/>
  <c r="E81" i="22"/>
  <c r="E80" i="22"/>
  <c r="W79" i="22"/>
  <c r="V79" i="22"/>
  <c r="M79" i="22"/>
  <c r="L79" i="22"/>
  <c r="K79" i="22"/>
  <c r="J79" i="22"/>
  <c r="I79" i="22"/>
  <c r="H79" i="22"/>
  <c r="G79" i="22"/>
  <c r="F79" i="22"/>
  <c r="D79" i="22"/>
  <c r="C79" i="22"/>
  <c r="B79" i="22"/>
  <c r="A76" i="22"/>
  <c r="E83" i="23"/>
  <c r="E82" i="23"/>
  <c r="E81" i="23"/>
  <c r="E80" i="23"/>
  <c r="W79" i="23"/>
  <c r="V79" i="23"/>
  <c r="M79" i="23"/>
  <c r="L79" i="23"/>
  <c r="K79" i="23"/>
  <c r="J79" i="23"/>
  <c r="I79" i="23"/>
  <c r="H79" i="23"/>
  <c r="G79" i="23"/>
  <c r="F79" i="23"/>
  <c r="D79" i="23"/>
  <c r="C79" i="23"/>
  <c r="B79" i="23"/>
  <c r="A76" i="23"/>
  <c r="E83" i="24"/>
  <c r="E82" i="24"/>
  <c r="E81" i="24"/>
  <c r="E80" i="24"/>
  <c r="W79" i="24"/>
  <c r="V79" i="24"/>
  <c r="M79" i="24"/>
  <c r="L79" i="24"/>
  <c r="K79" i="24"/>
  <c r="J79" i="24"/>
  <c r="I79" i="24"/>
  <c r="H79" i="24"/>
  <c r="G79" i="24"/>
  <c r="F79" i="24"/>
  <c r="D79" i="24"/>
  <c r="C79" i="24"/>
  <c r="B79" i="24"/>
  <c r="A76" i="24"/>
  <c r="E83" i="25"/>
  <c r="E82" i="25"/>
  <c r="E81" i="25"/>
  <c r="E80" i="25"/>
  <c r="W79" i="25"/>
  <c r="V79" i="25"/>
  <c r="M79" i="25"/>
  <c r="L79" i="25"/>
  <c r="K79" i="25"/>
  <c r="J79" i="25"/>
  <c r="I79" i="25"/>
  <c r="H79" i="25"/>
  <c r="G79" i="25"/>
  <c r="F79" i="25"/>
  <c r="D79" i="25"/>
  <c r="C79" i="25"/>
  <c r="B79" i="25"/>
  <c r="A76" i="25"/>
  <c r="E83" i="26"/>
  <c r="E82" i="26"/>
  <c r="E81" i="26"/>
  <c r="E80" i="26"/>
  <c r="W79" i="26"/>
  <c r="V79" i="26"/>
  <c r="M79" i="26"/>
  <c r="L79" i="26"/>
  <c r="K79" i="26"/>
  <c r="J79" i="26"/>
  <c r="I79" i="26"/>
  <c r="H79" i="26"/>
  <c r="G79" i="26"/>
  <c r="F79" i="26"/>
  <c r="D79" i="26"/>
  <c r="C79" i="26"/>
  <c r="B79" i="26"/>
  <c r="A76" i="26"/>
  <c r="E83" i="27"/>
  <c r="E82" i="27"/>
  <c r="E81" i="27"/>
  <c r="E80" i="27"/>
  <c r="W79" i="27"/>
  <c r="V79" i="27"/>
  <c r="M79" i="27"/>
  <c r="L79" i="27"/>
  <c r="K79" i="27"/>
  <c r="J79" i="27"/>
  <c r="I79" i="27"/>
  <c r="H79" i="27"/>
  <c r="G79" i="27"/>
  <c r="F79" i="27"/>
  <c r="D79" i="27"/>
  <c r="C79" i="27"/>
  <c r="B79" i="27"/>
  <c r="A76" i="27"/>
  <c r="E83" i="28"/>
  <c r="E82" i="28"/>
  <c r="E81" i="28"/>
  <c r="E80" i="28"/>
  <c r="W79" i="28"/>
  <c r="V79" i="28"/>
  <c r="M79" i="28"/>
  <c r="L79" i="28"/>
  <c r="K79" i="28"/>
  <c r="J79" i="28"/>
  <c r="I79" i="28"/>
  <c r="H79" i="28"/>
  <c r="G79" i="28"/>
  <c r="F79" i="28"/>
  <c r="D79" i="28"/>
  <c r="C79" i="28"/>
  <c r="B79" i="28"/>
  <c r="A76" i="28"/>
  <c r="E83" i="1"/>
  <c r="E82" i="1"/>
  <c r="E81" i="1"/>
  <c r="E80" i="1"/>
  <c r="W79" i="1"/>
  <c r="V79" i="1"/>
  <c r="M79" i="1"/>
  <c r="L79" i="1"/>
  <c r="K79" i="1"/>
  <c r="J79" i="1"/>
  <c r="I79" i="1"/>
  <c r="H79" i="1"/>
  <c r="G79" i="1"/>
  <c r="F79" i="1"/>
  <c r="D79" i="1"/>
  <c r="C79" i="1"/>
  <c r="B79" i="1"/>
  <c r="A76" i="1"/>
  <c r="U93" i="28"/>
  <c r="S93" i="28"/>
  <c r="R93" i="28"/>
  <c r="Q93" i="28"/>
  <c r="P93" i="28"/>
  <c r="E93" i="28"/>
  <c r="T93" i="28" s="1"/>
  <c r="T92" i="28"/>
  <c r="S92" i="28"/>
  <c r="R92" i="28"/>
  <c r="Q92" i="28"/>
  <c r="P92" i="28"/>
  <c r="E92" i="28"/>
  <c r="U92" i="28" s="1"/>
  <c r="U91" i="28"/>
  <c r="T91" i="28"/>
  <c r="S91" i="28"/>
  <c r="R91" i="28"/>
  <c r="Q91" i="28"/>
  <c r="P91" i="28"/>
  <c r="E91" i="28"/>
  <c r="T90" i="28"/>
  <c r="S90" i="28"/>
  <c r="R90" i="28"/>
  <c r="Q90" i="28"/>
  <c r="P90" i="28"/>
  <c r="E90" i="28"/>
  <c r="U90" i="28" s="1"/>
  <c r="S89" i="28"/>
  <c r="R89" i="28"/>
  <c r="Q89" i="28"/>
  <c r="P89" i="28"/>
  <c r="E89" i="28"/>
  <c r="U89" i="28" s="1"/>
  <c r="S88" i="28"/>
  <c r="R88" i="28"/>
  <c r="Q88" i="28"/>
  <c r="P88" i="28"/>
  <c r="E88" i="28"/>
  <c r="S87" i="28"/>
  <c r="R87" i="28"/>
  <c r="Q87" i="28"/>
  <c r="P87" i="28"/>
  <c r="E87" i="28"/>
  <c r="U86" i="28"/>
  <c r="S86" i="28"/>
  <c r="R86" i="28"/>
  <c r="Q86" i="28"/>
  <c r="P86" i="28"/>
  <c r="E86" i="28"/>
  <c r="T86" i="28" s="1"/>
  <c r="V72" i="28"/>
  <c r="O72" i="28"/>
  <c r="N72" i="28"/>
  <c r="M72" i="28"/>
  <c r="L72" i="28"/>
  <c r="K72" i="28"/>
  <c r="J72" i="28"/>
  <c r="I72" i="28"/>
  <c r="H72" i="28"/>
  <c r="G72" i="28"/>
  <c r="F72" i="28"/>
  <c r="C72" i="28"/>
  <c r="B72" i="28"/>
  <c r="V71" i="28"/>
  <c r="O71" i="28"/>
  <c r="N71" i="28"/>
  <c r="M71" i="28"/>
  <c r="L71" i="28"/>
  <c r="K71" i="28"/>
  <c r="J71" i="28"/>
  <c r="I71" i="28"/>
  <c r="S71" i="28" s="1"/>
  <c r="H71" i="28"/>
  <c r="G71" i="28"/>
  <c r="F71" i="28"/>
  <c r="E71" i="28"/>
  <c r="C71" i="28"/>
  <c r="B71" i="28"/>
  <c r="V70" i="28"/>
  <c r="O70" i="28"/>
  <c r="N70" i="28"/>
  <c r="M70" i="28"/>
  <c r="L70" i="28"/>
  <c r="K70" i="28"/>
  <c r="J70" i="28"/>
  <c r="I70" i="28"/>
  <c r="H70" i="28"/>
  <c r="P70" i="28" s="1"/>
  <c r="G70" i="28"/>
  <c r="F70" i="28"/>
  <c r="C70" i="28"/>
  <c r="B70" i="28"/>
  <c r="U69" i="28"/>
  <c r="S69" i="28"/>
  <c r="R69" i="28"/>
  <c r="Q69" i="28"/>
  <c r="P69" i="28"/>
  <c r="E69" i="28"/>
  <c r="T69" i="28" s="1"/>
  <c r="V67" i="28"/>
  <c r="O67" i="28"/>
  <c r="N67" i="28"/>
  <c r="M67" i="28"/>
  <c r="L67" i="28"/>
  <c r="K67" i="28"/>
  <c r="J67" i="28"/>
  <c r="I67" i="28"/>
  <c r="H67" i="28"/>
  <c r="R67" i="28" s="1"/>
  <c r="G67" i="28"/>
  <c r="F67" i="28"/>
  <c r="C67" i="28"/>
  <c r="B67" i="28"/>
  <c r="V66" i="28"/>
  <c r="O66" i="28"/>
  <c r="N66" i="28"/>
  <c r="M66" i="28"/>
  <c r="L66" i="28"/>
  <c r="K66" i="28"/>
  <c r="J66" i="28"/>
  <c r="I66" i="28"/>
  <c r="S66" i="28" s="1"/>
  <c r="H66" i="28"/>
  <c r="R66" i="28" s="1"/>
  <c r="G66" i="28"/>
  <c r="F66" i="28"/>
  <c r="C66" i="28"/>
  <c r="B66" i="28"/>
  <c r="U65" i="28"/>
  <c r="S65" i="28"/>
  <c r="R65" i="28"/>
  <c r="Q65" i="28"/>
  <c r="P65" i="28"/>
  <c r="E65" i="28"/>
  <c r="T65" i="28" s="1"/>
  <c r="U64" i="28"/>
  <c r="S64" i="28"/>
  <c r="R64" i="28"/>
  <c r="Q64" i="28"/>
  <c r="P64" i="28"/>
  <c r="E64" i="28"/>
  <c r="T64" i="28" s="1"/>
  <c r="S63" i="28"/>
  <c r="R63" i="28"/>
  <c r="Q63" i="28"/>
  <c r="P63" i="28"/>
  <c r="E63" i="28"/>
  <c r="U63" i="28" s="1"/>
  <c r="U62" i="28"/>
  <c r="S62" i="28"/>
  <c r="R62" i="28"/>
  <c r="Q62" i="28"/>
  <c r="P62" i="28"/>
  <c r="E62" i="28"/>
  <c r="T62" i="28" s="1"/>
  <c r="U61" i="28"/>
  <c r="T61" i="28"/>
  <c r="S61" i="28"/>
  <c r="R61" i="28"/>
  <c r="Q61" i="28"/>
  <c r="P61" i="28"/>
  <c r="E61" i="28"/>
  <c r="V59" i="28"/>
  <c r="S59" i="28"/>
  <c r="O59" i="28"/>
  <c r="N59" i="28"/>
  <c r="M59" i="28"/>
  <c r="L59" i="28"/>
  <c r="K59" i="28"/>
  <c r="J59" i="28"/>
  <c r="I59" i="28"/>
  <c r="H59" i="28"/>
  <c r="R59" i="28" s="1"/>
  <c r="G59" i="28"/>
  <c r="F59" i="28"/>
  <c r="C59" i="28"/>
  <c r="B59" i="28"/>
  <c r="S58" i="28"/>
  <c r="R58" i="28"/>
  <c r="Q58" i="28"/>
  <c r="P58" i="28"/>
  <c r="E58" i="28"/>
  <c r="T58" i="28" s="1"/>
  <c r="U57" i="28"/>
  <c r="S57" i="28"/>
  <c r="R57" i="28"/>
  <c r="Q57" i="28"/>
  <c r="P57" i="28"/>
  <c r="E57" i="28"/>
  <c r="T57" i="28" s="1"/>
  <c r="T56" i="28"/>
  <c r="S56" i="28"/>
  <c r="R56" i="28"/>
  <c r="Q56" i="28"/>
  <c r="P56" i="28"/>
  <c r="E56" i="28"/>
  <c r="U56" i="28" s="1"/>
  <c r="S55" i="28"/>
  <c r="R55" i="28"/>
  <c r="Q55" i="28"/>
  <c r="P55" i="28"/>
  <c r="E55" i="28"/>
  <c r="V53" i="28"/>
  <c r="O53" i="28"/>
  <c r="N53" i="28"/>
  <c r="M53" i="28"/>
  <c r="L53" i="28"/>
  <c r="K53" i="28"/>
  <c r="J53" i="28"/>
  <c r="I53" i="28"/>
  <c r="S53" i="28" s="1"/>
  <c r="H53" i="28"/>
  <c r="R53" i="28" s="1"/>
  <c r="G53" i="28"/>
  <c r="F53" i="28"/>
  <c r="C53" i="28"/>
  <c r="B53" i="28"/>
  <c r="E53" i="28" s="1"/>
  <c r="S52" i="28"/>
  <c r="R52" i="28"/>
  <c r="Q52" i="28"/>
  <c r="P52" i="28"/>
  <c r="E52" i="28"/>
  <c r="U52" i="28" s="1"/>
  <c r="S51" i="28"/>
  <c r="R51" i="28"/>
  <c r="Q51" i="28"/>
  <c r="P51" i="28"/>
  <c r="E51" i="28"/>
  <c r="S50" i="28"/>
  <c r="R50" i="28"/>
  <c r="Q50" i="28"/>
  <c r="P50" i="28"/>
  <c r="E50" i="28"/>
  <c r="U49" i="28"/>
  <c r="S49" i="28"/>
  <c r="R49" i="28"/>
  <c r="Q49" i="28"/>
  <c r="P49" i="28"/>
  <c r="E49" i="28"/>
  <c r="T49" i="28" s="1"/>
  <c r="U48" i="28"/>
  <c r="S48" i="28"/>
  <c r="R48" i="28"/>
  <c r="Q48" i="28"/>
  <c r="P48" i="28"/>
  <c r="E48" i="28"/>
  <c r="T48" i="28" s="1"/>
  <c r="S47" i="28"/>
  <c r="R47" i="28"/>
  <c r="Q47" i="28"/>
  <c r="P47" i="28"/>
  <c r="E47" i="28"/>
  <c r="U46" i="28"/>
  <c r="S46" i="28"/>
  <c r="R46" i="28"/>
  <c r="Q46" i="28"/>
  <c r="P46" i="28"/>
  <c r="E46" i="28"/>
  <c r="T46" i="28" s="1"/>
  <c r="T45" i="28"/>
  <c r="S45" i="28"/>
  <c r="R45" i="28"/>
  <c r="Q45" i="28"/>
  <c r="P45" i="28"/>
  <c r="E45" i="28"/>
  <c r="U45" i="28" s="1"/>
  <c r="U44" i="28"/>
  <c r="S44" i="28"/>
  <c r="R44" i="28"/>
  <c r="Q44" i="28"/>
  <c r="P44" i="28"/>
  <c r="E44" i="28"/>
  <c r="T44" i="28" s="1"/>
  <c r="S43" i="28"/>
  <c r="R43" i="28"/>
  <c r="Q43" i="28"/>
  <c r="P43" i="28"/>
  <c r="E43" i="28"/>
  <c r="S42" i="28"/>
  <c r="R42" i="28"/>
  <c r="Q42" i="28"/>
  <c r="P42" i="28"/>
  <c r="E42" i="28"/>
  <c r="V40" i="28"/>
  <c r="O40" i="28"/>
  <c r="N40" i="28"/>
  <c r="M40" i="28"/>
  <c r="L40" i="28"/>
  <c r="K40" i="28"/>
  <c r="J40" i="28"/>
  <c r="I40" i="28"/>
  <c r="H40" i="28"/>
  <c r="R40" i="28" s="1"/>
  <c r="G40" i="28"/>
  <c r="F40" i="28"/>
  <c r="E40" i="28"/>
  <c r="C40" i="28"/>
  <c r="B40" i="28"/>
  <c r="S39" i="28"/>
  <c r="R39" i="28"/>
  <c r="Q39" i="28"/>
  <c r="P39" i="28"/>
  <c r="E39" i="28"/>
  <c r="S38" i="28"/>
  <c r="R38" i="28"/>
  <c r="Q38" i="28"/>
  <c r="P38" i="28"/>
  <c r="E38" i="28"/>
  <c r="U37" i="28"/>
  <c r="S37" i="28"/>
  <c r="R37" i="28"/>
  <c r="Q37" i="28"/>
  <c r="P37" i="28"/>
  <c r="E37" i="28"/>
  <c r="T37" i="28" s="1"/>
  <c r="S36" i="28"/>
  <c r="R36" i="28"/>
  <c r="Q36" i="28"/>
  <c r="P36" i="28"/>
  <c r="E36" i="28"/>
  <c r="S35" i="28"/>
  <c r="R35" i="28"/>
  <c r="Q35" i="28"/>
  <c r="P35" i="28"/>
  <c r="T35" i="28" s="1"/>
  <c r="E35" i="28"/>
  <c r="U35" i="28" s="1"/>
  <c r="V33" i="28"/>
  <c r="O33" i="28"/>
  <c r="N33" i="28"/>
  <c r="M33" i="28"/>
  <c r="L33" i="28"/>
  <c r="K33" i="28"/>
  <c r="J33" i="28"/>
  <c r="R33" i="28" s="1"/>
  <c r="I33" i="28"/>
  <c r="S33" i="28" s="1"/>
  <c r="H33" i="28"/>
  <c r="G33" i="28"/>
  <c r="F33" i="28"/>
  <c r="C33" i="28"/>
  <c r="B33" i="28"/>
  <c r="T32" i="28"/>
  <c r="S32" i="28"/>
  <c r="R32" i="28"/>
  <c r="Q32" i="28"/>
  <c r="P32" i="28"/>
  <c r="E32" i="28"/>
  <c r="U32" i="28" s="1"/>
  <c r="V30" i="28"/>
  <c r="O30" i="28"/>
  <c r="N30" i="28"/>
  <c r="M30" i="28"/>
  <c r="L30" i="28"/>
  <c r="K30" i="28"/>
  <c r="J30" i="28"/>
  <c r="I30" i="28"/>
  <c r="H30" i="28"/>
  <c r="R30" i="28" s="1"/>
  <c r="G30" i="28"/>
  <c r="F30" i="28"/>
  <c r="E30" i="28"/>
  <c r="C30" i="28"/>
  <c r="B30" i="28"/>
  <c r="S29" i="28"/>
  <c r="R29" i="28"/>
  <c r="Q29" i="28"/>
  <c r="P29" i="28"/>
  <c r="E29" i="28"/>
  <c r="S28" i="28"/>
  <c r="R28" i="28"/>
  <c r="Q28" i="28"/>
  <c r="P28" i="28"/>
  <c r="E28" i="28"/>
  <c r="T28" i="28" s="1"/>
  <c r="S27" i="28"/>
  <c r="R27" i="28"/>
  <c r="Q27" i="28"/>
  <c r="P27" i="28"/>
  <c r="E27" i="28"/>
  <c r="U27" i="28" s="1"/>
  <c r="U26" i="28"/>
  <c r="S26" i="28"/>
  <c r="R26" i="28"/>
  <c r="Q26" i="28"/>
  <c r="P26" i="28"/>
  <c r="E26" i="28"/>
  <c r="T26" i="28" s="1"/>
  <c r="V24" i="28"/>
  <c r="O24" i="28"/>
  <c r="N24" i="28"/>
  <c r="M24" i="28"/>
  <c r="L24" i="28"/>
  <c r="K24" i="28"/>
  <c r="J24" i="28"/>
  <c r="I24" i="28"/>
  <c r="S24" i="28" s="1"/>
  <c r="H24" i="28"/>
  <c r="R24" i="28" s="1"/>
  <c r="G24" i="28"/>
  <c r="F24" i="28"/>
  <c r="C24" i="28"/>
  <c r="B24" i="28"/>
  <c r="E24" i="28" s="1"/>
  <c r="T23" i="28"/>
  <c r="S23" i="28"/>
  <c r="R23" i="28"/>
  <c r="Q23" i="28"/>
  <c r="P23" i="28"/>
  <c r="E23" i="28"/>
  <c r="U23" i="28" s="1"/>
  <c r="S22" i="28"/>
  <c r="R22" i="28"/>
  <c r="Q22" i="28"/>
  <c r="P22" i="28"/>
  <c r="E22" i="28"/>
  <c r="T22" i="28" s="1"/>
  <c r="T21" i="28"/>
  <c r="S21" i="28"/>
  <c r="R21" i="28"/>
  <c r="Q21" i="28"/>
  <c r="P21" i="28"/>
  <c r="E21" i="28"/>
  <c r="U21" i="28" s="1"/>
  <c r="S20" i="28"/>
  <c r="R20" i="28"/>
  <c r="Q20" i="28"/>
  <c r="P20" i="28"/>
  <c r="E20" i="28"/>
  <c r="S19" i="28"/>
  <c r="R19" i="28"/>
  <c r="Q19" i="28"/>
  <c r="P19" i="28"/>
  <c r="E19" i="28"/>
  <c r="S18" i="28"/>
  <c r="R18" i="28"/>
  <c r="Q18" i="28"/>
  <c r="P18" i="28"/>
  <c r="E18" i="28"/>
  <c r="S17" i="28"/>
  <c r="R17" i="28"/>
  <c r="Q17" i="28"/>
  <c r="P17" i="28"/>
  <c r="E17" i="28"/>
  <c r="V15" i="28"/>
  <c r="O15" i="28"/>
  <c r="N15" i="28"/>
  <c r="M15" i="28"/>
  <c r="L15" i="28"/>
  <c r="K15" i="28"/>
  <c r="J15" i="28"/>
  <c r="I15" i="28"/>
  <c r="H15" i="28"/>
  <c r="G15" i="28"/>
  <c r="F15" i="28"/>
  <c r="C15" i="28"/>
  <c r="B15" i="28"/>
  <c r="E15" i="28" s="1"/>
  <c r="S14" i="28"/>
  <c r="R14" i="28"/>
  <c r="Q14" i="28"/>
  <c r="P14" i="28"/>
  <c r="E14" i="28"/>
  <c r="U13" i="28"/>
  <c r="S13" i="28"/>
  <c r="R13" i="28"/>
  <c r="Q13" i="28"/>
  <c r="P13" i="28"/>
  <c r="E13" i="28"/>
  <c r="T13" i="28" s="1"/>
  <c r="S12" i="28"/>
  <c r="R12" i="28"/>
  <c r="Q12" i="28"/>
  <c r="P12" i="28"/>
  <c r="E12" i="28"/>
  <c r="S11" i="28"/>
  <c r="R11" i="28"/>
  <c r="Q11" i="28"/>
  <c r="P11" i="28"/>
  <c r="E11" i="28"/>
  <c r="S10" i="28"/>
  <c r="R10" i="28"/>
  <c r="Q10" i="28"/>
  <c r="P10" i="28"/>
  <c r="E10" i="28"/>
  <c r="S9" i="28"/>
  <c r="R9" i="28"/>
  <c r="Q9" i="28"/>
  <c r="P9" i="28"/>
  <c r="E9" i="28"/>
  <c r="U93" i="27"/>
  <c r="S93" i="27"/>
  <c r="R93" i="27"/>
  <c r="Q93" i="27"/>
  <c r="P93" i="27"/>
  <c r="E93" i="27"/>
  <c r="T93" i="27" s="1"/>
  <c r="T92" i="27"/>
  <c r="S92" i="27"/>
  <c r="R92" i="27"/>
  <c r="Q92" i="27"/>
  <c r="P92" i="27"/>
  <c r="E92" i="27"/>
  <c r="U92" i="27" s="1"/>
  <c r="S91" i="27"/>
  <c r="R91" i="27"/>
  <c r="Q91" i="27"/>
  <c r="P91" i="27"/>
  <c r="E91" i="27"/>
  <c r="U91" i="27" s="1"/>
  <c r="U90" i="27"/>
  <c r="S90" i="27"/>
  <c r="R90" i="27"/>
  <c r="Q90" i="27"/>
  <c r="P90" i="27"/>
  <c r="E90" i="27"/>
  <c r="T90" i="27" s="1"/>
  <c r="U89" i="27"/>
  <c r="S89" i="27"/>
  <c r="R89" i="27"/>
  <c r="Q89" i="27"/>
  <c r="P89" i="27"/>
  <c r="E89" i="27"/>
  <c r="T89" i="27" s="1"/>
  <c r="S88" i="27"/>
  <c r="R88" i="27"/>
  <c r="Q88" i="27"/>
  <c r="P88" i="27"/>
  <c r="E88" i="27"/>
  <c r="S87" i="27"/>
  <c r="R87" i="27"/>
  <c r="Q87" i="27"/>
  <c r="P87" i="27"/>
  <c r="E87" i="27"/>
  <c r="S86" i="27"/>
  <c r="R86" i="27"/>
  <c r="Q86" i="27"/>
  <c r="P86" i="27"/>
  <c r="E86" i="27"/>
  <c r="V72" i="27"/>
  <c r="O72" i="27"/>
  <c r="N72" i="27"/>
  <c r="M72" i="27"/>
  <c r="L72" i="27"/>
  <c r="K72" i="27"/>
  <c r="J72" i="27"/>
  <c r="I72" i="27"/>
  <c r="H72" i="27"/>
  <c r="G72" i="27"/>
  <c r="F72" i="27"/>
  <c r="C72" i="27"/>
  <c r="B72" i="27"/>
  <c r="V71" i="27"/>
  <c r="O71" i="27"/>
  <c r="N71" i="27"/>
  <c r="M71" i="27"/>
  <c r="L71" i="27"/>
  <c r="K71" i="27"/>
  <c r="J71" i="27"/>
  <c r="R71" i="27" s="1"/>
  <c r="I71" i="27"/>
  <c r="S71" i="27" s="1"/>
  <c r="H71" i="27"/>
  <c r="G71" i="27"/>
  <c r="F71" i="27"/>
  <c r="C71" i="27"/>
  <c r="B71" i="27"/>
  <c r="E71" i="27" s="1"/>
  <c r="V70" i="27"/>
  <c r="O70" i="27"/>
  <c r="N70" i="27"/>
  <c r="M70" i="27"/>
  <c r="L70" i="27"/>
  <c r="K70" i="27"/>
  <c r="J70" i="27"/>
  <c r="I70" i="27"/>
  <c r="S70" i="27" s="1"/>
  <c r="H70" i="27"/>
  <c r="G70" i="27"/>
  <c r="F70" i="27"/>
  <c r="C70" i="27"/>
  <c r="B70" i="27"/>
  <c r="S69" i="27"/>
  <c r="R69" i="27"/>
  <c r="Q69" i="27"/>
  <c r="P69" i="27"/>
  <c r="E69" i="27"/>
  <c r="V67" i="27"/>
  <c r="O67" i="27"/>
  <c r="N67" i="27"/>
  <c r="M67" i="27"/>
  <c r="L67" i="27"/>
  <c r="K67" i="27"/>
  <c r="J67" i="27"/>
  <c r="I67" i="27"/>
  <c r="H67" i="27"/>
  <c r="R67" i="27" s="1"/>
  <c r="G67" i="27"/>
  <c r="F67" i="27"/>
  <c r="C67" i="27"/>
  <c r="B67" i="27"/>
  <c r="V66" i="27"/>
  <c r="O66" i="27"/>
  <c r="N66" i="27"/>
  <c r="M66" i="27"/>
  <c r="L66" i="27"/>
  <c r="K66" i="27"/>
  <c r="J66" i="27"/>
  <c r="I66" i="27"/>
  <c r="S66" i="27" s="1"/>
  <c r="H66" i="27"/>
  <c r="G66" i="27"/>
  <c r="F66" i="27"/>
  <c r="C66" i="27"/>
  <c r="B66" i="27"/>
  <c r="E66" i="27" s="1"/>
  <c r="S65" i="27"/>
  <c r="R65" i="27"/>
  <c r="Q65" i="27"/>
  <c r="P65" i="27"/>
  <c r="E65" i="27"/>
  <c r="U64" i="27"/>
  <c r="S64" i="27"/>
  <c r="R64" i="27"/>
  <c r="Q64" i="27"/>
  <c r="P64" i="27"/>
  <c r="E64" i="27"/>
  <c r="T64" i="27" s="1"/>
  <c r="U63" i="27"/>
  <c r="S63" i="27"/>
  <c r="R63" i="27"/>
  <c r="Q63" i="27"/>
  <c r="P63" i="27"/>
  <c r="E63" i="27"/>
  <c r="T63" i="27" s="1"/>
  <c r="S62" i="27"/>
  <c r="R62" i="27"/>
  <c r="Q62" i="27"/>
  <c r="P62" i="27"/>
  <c r="E62" i="27"/>
  <c r="U62" i="27" s="1"/>
  <c r="S61" i="27"/>
  <c r="R61" i="27"/>
  <c r="Q61" i="27"/>
  <c r="P61" i="27"/>
  <c r="E61" i="27"/>
  <c r="T61" i="27" s="1"/>
  <c r="V59" i="27"/>
  <c r="O59" i="27"/>
  <c r="N59" i="27"/>
  <c r="M59" i="27"/>
  <c r="L59" i="27"/>
  <c r="K59" i="27"/>
  <c r="J59" i="27"/>
  <c r="I59" i="27"/>
  <c r="S59" i="27" s="1"/>
  <c r="H59" i="27"/>
  <c r="R59" i="27" s="1"/>
  <c r="G59" i="27"/>
  <c r="F59" i="27"/>
  <c r="C59" i="27"/>
  <c r="B59" i="27"/>
  <c r="T58" i="27"/>
  <c r="S58" i="27"/>
  <c r="R58" i="27"/>
  <c r="Q58" i="27"/>
  <c r="P58" i="27"/>
  <c r="E58" i="27"/>
  <c r="U58" i="27" s="1"/>
  <c r="S57" i="27"/>
  <c r="R57" i="27"/>
  <c r="Q57" i="27"/>
  <c r="P57" i="27"/>
  <c r="E57" i="27"/>
  <c r="T57" i="27" s="1"/>
  <c r="U56" i="27"/>
  <c r="S56" i="27"/>
  <c r="R56" i="27"/>
  <c r="Q56" i="27"/>
  <c r="P56" i="27"/>
  <c r="E56" i="27"/>
  <c r="T56" i="27" s="1"/>
  <c r="S55" i="27"/>
  <c r="R55" i="27"/>
  <c r="Q55" i="27"/>
  <c r="P55" i="27"/>
  <c r="E55" i="27"/>
  <c r="V53" i="27"/>
  <c r="O53" i="27"/>
  <c r="N53" i="27"/>
  <c r="M53" i="27"/>
  <c r="L53" i="27"/>
  <c r="K53" i="27"/>
  <c r="J53" i="27"/>
  <c r="I53" i="27"/>
  <c r="S53" i="27" s="1"/>
  <c r="H53" i="27"/>
  <c r="G53" i="27"/>
  <c r="F53" i="27"/>
  <c r="C53" i="27"/>
  <c r="B53" i="27"/>
  <c r="E53" i="27" s="1"/>
  <c r="S52" i="27"/>
  <c r="R52" i="27"/>
  <c r="Q52" i="27"/>
  <c r="P52" i="27"/>
  <c r="E52" i="27"/>
  <c r="T52" i="27" s="1"/>
  <c r="S51" i="27"/>
  <c r="R51" i="27"/>
  <c r="Q51" i="27"/>
  <c r="P51" i="27"/>
  <c r="E51" i="27"/>
  <c r="S50" i="27"/>
  <c r="R50" i="27"/>
  <c r="Q50" i="27"/>
  <c r="P50" i="27"/>
  <c r="E50" i="27"/>
  <c r="S49" i="27"/>
  <c r="R49" i="27"/>
  <c r="Q49" i="27"/>
  <c r="P49" i="27"/>
  <c r="E49" i="27"/>
  <c r="S48" i="27"/>
  <c r="R48" i="27"/>
  <c r="Q48" i="27"/>
  <c r="P48" i="27"/>
  <c r="E48" i="27"/>
  <c r="U48" i="27" s="1"/>
  <c r="S47" i="27"/>
  <c r="R47" i="27"/>
  <c r="Q47" i="27"/>
  <c r="P47" i="27"/>
  <c r="E47" i="27"/>
  <c r="U47" i="27" s="1"/>
  <c r="S46" i="27"/>
  <c r="R46" i="27"/>
  <c r="Q46" i="27"/>
  <c r="P46" i="27"/>
  <c r="E46" i="27"/>
  <c r="U46" i="27" s="1"/>
  <c r="S45" i="27"/>
  <c r="R45" i="27"/>
  <c r="Q45" i="27"/>
  <c r="P45" i="27"/>
  <c r="E45" i="27"/>
  <c r="U45" i="27" s="1"/>
  <c r="U44" i="27"/>
  <c r="S44" i="27"/>
  <c r="R44" i="27"/>
  <c r="Q44" i="27"/>
  <c r="P44" i="27"/>
  <c r="E44" i="27"/>
  <c r="T44" i="27" s="1"/>
  <c r="S43" i="27"/>
  <c r="R43" i="27"/>
  <c r="Q43" i="27"/>
  <c r="P43" i="27"/>
  <c r="E43" i="27"/>
  <c r="S42" i="27"/>
  <c r="R42" i="27"/>
  <c r="Q42" i="27"/>
  <c r="P42" i="27"/>
  <c r="E42" i="27"/>
  <c r="V40" i="27"/>
  <c r="O40" i="27"/>
  <c r="N40" i="27"/>
  <c r="M40" i="27"/>
  <c r="L40" i="27"/>
  <c r="K40" i="27"/>
  <c r="J40" i="27"/>
  <c r="I40" i="27"/>
  <c r="S40" i="27" s="1"/>
  <c r="H40" i="27"/>
  <c r="R40" i="27" s="1"/>
  <c r="G40" i="27"/>
  <c r="F40" i="27"/>
  <c r="E40" i="27"/>
  <c r="C40" i="27"/>
  <c r="B40" i="27"/>
  <c r="S39" i="27"/>
  <c r="R39" i="27"/>
  <c r="Q39" i="27"/>
  <c r="P39" i="27"/>
  <c r="E39" i="27"/>
  <c r="S38" i="27"/>
  <c r="R38" i="27"/>
  <c r="Q38" i="27"/>
  <c r="P38" i="27"/>
  <c r="E38" i="27"/>
  <c r="U37" i="27"/>
  <c r="S37" i="27"/>
  <c r="R37" i="27"/>
  <c r="Q37" i="27"/>
  <c r="P37" i="27"/>
  <c r="E37" i="27"/>
  <c r="T37" i="27" s="1"/>
  <c r="U36" i="27"/>
  <c r="S36" i="27"/>
  <c r="R36" i="27"/>
  <c r="Q36" i="27"/>
  <c r="P36" i="27"/>
  <c r="T36" i="27" s="1"/>
  <c r="E36" i="27"/>
  <c r="S35" i="27"/>
  <c r="R35" i="27"/>
  <c r="Q35" i="27"/>
  <c r="P35" i="27"/>
  <c r="E35" i="27"/>
  <c r="V33" i="27"/>
  <c r="O33" i="27"/>
  <c r="N33" i="27"/>
  <c r="M33" i="27"/>
  <c r="L33" i="27"/>
  <c r="K33" i="27"/>
  <c r="Q33" i="27" s="1"/>
  <c r="J33" i="27"/>
  <c r="I33" i="27"/>
  <c r="H33" i="27"/>
  <c r="G33" i="27"/>
  <c r="F33" i="27"/>
  <c r="C33" i="27"/>
  <c r="B33" i="27"/>
  <c r="U32" i="27"/>
  <c r="S32" i="27"/>
  <c r="R32" i="27"/>
  <c r="Q32" i="27"/>
  <c r="P32" i="27"/>
  <c r="E32" i="27"/>
  <c r="V30" i="27"/>
  <c r="S30" i="27"/>
  <c r="O30" i="27"/>
  <c r="N30" i="27"/>
  <c r="M30" i="27"/>
  <c r="L30" i="27"/>
  <c r="K30" i="27"/>
  <c r="J30" i="27"/>
  <c r="I30" i="27"/>
  <c r="H30" i="27"/>
  <c r="R30" i="27" s="1"/>
  <c r="G30" i="27"/>
  <c r="F30" i="27"/>
  <c r="C30" i="27"/>
  <c r="B30" i="27"/>
  <c r="S29" i="27"/>
  <c r="R29" i="27"/>
  <c r="Q29" i="27"/>
  <c r="P29" i="27"/>
  <c r="E29" i="27"/>
  <c r="U28" i="27"/>
  <c r="T28" i="27"/>
  <c r="S28" i="27"/>
  <c r="R28" i="27"/>
  <c r="Q28" i="27"/>
  <c r="P28" i="27"/>
  <c r="E28" i="27"/>
  <c r="T27" i="27"/>
  <c r="S27" i="27"/>
  <c r="R27" i="27"/>
  <c r="Q27" i="27"/>
  <c r="P27" i="27"/>
  <c r="E27" i="27"/>
  <c r="U27" i="27" s="1"/>
  <c r="S26" i="27"/>
  <c r="R26" i="27"/>
  <c r="Q26" i="27"/>
  <c r="P26" i="27"/>
  <c r="E26" i="27"/>
  <c r="U26" i="27" s="1"/>
  <c r="V24" i="27"/>
  <c r="O24" i="27"/>
  <c r="N24" i="27"/>
  <c r="M24" i="27"/>
  <c r="L24" i="27"/>
  <c r="K24" i="27"/>
  <c r="J24" i="27"/>
  <c r="I24" i="27"/>
  <c r="H24" i="27"/>
  <c r="R24" i="27" s="1"/>
  <c r="G24" i="27"/>
  <c r="F24" i="27"/>
  <c r="C24" i="27"/>
  <c r="B24" i="27"/>
  <c r="E24" i="27" s="1"/>
  <c r="U23" i="27"/>
  <c r="S23" i="27"/>
  <c r="R23" i="27"/>
  <c r="Q23" i="27"/>
  <c r="P23" i="27"/>
  <c r="E23" i="27"/>
  <c r="T23" i="27" s="1"/>
  <c r="T22" i="27"/>
  <c r="S22" i="27"/>
  <c r="R22" i="27"/>
  <c r="Q22" i="27"/>
  <c r="P22" i="27"/>
  <c r="E22" i="27"/>
  <c r="U22" i="27" s="1"/>
  <c r="S21" i="27"/>
  <c r="R21" i="27"/>
  <c r="Q21" i="27"/>
  <c r="P21" i="27"/>
  <c r="E21" i="27"/>
  <c r="U21" i="27" s="1"/>
  <c r="S20" i="27"/>
  <c r="R20" i="27"/>
  <c r="Q20" i="27"/>
  <c r="P20" i="27"/>
  <c r="E20" i="27"/>
  <c r="T20" i="27" s="1"/>
  <c r="S19" i="27"/>
  <c r="R19" i="27"/>
  <c r="Q19" i="27"/>
  <c r="P19" i="27"/>
  <c r="E19" i="27"/>
  <c r="S18" i="27"/>
  <c r="R18" i="27"/>
  <c r="Q18" i="27"/>
  <c r="P18" i="27"/>
  <c r="E18" i="27"/>
  <c r="S17" i="27"/>
  <c r="R17" i="27"/>
  <c r="Q17" i="27"/>
  <c r="P17" i="27"/>
  <c r="E17" i="27"/>
  <c r="T17" i="27" s="1"/>
  <c r="V15" i="27"/>
  <c r="O15" i="27"/>
  <c r="N15" i="27"/>
  <c r="M15" i="27"/>
  <c r="L15" i="27"/>
  <c r="K15" i="27"/>
  <c r="J15" i="27"/>
  <c r="I15" i="27"/>
  <c r="H15" i="27"/>
  <c r="R15" i="27" s="1"/>
  <c r="G15" i="27"/>
  <c r="F15" i="27"/>
  <c r="C15" i="27"/>
  <c r="B15" i="27"/>
  <c r="E15" i="27" s="1"/>
  <c r="S14" i="27"/>
  <c r="R14" i="27"/>
  <c r="Q14" i="27"/>
  <c r="P14" i="27"/>
  <c r="E14" i="27"/>
  <c r="S13" i="27"/>
  <c r="R13" i="27"/>
  <c r="Q13" i="27"/>
  <c r="P13" i="27"/>
  <c r="E13" i="27"/>
  <c r="S12" i="27"/>
  <c r="R12" i="27"/>
  <c r="Q12" i="27"/>
  <c r="P12" i="27"/>
  <c r="E12" i="27"/>
  <c r="U11" i="27"/>
  <c r="T11" i="27"/>
  <c r="S11" i="27"/>
  <c r="R11" i="27"/>
  <c r="Q11" i="27"/>
  <c r="P11" i="27"/>
  <c r="E11" i="27"/>
  <c r="T10" i="27"/>
  <c r="S10" i="27"/>
  <c r="R10" i="27"/>
  <c r="Q10" i="27"/>
  <c r="P10" i="27"/>
  <c r="E10" i="27"/>
  <c r="U10" i="27" s="1"/>
  <c r="S9" i="27"/>
  <c r="R9" i="27"/>
  <c r="Q9" i="27"/>
  <c r="P9" i="27"/>
  <c r="E9" i="27"/>
  <c r="U9" i="27" s="1"/>
  <c r="S93" i="26"/>
  <c r="R93" i="26"/>
  <c r="Q93" i="26"/>
  <c r="P93" i="26"/>
  <c r="E93" i="26"/>
  <c r="T93" i="26" s="1"/>
  <c r="S92" i="26"/>
  <c r="R92" i="26"/>
  <c r="Q92" i="26"/>
  <c r="P92" i="26"/>
  <c r="E92" i="26"/>
  <c r="S91" i="26"/>
  <c r="R91" i="26"/>
  <c r="Q91" i="26"/>
  <c r="P91" i="26"/>
  <c r="E91" i="26"/>
  <c r="S90" i="26"/>
  <c r="R90" i="26"/>
  <c r="Q90" i="26"/>
  <c r="P90" i="26"/>
  <c r="E90" i="26"/>
  <c r="U89" i="26"/>
  <c r="T89" i="26"/>
  <c r="S89" i="26"/>
  <c r="R89" i="26"/>
  <c r="Q89" i="26"/>
  <c r="P89" i="26"/>
  <c r="E89" i="26"/>
  <c r="U88" i="26"/>
  <c r="T88" i="26"/>
  <c r="S88" i="26"/>
  <c r="R88" i="26"/>
  <c r="Q88" i="26"/>
  <c r="P88" i="26"/>
  <c r="E88" i="26"/>
  <c r="S87" i="26"/>
  <c r="R87" i="26"/>
  <c r="Q87" i="26"/>
  <c r="P87" i="26"/>
  <c r="E87" i="26"/>
  <c r="U87" i="26" s="1"/>
  <c r="S86" i="26"/>
  <c r="R86" i="26"/>
  <c r="Q86" i="26"/>
  <c r="P86" i="26"/>
  <c r="E86" i="26"/>
  <c r="U86" i="26" s="1"/>
  <c r="V72" i="26"/>
  <c r="O72" i="26"/>
  <c r="N72" i="26"/>
  <c r="M72" i="26"/>
  <c r="L72" i="26"/>
  <c r="K72" i="26"/>
  <c r="J72" i="26"/>
  <c r="I72" i="26"/>
  <c r="H72" i="26"/>
  <c r="G72" i="26"/>
  <c r="F72" i="26"/>
  <c r="C72" i="26"/>
  <c r="B72" i="26"/>
  <c r="V71" i="26"/>
  <c r="O71" i="26"/>
  <c r="N71" i="26"/>
  <c r="M71" i="26"/>
  <c r="L71" i="26"/>
  <c r="K71" i="26"/>
  <c r="J71" i="26"/>
  <c r="R71" i="26" s="1"/>
  <c r="I71" i="26"/>
  <c r="H71" i="26"/>
  <c r="G71" i="26"/>
  <c r="F71" i="26"/>
  <c r="C71" i="26"/>
  <c r="B71" i="26"/>
  <c r="V70" i="26"/>
  <c r="O70" i="26"/>
  <c r="N70" i="26"/>
  <c r="M70" i="26"/>
  <c r="L70" i="26"/>
  <c r="K70" i="26"/>
  <c r="S70" i="26" s="1"/>
  <c r="J70" i="26"/>
  <c r="I70" i="26"/>
  <c r="H70" i="26"/>
  <c r="R70" i="26" s="1"/>
  <c r="G70" i="26"/>
  <c r="F70" i="26"/>
  <c r="C70" i="26"/>
  <c r="B70" i="26"/>
  <c r="E70" i="26" s="1"/>
  <c r="S69" i="26"/>
  <c r="R69" i="26"/>
  <c r="Q69" i="26"/>
  <c r="P69" i="26"/>
  <c r="E69" i="26"/>
  <c r="V67" i="26"/>
  <c r="O67" i="26"/>
  <c r="N67" i="26"/>
  <c r="M67" i="26"/>
  <c r="L67" i="26"/>
  <c r="K67" i="26"/>
  <c r="J67" i="26"/>
  <c r="I67" i="26"/>
  <c r="H67" i="26"/>
  <c r="R67" i="26" s="1"/>
  <c r="G67" i="26"/>
  <c r="F67" i="26"/>
  <c r="C67" i="26"/>
  <c r="B67" i="26"/>
  <c r="V66" i="26"/>
  <c r="O66" i="26"/>
  <c r="N66" i="26"/>
  <c r="M66" i="26"/>
  <c r="L66" i="26"/>
  <c r="K66" i="26"/>
  <c r="J66" i="26"/>
  <c r="I66" i="26"/>
  <c r="S66" i="26" s="1"/>
  <c r="H66" i="26"/>
  <c r="R66" i="26" s="1"/>
  <c r="G66" i="26"/>
  <c r="F66" i="26"/>
  <c r="C66" i="26"/>
  <c r="B66" i="26"/>
  <c r="S65" i="26"/>
  <c r="R65" i="26"/>
  <c r="Q65" i="26"/>
  <c r="P65" i="26"/>
  <c r="E65" i="26"/>
  <c r="U65" i="26" s="1"/>
  <c r="S64" i="26"/>
  <c r="R64" i="26"/>
  <c r="Q64" i="26"/>
  <c r="P64" i="26"/>
  <c r="E64" i="26"/>
  <c r="T64" i="26" s="1"/>
  <c r="S63" i="26"/>
  <c r="R63" i="26"/>
  <c r="Q63" i="26"/>
  <c r="P63" i="26"/>
  <c r="E63" i="26"/>
  <c r="S62" i="26"/>
  <c r="R62" i="26"/>
  <c r="Q62" i="26"/>
  <c r="P62" i="26"/>
  <c r="E62" i="26"/>
  <c r="S61" i="26"/>
  <c r="R61" i="26"/>
  <c r="Q61" i="26"/>
  <c r="P61" i="26"/>
  <c r="E61" i="26"/>
  <c r="U61" i="26" s="1"/>
  <c r="V59" i="26"/>
  <c r="O59" i="26"/>
  <c r="N59" i="26"/>
  <c r="M59" i="26"/>
  <c r="L59" i="26"/>
  <c r="K59" i="26"/>
  <c r="J59" i="26"/>
  <c r="I59" i="26"/>
  <c r="S59" i="26" s="1"/>
  <c r="H59" i="26"/>
  <c r="R59" i="26" s="1"/>
  <c r="G59" i="26"/>
  <c r="F59" i="26"/>
  <c r="C59" i="26"/>
  <c r="B59" i="26"/>
  <c r="S58" i="26"/>
  <c r="R58" i="26"/>
  <c r="Q58" i="26"/>
  <c r="P58" i="26"/>
  <c r="E58" i="26"/>
  <c r="S57" i="26"/>
  <c r="R57" i="26"/>
  <c r="Q57" i="26"/>
  <c r="P57" i="26"/>
  <c r="E57" i="26"/>
  <c r="T57" i="26" s="1"/>
  <c r="U56" i="26"/>
  <c r="S56" i="26"/>
  <c r="R56" i="26"/>
  <c r="Q56" i="26"/>
  <c r="P56" i="26"/>
  <c r="E56" i="26"/>
  <c r="T56" i="26" s="1"/>
  <c r="T55" i="26"/>
  <c r="S55" i="26"/>
  <c r="R55" i="26"/>
  <c r="Q55" i="26"/>
  <c r="P55" i="26"/>
  <c r="E55" i="26"/>
  <c r="U55" i="26" s="1"/>
  <c r="V53" i="26"/>
  <c r="O53" i="26"/>
  <c r="N53" i="26"/>
  <c r="M53" i="26"/>
  <c r="L53" i="26"/>
  <c r="K53" i="26"/>
  <c r="J53" i="26"/>
  <c r="I53" i="26"/>
  <c r="H53" i="26"/>
  <c r="R53" i="26" s="1"/>
  <c r="G53" i="26"/>
  <c r="F53" i="26"/>
  <c r="C53" i="26"/>
  <c r="B53" i="26"/>
  <c r="U52" i="26"/>
  <c r="T52" i="26"/>
  <c r="S52" i="26"/>
  <c r="R52" i="26"/>
  <c r="Q52" i="26"/>
  <c r="P52" i="26"/>
  <c r="E52" i="26"/>
  <c r="T51" i="26"/>
  <c r="S51" i="26"/>
  <c r="R51" i="26"/>
  <c r="Q51" i="26"/>
  <c r="P51" i="26"/>
  <c r="E51" i="26"/>
  <c r="U51" i="26" s="1"/>
  <c r="S50" i="26"/>
  <c r="R50" i="26"/>
  <c r="Q50" i="26"/>
  <c r="P50" i="26"/>
  <c r="E50" i="26"/>
  <c r="U50" i="26" s="1"/>
  <c r="S49" i="26"/>
  <c r="R49" i="26"/>
  <c r="Q49" i="26"/>
  <c r="P49" i="26"/>
  <c r="E49" i="26"/>
  <c r="U49" i="26" s="1"/>
  <c r="U48" i="26"/>
  <c r="S48" i="26"/>
  <c r="R48" i="26"/>
  <c r="Q48" i="26"/>
  <c r="P48" i="26"/>
  <c r="E48" i="26"/>
  <c r="T48" i="26" s="1"/>
  <c r="S47" i="26"/>
  <c r="R47" i="26"/>
  <c r="Q47" i="26"/>
  <c r="P47" i="26"/>
  <c r="E47" i="26"/>
  <c r="S46" i="26"/>
  <c r="R46" i="26"/>
  <c r="Q46" i="26"/>
  <c r="P46" i="26"/>
  <c r="E46" i="26"/>
  <c r="S45" i="26"/>
  <c r="R45" i="26"/>
  <c r="Q45" i="26"/>
  <c r="P45" i="26"/>
  <c r="E45" i="26"/>
  <c r="S44" i="26"/>
  <c r="R44" i="26"/>
  <c r="Q44" i="26"/>
  <c r="P44" i="26"/>
  <c r="E44" i="26"/>
  <c r="U44" i="26" s="1"/>
  <c r="U43" i="26"/>
  <c r="S43" i="26"/>
  <c r="R43" i="26"/>
  <c r="Q43" i="26"/>
  <c r="P43" i="26"/>
  <c r="E43" i="26"/>
  <c r="T43" i="26" s="1"/>
  <c r="T42" i="26"/>
  <c r="S42" i="26"/>
  <c r="R42" i="26"/>
  <c r="Q42" i="26"/>
  <c r="P42" i="26"/>
  <c r="E42" i="26"/>
  <c r="U42" i="26" s="1"/>
  <c r="V40" i="26"/>
  <c r="O40" i="26"/>
  <c r="N40" i="26"/>
  <c r="M40" i="26"/>
  <c r="L40" i="26"/>
  <c r="K40" i="26"/>
  <c r="J40" i="26"/>
  <c r="I40" i="26"/>
  <c r="S40" i="26" s="1"/>
  <c r="H40" i="26"/>
  <c r="G40" i="26"/>
  <c r="F40" i="26"/>
  <c r="E40" i="26"/>
  <c r="C40" i="26"/>
  <c r="B40" i="26"/>
  <c r="U39" i="26"/>
  <c r="T39" i="26"/>
  <c r="S39" i="26"/>
  <c r="R39" i="26"/>
  <c r="Q39" i="26"/>
  <c r="P39" i="26"/>
  <c r="E39" i="26"/>
  <c r="S38" i="26"/>
  <c r="R38" i="26"/>
  <c r="Q38" i="26"/>
  <c r="P38" i="26"/>
  <c r="E38" i="26"/>
  <c r="U38" i="26" s="1"/>
  <c r="S37" i="26"/>
  <c r="R37" i="26"/>
  <c r="Q37" i="26"/>
  <c r="P37" i="26"/>
  <c r="E37" i="26"/>
  <c r="U37" i="26" s="1"/>
  <c r="S36" i="26"/>
  <c r="R36" i="26"/>
  <c r="Q36" i="26"/>
  <c r="U36" i="26" s="1"/>
  <c r="P36" i="26"/>
  <c r="E36" i="26"/>
  <c r="S35" i="26"/>
  <c r="R35" i="26"/>
  <c r="Q35" i="26"/>
  <c r="P35" i="26"/>
  <c r="E35" i="26"/>
  <c r="V33" i="26"/>
  <c r="O33" i="26"/>
  <c r="N33" i="26"/>
  <c r="M33" i="26"/>
  <c r="L33" i="26"/>
  <c r="K33" i="26"/>
  <c r="J33" i="26"/>
  <c r="I33" i="26"/>
  <c r="S33" i="26" s="1"/>
  <c r="H33" i="26"/>
  <c r="G33" i="26"/>
  <c r="F33" i="26"/>
  <c r="C33" i="26"/>
  <c r="B33" i="26"/>
  <c r="S32" i="26"/>
  <c r="R32" i="26"/>
  <c r="Q32" i="26"/>
  <c r="P32" i="26"/>
  <c r="E32" i="26"/>
  <c r="V30" i="26"/>
  <c r="O30" i="26"/>
  <c r="N30" i="26"/>
  <c r="M30" i="26"/>
  <c r="L30" i="26"/>
  <c r="K30" i="26"/>
  <c r="J30" i="26"/>
  <c r="I30" i="26"/>
  <c r="S30" i="26" s="1"/>
  <c r="H30" i="26"/>
  <c r="R30" i="26" s="1"/>
  <c r="G30" i="26"/>
  <c r="F30" i="26"/>
  <c r="C30" i="26"/>
  <c r="B30" i="26"/>
  <c r="S29" i="26"/>
  <c r="R29" i="26"/>
  <c r="Q29" i="26"/>
  <c r="P29" i="26"/>
  <c r="E29" i="26"/>
  <c r="U29" i="26" s="1"/>
  <c r="S28" i="26"/>
  <c r="R28" i="26"/>
  <c r="Q28" i="26"/>
  <c r="P28" i="26"/>
  <c r="E28" i="26"/>
  <c r="U28" i="26" s="1"/>
  <c r="S27" i="26"/>
  <c r="R27" i="26"/>
  <c r="Q27" i="26"/>
  <c r="P27" i="26"/>
  <c r="E27" i="26"/>
  <c r="S26" i="26"/>
  <c r="R26" i="26"/>
  <c r="Q26" i="26"/>
  <c r="P26" i="26"/>
  <c r="E26" i="26"/>
  <c r="V24" i="26"/>
  <c r="O24" i="26"/>
  <c r="N24" i="26"/>
  <c r="M24" i="26"/>
  <c r="L24" i="26"/>
  <c r="K24" i="26"/>
  <c r="J24" i="26"/>
  <c r="I24" i="26"/>
  <c r="S24" i="26" s="1"/>
  <c r="H24" i="26"/>
  <c r="R24" i="26" s="1"/>
  <c r="G24" i="26"/>
  <c r="F24" i="26"/>
  <c r="C24" i="26"/>
  <c r="B24" i="26"/>
  <c r="S23" i="26"/>
  <c r="R23" i="26"/>
  <c r="Q23" i="26"/>
  <c r="P23" i="26"/>
  <c r="E23" i="26"/>
  <c r="S22" i="26"/>
  <c r="R22" i="26"/>
  <c r="Q22" i="26"/>
  <c r="P22" i="26"/>
  <c r="E22" i="26"/>
  <c r="S21" i="26"/>
  <c r="R21" i="26"/>
  <c r="Q21" i="26"/>
  <c r="P21" i="26"/>
  <c r="E21" i="26"/>
  <c r="T21" i="26" s="1"/>
  <c r="U20" i="26"/>
  <c r="S20" i="26"/>
  <c r="R20" i="26"/>
  <c r="Q20" i="26"/>
  <c r="P20" i="26"/>
  <c r="E20" i="26"/>
  <c r="T20" i="26" s="1"/>
  <c r="S19" i="26"/>
  <c r="R19" i="26"/>
  <c r="Q19" i="26"/>
  <c r="P19" i="26"/>
  <c r="E19" i="26"/>
  <c r="S18" i="26"/>
  <c r="R18" i="26"/>
  <c r="Q18" i="26"/>
  <c r="P18" i="26"/>
  <c r="E18" i="26"/>
  <c r="S17" i="26"/>
  <c r="R17" i="26"/>
  <c r="Q17" i="26"/>
  <c r="P17" i="26"/>
  <c r="E17" i="26"/>
  <c r="U17" i="26" s="1"/>
  <c r="V15" i="26"/>
  <c r="O15" i="26"/>
  <c r="N15" i="26"/>
  <c r="M15" i="26"/>
  <c r="L15" i="26"/>
  <c r="K15" i="26"/>
  <c r="J15" i="26"/>
  <c r="I15" i="26"/>
  <c r="S15" i="26" s="1"/>
  <c r="H15" i="26"/>
  <c r="G15" i="26"/>
  <c r="F15" i="26"/>
  <c r="C15" i="26"/>
  <c r="B15" i="26"/>
  <c r="S14" i="26"/>
  <c r="R14" i="26"/>
  <c r="Q14" i="26"/>
  <c r="P14" i="26"/>
  <c r="E14" i="26"/>
  <c r="S13" i="26"/>
  <c r="R13" i="26"/>
  <c r="Q13" i="26"/>
  <c r="P13" i="26"/>
  <c r="E13" i="26"/>
  <c r="U13" i="26" s="1"/>
  <c r="S12" i="26"/>
  <c r="R12" i="26"/>
  <c r="Q12" i="26"/>
  <c r="P12" i="26"/>
  <c r="E12" i="26"/>
  <c r="U12" i="26" s="1"/>
  <c r="S11" i="26"/>
  <c r="R11" i="26"/>
  <c r="Q11" i="26"/>
  <c r="P11" i="26"/>
  <c r="E11" i="26"/>
  <c r="S10" i="26"/>
  <c r="R10" i="26"/>
  <c r="Q10" i="26"/>
  <c r="P10" i="26"/>
  <c r="E10" i="26"/>
  <c r="U9" i="26"/>
  <c r="S9" i="26"/>
  <c r="R9" i="26"/>
  <c r="Q9" i="26"/>
  <c r="P9" i="26"/>
  <c r="E9" i="26"/>
  <c r="T93" i="25"/>
  <c r="S93" i="25"/>
  <c r="R93" i="25"/>
  <c r="Q93" i="25"/>
  <c r="P93" i="25"/>
  <c r="E93" i="25"/>
  <c r="U93" i="25" s="1"/>
  <c r="U92" i="25"/>
  <c r="S92" i="25"/>
  <c r="R92" i="25"/>
  <c r="Q92" i="25"/>
  <c r="P92" i="25"/>
  <c r="E92" i="25"/>
  <c r="T92" i="25" s="1"/>
  <c r="T91" i="25"/>
  <c r="S91" i="25"/>
  <c r="R91" i="25"/>
  <c r="Q91" i="25"/>
  <c r="P91" i="25"/>
  <c r="E91" i="25"/>
  <c r="U91" i="25" s="1"/>
  <c r="S90" i="25"/>
  <c r="R90" i="25"/>
  <c r="Q90" i="25"/>
  <c r="P90" i="25"/>
  <c r="E90" i="25"/>
  <c r="U90" i="25" s="1"/>
  <c r="S89" i="25"/>
  <c r="R89" i="25"/>
  <c r="Q89" i="25"/>
  <c r="P89" i="25"/>
  <c r="E89" i="25"/>
  <c r="U89" i="25" s="1"/>
  <c r="S88" i="25"/>
  <c r="R88" i="25"/>
  <c r="Q88" i="25"/>
  <c r="P88" i="25"/>
  <c r="E88" i="25"/>
  <c r="S87" i="25"/>
  <c r="R87" i="25"/>
  <c r="Q87" i="25"/>
  <c r="P87" i="25"/>
  <c r="E87" i="25"/>
  <c r="S86" i="25"/>
  <c r="R86" i="25"/>
  <c r="Q86" i="25"/>
  <c r="P86" i="25"/>
  <c r="E86" i="25"/>
  <c r="T86" i="25" s="1"/>
  <c r="V72" i="25"/>
  <c r="O72" i="25"/>
  <c r="N72" i="25"/>
  <c r="M72" i="25"/>
  <c r="L72" i="25"/>
  <c r="K72" i="25"/>
  <c r="J72" i="25"/>
  <c r="I72" i="25"/>
  <c r="S72" i="25" s="1"/>
  <c r="H72" i="25"/>
  <c r="G72" i="25"/>
  <c r="F72" i="25"/>
  <c r="C72" i="25"/>
  <c r="B72" i="25"/>
  <c r="V71" i="25"/>
  <c r="O71" i="25"/>
  <c r="N71" i="25"/>
  <c r="M71" i="25"/>
  <c r="L71" i="25"/>
  <c r="K71" i="25"/>
  <c r="J71" i="25"/>
  <c r="I71" i="25"/>
  <c r="S71" i="25" s="1"/>
  <c r="H71" i="25"/>
  <c r="R71" i="25" s="1"/>
  <c r="G71" i="25"/>
  <c r="F71" i="25"/>
  <c r="E71" i="25"/>
  <c r="C71" i="25"/>
  <c r="B71" i="25"/>
  <c r="V70" i="25"/>
  <c r="O70" i="25"/>
  <c r="N70" i="25"/>
  <c r="M70" i="25"/>
  <c r="L70" i="25"/>
  <c r="K70" i="25"/>
  <c r="J70" i="25"/>
  <c r="I70" i="25"/>
  <c r="S70" i="25" s="1"/>
  <c r="H70" i="25"/>
  <c r="R70" i="25" s="1"/>
  <c r="G70" i="25"/>
  <c r="F70" i="25"/>
  <c r="C70" i="25"/>
  <c r="B70" i="25"/>
  <c r="E70" i="25" s="1"/>
  <c r="U69" i="25"/>
  <c r="S69" i="25"/>
  <c r="R69" i="25"/>
  <c r="Q69" i="25"/>
  <c r="P69" i="25"/>
  <c r="T69" i="25" s="1"/>
  <c r="E69" i="25"/>
  <c r="V67" i="25"/>
  <c r="O67" i="25"/>
  <c r="N67" i="25"/>
  <c r="M67" i="25"/>
  <c r="L67" i="25"/>
  <c r="K67" i="25"/>
  <c r="J67" i="25"/>
  <c r="R67" i="25" s="1"/>
  <c r="I67" i="25"/>
  <c r="S67" i="25" s="1"/>
  <c r="H67" i="25"/>
  <c r="G67" i="25"/>
  <c r="F67" i="25"/>
  <c r="C67" i="25"/>
  <c r="B67" i="25"/>
  <c r="V66" i="25"/>
  <c r="S66" i="25"/>
  <c r="O66" i="25"/>
  <c r="N66" i="25"/>
  <c r="M66" i="25"/>
  <c r="L66" i="25"/>
  <c r="K66" i="25"/>
  <c r="J66" i="25"/>
  <c r="I66" i="25"/>
  <c r="Q66" i="25" s="1"/>
  <c r="H66" i="25"/>
  <c r="R66" i="25" s="1"/>
  <c r="G66" i="25"/>
  <c r="F66" i="25"/>
  <c r="C66" i="25"/>
  <c r="B66" i="25"/>
  <c r="S65" i="25"/>
  <c r="R65" i="25"/>
  <c r="Q65" i="25"/>
  <c r="P65" i="25"/>
  <c r="E65" i="25"/>
  <c r="T65" i="25" s="1"/>
  <c r="U64" i="25"/>
  <c r="T64" i="25"/>
  <c r="S64" i="25"/>
  <c r="R64" i="25"/>
  <c r="Q64" i="25"/>
  <c r="P64" i="25"/>
  <c r="E64" i="25"/>
  <c r="T63" i="25"/>
  <c r="S63" i="25"/>
  <c r="R63" i="25"/>
  <c r="Q63" i="25"/>
  <c r="P63" i="25"/>
  <c r="E63" i="25"/>
  <c r="U63" i="25" s="1"/>
  <c r="S62" i="25"/>
  <c r="R62" i="25"/>
  <c r="Q62" i="25"/>
  <c r="P62" i="25"/>
  <c r="E62" i="25"/>
  <c r="U62" i="25" s="1"/>
  <c r="S61" i="25"/>
  <c r="R61" i="25"/>
  <c r="Q61" i="25"/>
  <c r="P61" i="25"/>
  <c r="E61" i="25"/>
  <c r="T61" i="25" s="1"/>
  <c r="V59" i="25"/>
  <c r="O59" i="25"/>
  <c r="N59" i="25"/>
  <c r="M59" i="25"/>
  <c r="L59" i="25"/>
  <c r="K59" i="25"/>
  <c r="J59" i="25"/>
  <c r="I59" i="25"/>
  <c r="S59" i="25" s="1"/>
  <c r="H59" i="25"/>
  <c r="R59" i="25" s="1"/>
  <c r="G59" i="25"/>
  <c r="F59" i="25"/>
  <c r="C59" i="25"/>
  <c r="B59" i="25"/>
  <c r="E59" i="25" s="1"/>
  <c r="S58" i="25"/>
  <c r="R58" i="25"/>
  <c r="Q58" i="25"/>
  <c r="P58" i="25"/>
  <c r="E58" i="25"/>
  <c r="U58" i="25" s="1"/>
  <c r="S57" i="25"/>
  <c r="R57" i="25"/>
  <c r="Q57" i="25"/>
  <c r="P57" i="25"/>
  <c r="E57" i="25"/>
  <c r="U57" i="25" s="1"/>
  <c r="S56" i="25"/>
  <c r="R56" i="25"/>
  <c r="Q56" i="25"/>
  <c r="P56" i="25"/>
  <c r="E56" i="25"/>
  <c r="U56" i="25" s="1"/>
  <c r="S55" i="25"/>
  <c r="R55" i="25"/>
  <c r="Q55" i="25"/>
  <c r="P55" i="25"/>
  <c r="E55" i="25"/>
  <c r="V53" i="25"/>
  <c r="O53" i="25"/>
  <c r="N53" i="25"/>
  <c r="M53" i="25"/>
  <c r="L53" i="25"/>
  <c r="K53" i="25"/>
  <c r="J53" i="25"/>
  <c r="I53" i="25"/>
  <c r="S53" i="25" s="1"/>
  <c r="H53" i="25"/>
  <c r="R53" i="25" s="1"/>
  <c r="G53" i="25"/>
  <c r="F53" i="25"/>
  <c r="C53" i="25"/>
  <c r="B53" i="25"/>
  <c r="S52" i="25"/>
  <c r="R52" i="25"/>
  <c r="Q52" i="25"/>
  <c r="P52" i="25"/>
  <c r="E52" i="25"/>
  <c r="U52" i="25" s="1"/>
  <c r="S51" i="25"/>
  <c r="R51" i="25"/>
  <c r="Q51" i="25"/>
  <c r="P51" i="25"/>
  <c r="E51" i="25"/>
  <c r="S50" i="25"/>
  <c r="R50" i="25"/>
  <c r="Q50" i="25"/>
  <c r="P50" i="25"/>
  <c r="E50" i="25"/>
  <c r="S49" i="25"/>
  <c r="R49" i="25"/>
  <c r="Q49" i="25"/>
  <c r="P49" i="25"/>
  <c r="E49" i="25"/>
  <c r="S48" i="25"/>
  <c r="R48" i="25"/>
  <c r="Q48" i="25"/>
  <c r="P48" i="25"/>
  <c r="E48" i="25"/>
  <c r="T48" i="25" s="1"/>
  <c r="U47" i="25"/>
  <c r="T47" i="25"/>
  <c r="S47" i="25"/>
  <c r="R47" i="25"/>
  <c r="Q47" i="25"/>
  <c r="P47" i="25"/>
  <c r="E47" i="25"/>
  <c r="U46" i="25"/>
  <c r="S46" i="25"/>
  <c r="R46" i="25"/>
  <c r="Q46" i="25"/>
  <c r="P46" i="25"/>
  <c r="E46" i="25"/>
  <c r="T46" i="25" s="1"/>
  <c r="T45" i="25"/>
  <c r="S45" i="25"/>
  <c r="R45" i="25"/>
  <c r="Q45" i="25"/>
  <c r="P45" i="25"/>
  <c r="E45" i="25"/>
  <c r="U45" i="25" s="1"/>
  <c r="S44" i="25"/>
  <c r="R44" i="25"/>
  <c r="Q44" i="25"/>
  <c r="P44" i="25"/>
  <c r="E44" i="25"/>
  <c r="U44" i="25" s="1"/>
  <c r="U43" i="25"/>
  <c r="S43" i="25"/>
  <c r="R43" i="25"/>
  <c r="Q43" i="25"/>
  <c r="P43" i="25"/>
  <c r="E43" i="25"/>
  <c r="T43" i="25" s="1"/>
  <c r="S42" i="25"/>
  <c r="R42" i="25"/>
  <c r="Q42" i="25"/>
  <c r="P42" i="25"/>
  <c r="E42" i="25"/>
  <c r="V40" i="25"/>
  <c r="O40" i="25"/>
  <c r="N40" i="25"/>
  <c r="M40" i="25"/>
  <c r="L40" i="25"/>
  <c r="K40" i="25"/>
  <c r="J40" i="25"/>
  <c r="I40" i="25"/>
  <c r="Q40" i="25" s="1"/>
  <c r="H40" i="25"/>
  <c r="G40" i="25"/>
  <c r="F40" i="25"/>
  <c r="C40" i="25"/>
  <c r="E40" i="25" s="1"/>
  <c r="B40" i="25"/>
  <c r="S39" i="25"/>
  <c r="R39" i="25"/>
  <c r="Q39" i="25"/>
  <c r="P39" i="25"/>
  <c r="E39" i="25"/>
  <c r="T39" i="25" s="1"/>
  <c r="S38" i="25"/>
  <c r="R38" i="25"/>
  <c r="Q38" i="25"/>
  <c r="P38" i="25"/>
  <c r="E38" i="25"/>
  <c r="S37" i="25"/>
  <c r="R37" i="25"/>
  <c r="Q37" i="25"/>
  <c r="P37" i="25"/>
  <c r="E37" i="25"/>
  <c r="S36" i="25"/>
  <c r="R36" i="25"/>
  <c r="Q36" i="25"/>
  <c r="P36" i="25"/>
  <c r="E36" i="25"/>
  <c r="T36" i="25" s="1"/>
  <c r="U35" i="25"/>
  <c r="S35" i="25"/>
  <c r="R35" i="25"/>
  <c r="Q35" i="25"/>
  <c r="P35" i="25"/>
  <c r="E35" i="25"/>
  <c r="T35" i="25" s="1"/>
  <c r="V33" i="25"/>
  <c r="O33" i="25"/>
  <c r="N33" i="25"/>
  <c r="M33" i="25"/>
  <c r="L33" i="25"/>
  <c r="K33" i="25"/>
  <c r="J33" i="25"/>
  <c r="I33" i="25"/>
  <c r="Q33" i="25" s="1"/>
  <c r="H33" i="25"/>
  <c r="G33" i="25"/>
  <c r="F33" i="25"/>
  <c r="C33" i="25"/>
  <c r="B33" i="25"/>
  <c r="S32" i="25"/>
  <c r="R32" i="25"/>
  <c r="Q32" i="25"/>
  <c r="P32" i="25"/>
  <c r="E32" i="25"/>
  <c r="V30" i="25"/>
  <c r="O30" i="25"/>
  <c r="N30" i="25"/>
  <c r="M30" i="25"/>
  <c r="L30" i="25"/>
  <c r="K30" i="25"/>
  <c r="J30" i="25"/>
  <c r="I30" i="25"/>
  <c r="S30" i="25" s="1"/>
  <c r="H30" i="25"/>
  <c r="R30" i="25" s="1"/>
  <c r="G30" i="25"/>
  <c r="F30" i="25"/>
  <c r="C30" i="25"/>
  <c r="B30" i="25"/>
  <c r="E30" i="25" s="1"/>
  <c r="S29" i="25"/>
  <c r="R29" i="25"/>
  <c r="Q29" i="25"/>
  <c r="P29" i="25"/>
  <c r="E29" i="25"/>
  <c r="S28" i="25"/>
  <c r="R28" i="25"/>
  <c r="Q28" i="25"/>
  <c r="P28" i="25"/>
  <c r="E28" i="25"/>
  <c r="T28" i="25" s="1"/>
  <c r="U27" i="25"/>
  <c r="T27" i="25"/>
  <c r="S27" i="25"/>
  <c r="R27" i="25"/>
  <c r="Q27" i="25"/>
  <c r="P27" i="25"/>
  <c r="E27" i="25"/>
  <c r="S26" i="25"/>
  <c r="R26" i="25"/>
  <c r="Q26" i="25"/>
  <c r="P26" i="25"/>
  <c r="E26" i="25"/>
  <c r="V24" i="25"/>
  <c r="R24" i="25"/>
  <c r="O24" i="25"/>
  <c r="N24" i="25"/>
  <c r="M24" i="25"/>
  <c r="L24" i="25"/>
  <c r="K24" i="25"/>
  <c r="J24" i="25"/>
  <c r="I24" i="25"/>
  <c r="H24" i="25"/>
  <c r="G24" i="25"/>
  <c r="F24" i="25"/>
  <c r="C24" i="25"/>
  <c r="B24" i="25"/>
  <c r="E24" i="25" s="1"/>
  <c r="S23" i="25"/>
  <c r="R23" i="25"/>
  <c r="Q23" i="25"/>
  <c r="P23" i="25"/>
  <c r="E23" i="25"/>
  <c r="U23" i="25" s="1"/>
  <c r="U22" i="25"/>
  <c r="S22" i="25"/>
  <c r="R22" i="25"/>
  <c r="Q22" i="25"/>
  <c r="P22" i="25"/>
  <c r="E22" i="25"/>
  <c r="T22" i="25" s="1"/>
  <c r="S21" i="25"/>
  <c r="R21" i="25"/>
  <c r="Q21" i="25"/>
  <c r="P21" i="25"/>
  <c r="E21" i="25"/>
  <c r="U21" i="25" s="1"/>
  <c r="S20" i="25"/>
  <c r="R20" i="25"/>
  <c r="Q20" i="25"/>
  <c r="P20" i="25"/>
  <c r="E20" i="25"/>
  <c r="U20" i="25" s="1"/>
  <c r="S19" i="25"/>
  <c r="R19" i="25"/>
  <c r="Q19" i="25"/>
  <c r="P19" i="25"/>
  <c r="E19" i="25"/>
  <c r="T19" i="25" s="1"/>
  <c r="S18" i="25"/>
  <c r="R18" i="25"/>
  <c r="Q18" i="25"/>
  <c r="P18" i="25"/>
  <c r="E18" i="25"/>
  <c r="S17" i="25"/>
  <c r="R17" i="25"/>
  <c r="Q17" i="25"/>
  <c r="P17" i="25"/>
  <c r="E17" i="25"/>
  <c r="V15" i="25"/>
  <c r="O15" i="25"/>
  <c r="N15" i="25"/>
  <c r="M15" i="25"/>
  <c r="L15" i="25"/>
  <c r="K15" i="25"/>
  <c r="J15" i="25"/>
  <c r="R15" i="25" s="1"/>
  <c r="I15" i="25"/>
  <c r="S15" i="25" s="1"/>
  <c r="H15" i="25"/>
  <c r="G15" i="25"/>
  <c r="F15" i="25"/>
  <c r="C15" i="25"/>
  <c r="E15" i="25" s="1"/>
  <c r="B15" i="25"/>
  <c r="S14" i="25"/>
  <c r="R14" i="25"/>
  <c r="Q14" i="25"/>
  <c r="P14" i="25"/>
  <c r="E14" i="25"/>
  <c r="S13" i="25"/>
  <c r="R13" i="25"/>
  <c r="Q13" i="25"/>
  <c r="P13" i="25"/>
  <c r="E13" i="25"/>
  <c r="S12" i="25"/>
  <c r="R12" i="25"/>
  <c r="Q12" i="25"/>
  <c r="P12" i="25"/>
  <c r="E12" i="25"/>
  <c r="T11" i="25"/>
  <c r="S11" i="25"/>
  <c r="R11" i="25"/>
  <c r="Q11" i="25"/>
  <c r="P11" i="25"/>
  <c r="E11" i="25"/>
  <c r="U11" i="25" s="1"/>
  <c r="U10" i="25"/>
  <c r="S10" i="25"/>
  <c r="R10" i="25"/>
  <c r="Q10" i="25"/>
  <c r="P10" i="25"/>
  <c r="E10" i="25"/>
  <c r="T10" i="25" s="1"/>
  <c r="T9" i="25"/>
  <c r="S9" i="25"/>
  <c r="R9" i="25"/>
  <c r="Q9" i="25"/>
  <c r="P9" i="25"/>
  <c r="E9" i="25"/>
  <c r="U9" i="25" s="1"/>
  <c r="S93" i="24"/>
  <c r="R93" i="24"/>
  <c r="Q93" i="24"/>
  <c r="P93" i="24"/>
  <c r="E93" i="24"/>
  <c r="U93" i="24" s="1"/>
  <c r="U92" i="24"/>
  <c r="S92" i="24"/>
  <c r="R92" i="24"/>
  <c r="Q92" i="24"/>
  <c r="P92" i="24"/>
  <c r="E92" i="24"/>
  <c r="T92" i="24" s="1"/>
  <c r="S91" i="24"/>
  <c r="R91" i="24"/>
  <c r="Q91" i="24"/>
  <c r="P91" i="24"/>
  <c r="E91" i="24"/>
  <c r="S90" i="24"/>
  <c r="R90" i="24"/>
  <c r="Q90" i="24"/>
  <c r="P90" i="24"/>
  <c r="E90" i="24"/>
  <c r="S89" i="24"/>
  <c r="R89" i="24"/>
  <c r="Q89" i="24"/>
  <c r="P89" i="24"/>
  <c r="E89" i="24"/>
  <c r="U88" i="24"/>
  <c r="T88" i="24"/>
  <c r="S88" i="24"/>
  <c r="R88" i="24"/>
  <c r="Q88" i="24"/>
  <c r="P88" i="24"/>
  <c r="E88" i="24"/>
  <c r="U87" i="24"/>
  <c r="S87" i="24"/>
  <c r="R87" i="24"/>
  <c r="Q87" i="24"/>
  <c r="P87" i="24"/>
  <c r="E87" i="24"/>
  <c r="T87" i="24" s="1"/>
  <c r="S86" i="24"/>
  <c r="R86" i="24"/>
  <c r="Q86" i="24"/>
  <c r="P86" i="24"/>
  <c r="E86" i="24"/>
  <c r="U86" i="24" s="1"/>
  <c r="V72" i="24"/>
  <c r="O72" i="24"/>
  <c r="N72" i="24"/>
  <c r="M72" i="24"/>
  <c r="L72" i="24"/>
  <c r="K72" i="24"/>
  <c r="J72" i="24"/>
  <c r="I72" i="24"/>
  <c r="H72" i="24"/>
  <c r="G72" i="24"/>
  <c r="F72" i="24"/>
  <c r="C72" i="24"/>
  <c r="B72" i="24"/>
  <c r="V71" i="24"/>
  <c r="O71" i="24"/>
  <c r="N71" i="24"/>
  <c r="M71" i="24"/>
  <c r="L71" i="24"/>
  <c r="K71" i="24"/>
  <c r="J71" i="24"/>
  <c r="I71" i="24"/>
  <c r="H71" i="24"/>
  <c r="G71" i="24"/>
  <c r="F71" i="24"/>
  <c r="C71" i="24"/>
  <c r="B71" i="24"/>
  <c r="V70" i="24"/>
  <c r="O70" i="24"/>
  <c r="N70" i="24"/>
  <c r="M70" i="24"/>
  <c r="L70" i="24"/>
  <c r="K70" i="24"/>
  <c r="J70" i="24"/>
  <c r="I70" i="24"/>
  <c r="S70" i="24" s="1"/>
  <c r="H70" i="24"/>
  <c r="G70" i="24"/>
  <c r="F70" i="24"/>
  <c r="C70" i="24"/>
  <c r="B70" i="24"/>
  <c r="S69" i="24"/>
  <c r="R69" i="24"/>
  <c r="Q69" i="24"/>
  <c r="P69" i="24"/>
  <c r="E69" i="24"/>
  <c r="V67" i="24"/>
  <c r="O67" i="24"/>
  <c r="N67" i="24"/>
  <c r="M67" i="24"/>
  <c r="L67" i="24"/>
  <c r="K67" i="24"/>
  <c r="S67" i="24" s="1"/>
  <c r="J67" i="24"/>
  <c r="I67" i="24"/>
  <c r="H67" i="24"/>
  <c r="G67" i="24"/>
  <c r="F67" i="24"/>
  <c r="C67" i="24"/>
  <c r="B67" i="24"/>
  <c r="V66" i="24"/>
  <c r="O66" i="24"/>
  <c r="N66" i="24"/>
  <c r="M66" i="24"/>
  <c r="L66" i="24"/>
  <c r="K66" i="24"/>
  <c r="J66" i="24"/>
  <c r="I66" i="24"/>
  <c r="S66" i="24" s="1"/>
  <c r="H66" i="24"/>
  <c r="R66" i="24" s="1"/>
  <c r="G66" i="24"/>
  <c r="F66" i="24"/>
  <c r="C66" i="24"/>
  <c r="B66" i="24"/>
  <c r="T65" i="24"/>
  <c r="S65" i="24"/>
  <c r="R65" i="24"/>
  <c r="Q65" i="24"/>
  <c r="P65" i="24"/>
  <c r="E65" i="24"/>
  <c r="U65" i="24" s="1"/>
  <c r="S64" i="24"/>
  <c r="R64" i="24"/>
  <c r="Q64" i="24"/>
  <c r="P64" i="24"/>
  <c r="E64" i="24"/>
  <c r="U64" i="24" s="1"/>
  <c r="U63" i="24"/>
  <c r="S63" i="24"/>
  <c r="R63" i="24"/>
  <c r="Q63" i="24"/>
  <c r="P63" i="24"/>
  <c r="E63" i="24"/>
  <c r="T63" i="24" s="1"/>
  <c r="S62" i="24"/>
  <c r="R62" i="24"/>
  <c r="Q62" i="24"/>
  <c r="P62" i="24"/>
  <c r="E62" i="24"/>
  <c r="S61" i="24"/>
  <c r="R61" i="24"/>
  <c r="Q61" i="24"/>
  <c r="P61" i="24"/>
  <c r="E61" i="24"/>
  <c r="V59" i="24"/>
  <c r="O59" i="24"/>
  <c r="N59" i="24"/>
  <c r="M59" i="24"/>
  <c r="L59" i="24"/>
  <c r="K59" i="24"/>
  <c r="J59" i="24"/>
  <c r="I59" i="24"/>
  <c r="S59" i="24" s="1"/>
  <c r="H59" i="24"/>
  <c r="G59" i="24"/>
  <c r="F59" i="24"/>
  <c r="C59" i="24"/>
  <c r="B59" i="24"/>
  <c r="E59" i="24" s="1"/>
  <c r="S58" i="24"/>
  <c r="R58" i="24"/>
  <c r="Q58" i="24"/>
  <c r="P58" i="24"/>
  <c r="E58" i="24"/>
  <c r="S57" i="24"/>
  <c r="R57" i="24"/>
  <c r="Q57" i="24"/>
  <c r="P57" i="24"/>
  <c r="E57" i="24"/>
  <c r="U56" i="24"/>
  <c r="S56" i="24"/>
  <c r="R56" i="24"/>
  <c r="Q56" i="24"/>
  <c r="P56" i="24"/>
  <c r="E56" i="24"/>
  <c r="T56" i="24" s="1"/>
  <c r="T55" i="24"/>
  <c r="S55" i="24"/>
  <c r="R55" i="24"/>
  <c r="Q55" i="24"/>
  <c r="P55" i="24"/>
  <c r="E55" i="24"/>
  <c r="U55" i="24" s="1"/>
  <c r="V53" i="24"/>
  <c r="O53" i="24"/>
  <c r="N53" i="24"/>
  <c r="M53" i="24"/>
  <c r="L53" i="24"/>
  <c r="K53" i="24"/>
  <c r="J53" i="24"/>
  <c r="I53" i="24"/>
  <c r="S53" i="24" s="1"/>
  <c r="H53" i="24"/>
  <c r="P53" i="24" s="1"/>
  <c r="G53" i="24"/>
  <c r="F53" i="24"/>
  <c r="C53" i="24"/>
  <c r="B53" i="24"/>
  <c r="S52" i="24"/>
  <c r="R52" i="24"/>
  <c r="Q52" i="24"/>
  <c r="P52" i="24"/>
  <c r="E52" i="24"/>
  <c r="S51" i="24"/>
  <c r="R51" i="24"/>
  <c r="Q51" i="24"/>
  <c r="P51" i="24"/>
  <c r="E51" i="24"/>
  <c r="S50" i="24"/>
  <c r="R50" i="24"/>
  <c r="Q50" i="24"/>
  <c r="P50" i="24"/>
  <c r="E50" i="24"/>
  <c r="U50" i="24" s="1"/>
  <c r="T49" i="24"/>
  <c r="S49" i="24"/>
  <c r="R49" i="24"/>
  <c r="Q49" i="24"/>
  <c r="P49" i="24"/>
  <c r="E49" i="24"/>
  <c r="U49" i="24" s="1"/>
  <c r="S48" i="24"/>
  <c r="R48" i="24"/>
  <c r="Q48" i="24"/>
  <c r="P48" i="24"/>
  <c r="E48" i="24"/>
  <c r="U48" i="24" s="1"/>
  <c r="S47" i="24"/>
  <c r="R47" i="24"/>
  <c r="Q47" i="24"/>
  <c r="P47" i="24"/>
  <c r="E47" i="24"/>
  <c r="T47" i="24" s="1"/>
  <c r="S46" i="24"/>
  <c r="R46" i="24"/>
  <c r="Q46" i="24"/>
  <c r="P46" i="24"/>
  <c r="E46" i="24"/>
  <c r="S45" i="24"/>
  <c r="R45" i="24"/>
  <c r="Q45" i="24"/>
  <c r="P45" i="24"/>
  <c r="E45" i="24"/>
  <c r="S44" i="24"/>
  <c r="R44" i="24"/>
  <c r="Q44" i="24"/>
  <c r="P44" i="24"/>
  <c r="E44" i="24"/>
  <c r="U43" i="24"/>
  <c r="S43" i="24"/>
  <c r="R43" i="24"/>
  <c r="Q43" i="24"/>
  <c r="P43" i="24"/>
  <c r="E43" i="24"/>
  <c r="T43" i="24" s="1"/>
  <c r="S42" i="24"/>
  <c r="R42" i="24"/>
  <c r="Q42" i="24"/>
  <c r="P42" i="24"/>
  <c r="E42" i="24"/>
  <c r="U42" i="24" s="1"/>
  <c r="V40" i="24"/>
  <c r="O40" i="24"/>
  <c r="N40" i="24"/>
  <c r="M40" i="24"/>
  <c r="L40" i="24"/>
  <c r="K40" i="24"/>
  <c r="J40" i="24"/>
  <c r="I40" i="24"/>
  <c r="H40" i="24"/>
  <c r="R40" i="24" s="1"/>
  <c r="G40" i="24"/>
  <c r="F40" i="24"/>
  <c r="C40" i="24"/>
  <c r="B40" i="24"/>
  <c r="E40" i="24" s="1"/>
  <c r="T39" i="24"/>
  <c r="S39" i="24"/>
  <c r="R39" i="24"/>
  <c r="Q39" i="24"/>
  <c r="P39" i="24"/>
  <c r="E39" i="24"/>
  <c r="U39" i="24" s="1"/>
  <c r="U38" i="24"/>
  <c r="S38" i="24"/>
  <c r="R38" i="24"/>
  <c r="Q38" i="24"/>
  <c r="P38" i="24"/>
  <c r="E38" i="24"/>
  <c r="T38" i="24" s="1"/>
  <c r="S37" i="24"/>
  <c r="R37" i="24"/>
  <c r="Q37" i="24"/>
  <c r="P37" i="24"/>
  <c r="E37" i="24"/>
  <c r="U37" i="24" s="1"/>
  <c r="S36" i="24"/>
  <c r="R36" i="24"/>
  <c r="Q36" i="24"/>
  <c r="P36" i="24"/>
  <c r="E36" i="24"/>
  <c r="U36" i="24" s="1"/>
  <c r="U35" i="24"/>
  <c r="S35" i="24"/>
  <c r="R35" i="24"/>
  <c r="Q35" i="24"/>
  <c r="P35" i="24"/>
  <c r="E35" i="24"/>
  <c r="T35" i="24" s="1"/>
  <c r="V33" i="24"/>
  <c r="O33" i="24"/>
  <c r="N33" i="24"/>
  <c r="M33" i="24"/>
  <c r="L33" i="24"/>
  <c r="K33" i="24"/>
  <c r="S33" i="24" s="1"/>
  <c r="J33" i="24"/>
  <c r="I33" i="24"/>
  <c r="H33" i="24"/>
  <c r="R33" i="24" s="1"/>
  <c r="G33" i="24"/>
  <c r="F33" i="24"/>
  <c r="C33" i="24"/>
  <c r="B33" i="24"/>
  <c r="E33" i="24" s="1"/>
  <c r="S32" i="24"/>
  <c r="R32" i="24"/>
  <c r="Q32" i="24"/>
  <c r="P32" i="24"/>
  <c r="E32" i="24"/>
  <c r="U32" i="24" s="1"/>
  <c r="V30" i="24"/>
  <c r="O30" i="24"/>
  <c r="N30" i="24"/>
  <c r="M30" i="24"/>
  <c r="L30" i="24"/>
  <c r="K30" i="24"/>
  <c r="J30" i="24"/>
  <c r="I30" i="24"/>
  <c r="S30" i="24" s="1"/>
  <c r="H30" i="24"/>
  <c r="R30" i="24" s="1"/>
  <c r="G30" i="24"/>
  <c r="F30" i="24"/>
  <c r="C30" i="24"/>
  <c r="E30" i="24" s="1"/>
  <c r="B30" i="24"/>
  <c r="S29" i="24"/>
  <c r="R29" i="24"/>
  <c r="Q29" i="24"/>
  <c r="P29" i="24"/>
  <c r="E29" i="24"/>
  <c r="U29" i="24" s="1"/>
  <c r="S28" i="24"/>
  <c r="R28" i="24"/>
  <c r="Q28" i="24"/>
  <c r="P28" i="24"/>
  <c r="E28" i="24"/>
  <c r="U28" i="24" s="1"/>
  <c r="U27" i="24"/>
  <c r="S27" i="24"/>
  <c r="R27" i="24"/>
  <c r="Q27" i="24"/>
  <c r="P27" i="24"/>
  <c r="E27" i="24"/>
  <c r="T27" i="24" s="1"/>
  <c r="S26" i="24"/>
  <c r="R26" i="24"/>
  <c r="Q26" i="24"/>
  <c r="P26" i="24"/>
  <c r="E26" i="24"/>
  <c r="V24" i="24"/>
  <c r="O24" i="24"/>
  <c r="N24" i="24"/>
  <c r="M24" i="24"/>
  <c r="L24" i="24"/>
  <c r="K24" i="24"/>
  <c r="J24" i="24"/>
  <c r="I24" i="24"/>
  <c r="S24" i="24" s="1"/>
  <c r="H24" i="24"/>
  <c r="G24" i="24"/>
  <c r="F24" i="24"/>
  <c r="E24" i="24"/>
  <c r="C24" i="24"/>
  <c r="B24" i="24"/>
  <c r="U23" i="24"/>
  <c r="S23" i="24"/>
  <c r="R23" i="24"/>
  <c r="Q23" i="24"/>
  <c r="P23" i="24"/>
  <c r="E23" i="24"/>
  <c r="T23" i="24" s="1"/>
  <c r="S22" i="24"/>
  <c r="R22" i="24"/>
  <c r="Q22" i="24"/>
  <c r="P22" i="24"/>
  <c r="E22" i="24"/>
  <c r="S21" i="24"/>
  <c r="R21" i="24"/>
  <c r="Q21" i="24"/>
  <c r="P21" i="24"/>
  <c r="E21" i="24"/>
  <c r="S20" i="24"/>
  <c r="R20" i="24"/>
  <c r="Q20" i="24"/>
  <c r="P20" i="24"/>
  <c r="E20" i="24"/>
  <c r="T20" i="24" s="1"/>
  <c r="S19" i="24"/>
  <c r="R19" i="24"/>
  <c r="Q19" i="24"/>
  <c r="P19" i="24"/>
  <c r="E19" i="24"/>
  <c r="T18" i="24"/>
  <c r="S18" i="24"/>
  <c r="R18" i="24"/>
  <c r="Q18" i="24"/>
  <c r="P18" i="24"/>
  <c r="E18" i="24"/>
  <c r="U18" i="24" s="1"/>
  <c r="T17" i="24"/>
  <c r="S17" i="24"/>
  <c r="R17" i="24"/>
  <c r="Q17" i="24"/>
  <c r="P17" i="24"/>
  <c r="E17" i="24"/>
  <c r="U17" i="24" s="1"/>
  <c r="V15" i="24"/>
  <c r="O15" i="24"/>
  <c r="N15" i="24"/>
  <c r="M15" i="24"/>
  <c r="L15" i="24"/>
  <c r="K15" i="24"/>
  <c r="J15" i="24"/>
  <c r="R15" i="24" s="1"/>
  <c r="I15" i="24"/>
  <c r="S15" i="24" s="1"/>
  <c r="H15" i="24"/>
  <c r="G15" i="24"/>
  <c r="F15" i="24"/>
  <c r="C15" i="24"/>
  <c r="E15" i="24" s="1"/>
  <c r="B15" i="24"/>
  <c r="S14" i="24"/>
  <c r="R14" i="24"/>
  <c r="Q14" i="24"/>
  <c r="P14" i="24"/>
  <c r="E14" i="24"/>
  <c r="U14" i="24" s="1"/>
  <c r="S13" i="24"/>
  <c r="R13" i="24"/>
  <c r="Q13" i="24"/>
  <c r="P13" i="24"/>
  <c r="E13" i="24"/>
  <c r="S12" i="24"/>
  <c r="R12" i="24"/>
  <c r="Q12" i="24"/>
  <c r="P12" i="24"/>
  <c r="E12" i="24"/>
  <c r="U12" i="24" s="1"/>
  <c r="S11" i="24"/>
  <c r="R11" i="24"/>
  <c r="Q11" i="24"/>
  <c r="P11" i="24"/>
  <c r="E11" i="24"/>
  <c r="T11" i="24" s="1"/>
  <c r="S10" i="24"/>
  <c r="R10" i="24"/>
  <c r="Q10" i="24"/>
  <c r="P10" i="24"/>
  <c r="E10" i="24"/>
  <c r="S9" i="24"/>
  <c r="R9" i="24"/>
  <c r="Q9" i="24"/>
  <c r="P9" i="24"/>
  <c r="E9" i="24"/>
  <c r="S93" i="23"/>
  <c r="R93" i="23"/>
  <c r="Q93" i="23"/>
  <c r="P93" i="23"/>
  <c r="E93" i="23"/>
  <c r="S92" i="23"/>
  <c r="R92" i="23"/>
  <c r="Q92" i="23"/>
  <c r="P92" i="23"/>
  <c r="E92" i="23"/>
  <c r="U92" i="23" s="1"/>
  <c r="S91" i="23"/>
  <c r="R91" i="23"/>
  <c r="Q91" i="23"/>
  <c r="P91" i="23"/>
  <c r="E91" i="23"/>
  <c r="T90" i="23"/>
  <c r="S90" i="23"/>
  <c r="R90" i="23"/>
  <c r="Q90" i="23"/>
  <c r="P90" i="23"/>
  <c r="E90" i="23"/>
  <c r="U90" i="23" s="1"/>
  <c r="S89" i="23"/>
  <c r="R89" i="23"/>
  <c r="Q89" i="23"/>
  <c r="P89" i="23"/>
  <c r="E89" i="23"/>
  <c r="U89" i="23" s="1"/>
  <c r="S88" i="23"/>
  <c r="R88" i="23"/>
  <c r="Q88" i="23"/>
  <c r="P88" i="23"/>
  <c r="E88" i="23"/>
  <c r="T88" i="23" s="1"/>
  <c r="S87" i="23"/>
  <c r="R87" i="23"/>
  <c r="Q87" i="23"/>
  <c r="P87" i="23"/>
  <c r="E87" i="23"/>
  <c r="S86" i="23"/>
  <c r="R86" i="23"/>
  <c r="Q86" i="23"/>
  <c r="P86" i="23"/>
  <c r="E86" i="23"/>
  <c r="V72" i="23"/>
  <c r="O72" i="23"/>
  <c r="N72" i="23"/>
  <c r="M72" i="23"/>
  <c r="L72" i="23"/>
  <c r="K72" i="23"/>
  <c r="J72" i="23"/>
  <c r="I72" i="23"/>
  <c r="S72" i="23" s="1"/>
  <c r="H72" i="23"/>
  <c r="G72" i="23"/>
  <c r="F72" i="23"/>
  <c r="C72" i="23"/>
  <c r="B72" i="23"/>
  <c r="V71" i="23"/>
  <c r="O71" i="23"/>
  <c r="N71" i="23"/>
  <c r="M71" i="23"/>
  <c r="L71" i="23"/>
  <c r="K71" i="23"/>
  <c r="J71" i="23"/>
  <c r="I71" i="23"/>
  <c r="H71" i="23"/>
  <c r="G71" i="23"/>
  <c r="F71" i="23"/>
  <c r="C71" i="23"/>
  <c r="B71" i="23"/>
  <c r="E71" i="23" s="1"/>
  <c r="V70" i="23"/>
  <c r="O70" i="23"/>
  <c r="N70" i="23"/>
  <c r="M70" i="23"/>
  <c r="L70" i="23"/>
  <c r="K70" i="23"/>
  <c r="J70" i="23"/>
  <c r="I70" i="23"/>
  <c r="S70" i="23" s="1"/>
  <c r="H70" i="23"/>
  <c r="R70" i="23" s="1"/>
  <c r="G70" i="23"/>
  <c r="F70" i="23"/>
  <c r="C70" i="23"/>
  <c r="B70" i="23"/>
  <c r="E70" i="23" s="1"/>
  <c r="S69" i="23"/>
  <c r="R69" i="23"/>
  <c r="Q69" i="23"/>
  <c r="P69" i="23"/>
  <c r="E69" i="23"/>
  <c r="U69" i="23" s="1"/>
  <c r="V67" i="23"/>
  <c r="O67" i="23"/>
  <c r="N67" i="23"/>
  <c r="M67" i="23"/>
  <c r="L67" i="23"/>
  <c r="K67" i="23"/>
  <c r="J67" i="23"/>
  <c r="I67" i="23"/>
  <c r="H67" i="23"/>
  <c r="G67" i="23"/>
  <c r="F67" i="23"/>
  <c r="C67" i="23"/>
  <c r="B67" i="23"/>
  <c r="V66" i="23"/>
  <c r="O66" i="23"/>
  <c r="N66" i="23"/>
  <c r="M66" i="23"/>
  <c r="L66" i="23"/>
  <c r="K66" i="23"/>
  <c r="J66" i="23"/>
  <c r="I66" i="23"/>
  <c r="S66" i="23" s="1"/>
  <c r="H66" i="23"/>
  <c r="R66" i="23" s="1"/>
  <c r="G66" i="23"/>
  <c r="F66" i="23"/>
  <c r="C66" i="23"/>
  <c r="B66" i="23"/>
  <c r="S65" i="23"/>
  <c r="R65" i="23"/>
  <c r="Q65" i="23"/>
  <c r="P65" i="23"/>
  <c r="E65" i="23"/>
  <c r="S64" i="23"/>
  <c r="R64" i="23"/>
  <c r="Q64" i="23"/>
  <c r="P64" i="23"/>
  <c r="E64" i="23"/>
  <c r="T63" i="23"/>
  <c r="S63" i="23"/>
  <c r="R63" i="23"/>
  <c r="Q63" i="23"/>
  <c r="P63" i="23"/>
  <c r="E63" i="23"/>
  <c r="U63" i="23" s="1"/>
  <c r="U62" i="23"/>
  <c r="S62" i="23"/>
  <c r="R62" i="23"/>
  <c r="Q62" i="23"/>
  <c r="P62" i="23"/>
  <c r="E62" i="23"/>
  <c r="T62" i="23" s="1"/>
  <c r="S61" i="23"/>
  <c r="R61" i="23"/>
  <c r="Q61" i="23"/>
  <c r="P61" i="23"/>
  <c r="E61" i="23"/>
  <c r="U61" i="23" s="1"/>
  <c r="V59" i="23"/>
  <c r="O59" i="23"/>
  <c r="N59" i="23"/>
  <c r="M59" i="23"/>
  <c r="L59" i="23"/>
  <c r="K59" i="23"/>
  <c r="J59" i="23"/>
  <c r="I59" i="23"/>
  <c r="S59" i="23" s="1"/>
  <c r="H59" i="23"/>
  <c r="R59" i="23" s="1"/>
  <c r="G59" i="23"/>
  <c r="F59" i="23"/>
  <c r="C59" i="23"/>
  <c r="E59" i="23" s="1"/>
  <c r="B59" i="23"/>
  <c r="S58" i="23"/>
  <c r="R58" i="23"/>
  <c r="Q58" i="23"/>
  <c r="P58" i="23"/>
  <c r="E58" i="23"/>
  <c r="U58" i="23" s="1"/>
  <c r="S57" i="23"/>
  <c r="R57" i="23"/>
  <c r="Q57" i="23"/>
  <c r="P57" i="23"/>
  <c r="E57" i="23"/>
  <c r="U57" i="23" s="1"/>
  <c r="S56" i="23"/>
  <c r="R56" i="23"/>
  <c r="Q56" i="23"/>
  <c r="P56" i="23"/>
  <c r="E56" i="23"/>
  <c r="U56" i="23" s="1"/>
  <c r="S55" i="23"/>
  <c r="R55" i="23"/>
  <c r="Q55" i="23"/>
  <c r="P55" i="23"/>
  <c r="E55" i="23"/>
  <c r="T55" i="23" s="1"/>
  <c r="V53" i="23"/>
  <c r="O53" i="23"/>
  <c r="N53" i="23"/>
  <c r="M53" i="23"/>
  <c r="L53" i="23"/>
  <c r="K53" i="23"/>
  <c r="J53" i="23"/>
  <c r="I53" i="23"/>
  <c r="H53" i="23"/>
  <c r="G53" i="23"/>
  <c r="F53" i="23"/>
  <c r="C53" i="23"/>
  <c r="B53" i="23"/>
  <c r="S52" i="23"/>
  <c r="R52" i="23"/>
  <c r="Q52" i="23"/>
  <c r="P52" i="23"/>
  <c r="E52" i="23"/>
  <c r="U52" i="23" s="1"/>
  <c r="S51" i="23"/>
  <c r="R51" i="23"/>
  <c r="Q51" i="23"/>
  <c r="P51" i="23"/>
  <c r="E51" i="23"/>
  <c r="S50" i="23"/>
  <c r="R50" i="23"/>
  <c r="Q50" i="23"/>
  <c r="P50" i="23"/>
  <c r="E50" i="23"/>
  <c r="S49" i="23"/>
  <c r="R49" i="23"/>
  <c r="Q49" i="23"/>
  <c r="P49" i="23"/>
  <c r="E49" i="23"/>
  <c r="U48" i="23"/>
  <c r="S48" i="23"/>
  <c r="R48" i="23"/>
  <c r="Q48" i="23"/>
  <c r="P48" i="23"/>
  <c r="E48" i="23"/>
  <c r="T48" i="23" s="1"/>
  <c r="U47" i="23"/>
  <c r="T47" i="23"/>
  <c r="S47" i="23"/>
  <c r="R47" i="23"/>
  <c r="Q47" i="23"/>
  <c r="P47" i="23"/>
  <c r="E47" i="23"/>
  <c r="U46" i="23"/>
  <c r="S46" i="23"/>
  <c r="R46" i="23"/>
  <c r="Q46" i="23"/>
  <c r="P46" i="23"/>
  <c r="E46" i="23"/>
  <c r="T46" i="23" s="1"/>
  <c r="T45" i="23"/>
  <c r="S45" i="23"/>
  <c r="R45" i="23"/>
  <c r="Q45" i="23"/>
  <c r="P45" i="23"/>
  <c r="E45" i="23"/>
  <c r="U45" i="23" s="1"/>
  <c r="S44" i="23"/>
  <c r="R44" i="23"/>
  <c r="Q44" i="23"/>
  <c r="P44" i="23"/>
  <c r="E44" i="23"/>
  <c r="U44" i="23" s="1"/>
  <c r="U43" i="23"/>
  <c r="S43" i="23"/>
  <c r="R43" i="23"/>
  <c r="Q43" i="23"/>
  <c r="P43" i="23"/>
  <c r="E43" i="23"/>
  <c r="T43" i="23" s="1"/>
  <c r="S42" i="23"/>
  <c r="R42" i="23"/>
  <c r="Q42" i="23"/>
  <c r="P42" i="23"/>
  <c r="E42" i="23"/>
  <c r="V40" i="23"/>
  <c r="O40" i="23"/>
  <c r="N40" i="23"/>
  <c r="M40" i="23"/>
  <c r="L40" i="23"/>
  <c r="K40" i="23"/>
  <c r="J40" i="23"/>
  <c r="I40" i="23"/>
  <c r="S40" i="23" s="1"/>
  <c r="H40" i="23"/>
  <c r="G40" i="23"/>
  <c r="F40" i="23"/>
  <c r="C40" i="23"/>
  <c r="B40" i="23"/>
  <c r="E40" i="23" s="1"/>
  <c r="S39" i="23"/>
  <c r="R39" i="23"/>
  <c r="Q39" i="23"/>
  <c r="P39" i="23"/>
  <c r="E39" i="23"/>
  <c r="T39" i="23" s="1"/>
  <c r="S38" i="23"/>
  <c r="R38" i="23"/>
  <c r="Q38" i="23"/>
  <c r="P38" i="23"/>
  <c r="E38" i="23"/>
  <c r="S37" i="23"/>
  <c r="R37" i="23"/>
  <c r="Q37" i="23"/>
  <c r="P37" i="23"/>
  <c r="E37" i="23"/>
  <c r="S36" i="23"/>
  <c r="R36" i="23"/>
  <c r="Q36" i="23"/>
  <c r="P36" i="23"/>
  <c r="E36" i="23"/>
  <c r="U35" i="23"/>
  <c r="S35" i="23"/>
  <c r="R35" i="23"/>
  <c r="Q35" i="23"/>
  <c r="P35" i="23"/>
  <c r="E35" i="23"/>
  <c r="T35" i="23" s="1"/>
  <c r="V33" i="23"/>
  <c r="O33" i="23"/>
  <c r="N33" i="23"/>
  <c r="M33" i="23"/>
  <c r="L33" i="23"/>
  <c r="K33" i="23"/>
  <c r="J33" i="23"/>
  <c r="I33" i="23"/>
  <c r="H33" i="23"/>
  <c r="R33" i="23" s="1"/>
  <c r="G33" i="23"/>
  <c r="F33" i="23"/>
  <c r="C33" i="23"/>
  <c r="B33" i="23"/>
  <c r="S32" i="23"/>
  <c r="R32" i="23"/>
  <c r="Q32" i="23"/>
  <c r="P32" i="23"/>
  <c r="E32" i="23"/>
  <c r="V30" i="23"/>
  <c r="S30" i="23"/>
  <c r="O30" i="23"/>
  <c r="N30" i="23"/>
  <c r="M30" i="23"/>
  <c r="L30" i="23"/>
  <c r="K30" i="23"/>
  <c r="J30" i="23"/>
  <c r="I30" i="23"/>
  <c r="H30" i="23"/>
  <c r="R30" i="23" s="1"/>
  <c r="G30" i="23"/>
  <c r="F30" i="23"/>
  <c r="E30" i="23"/>
  <c r="C30" i="23"/>
  <c r="B30" i="23"/>
  <c r="S29" i="23"/>
  <c r="R29" i="23"/>
  <c r="Q29" i="23"/>
  <c r="P29" i="23"/>
  <c r="E29" i="23"/>
  <c r="S28" i="23"/>
  <c r="R28" i="23"/>
  <c r="Q28" i="23"/>
  <c r="P28" i="23"/>
  <c r="E28" i="23"/>
  <c r="T28" i="23" s="1"/>
  <c r="U27" i="23"/>
  <c r="T27" i="23"/>
  <c r="S27" i="23"/>
  <c r="R27" i="23"/>
  <c r="Q27" i="23"/>
  <c r="P27" i="23"/>
  <c r="E27" i="23"/>
  <c r="S26" i="23"/>
  <c r="R26" i="23"/>
  <c r="Q26" i="23"/>
  <c r="P26" i="23"/>
  <c r="E26" i="23"/>
  <c r="T26" i="23" s="1"/>
  <c r="V24" i="23"/>
  <c r="O24" i="23"/>
  <c r="N24" i="23"/>
  <c r="M24" i="23"/>
  <c r="L24" i="23"/>
  <c r="K24" i="23"/>
  <c r="J24" i="23"/>
  <c r="I24" i="23"/>
  <c r="H24" i="23"/>
  <c r="R24" i="23" s="1"/>
  <c r="G24" i="23"/>
  <c r="F24" i="23"/>
  <c r="C24" i="23"/>
  <c r="B24" i="23"/>
  <c r="T23" i="23"/>
  <c r="S23" i="23"/>
  <c r="R23" i="23"/>
  <c r="Q23" i="23"/>
  <c r="P23" i="23"/>
  <c r="E23" i="23"/>
  <c r="U23" i="23" s="1"/>
  <c r="U22" i="23"/>
  <c r="S22" i="23"/>
  <c r="R22" i="23"/>
  <c r="Q22" i="23"/>
  <c r="P22" i="23"/>
  <c r="E22" i="23"/>
  <c r="T22" i="23" s="1"/>
  <c r="S21" i="23"/>
  <c r="R21" i="23"/>
  <c r="Q21" i="23"/>
  <c r="P21" i="23"/>
  <c r="E21" i="23"/>
  <c r="U21" i="23" s="1"/>
  <c r="S20" i="23"/>
  <c r="R20" i="23"/>
  <c r="Q20" i="23"/>
  <c r="P20" i="23"/>
  <c r="E20" i="23"/>
  <c r="U20" i="23" s="1"/>
  <c r="S19" i="23"/>
  <c r="R19" i="23"/>
  <c r="Q19" i="23"/>
  <c r="P19" i="23"/>
  <c r="E19" i="23"/>
  <c r="T19" i="23" s="1"/>
  <c r="S18" i="23"/>
  <c r="R18" i="23"/>
  <c r="Q18" i="23"/>
  <c r="P18" i="23"/>
  <c r="E18" i="23"/>
  <c r="S17" i="23"/>
  <c r="R17" i="23"/>
  <c r="Q17" i="23"/>
  <c r="P17" i="23"/>
  <c r="E17" i="23"/>
  <c r="V15" i="23"/>
  <c r="O15" i="23"/>
  <c r="N15" i="23"/>
  <c r="M15" i="23"/>
  <c r="L15" i="23"/>
  <c r="K15" i="23"/>
  <c r="J15" i="23"/>
  <c r="I15" i="23"/>
  <c r="H15" i="23"/>
  <c r="G15" i="23"/>
  <c r="F15" i="23"/>
  <c r="C15" i="23"/>
  <c r="B15" i="23"/>
  <c r="E15" i="23" s="1"/>
  <c r="S14" i="23"/>
  <c r="R14" i="23"/>
  <c r="Q14" i="23"/>
  <c r="P14" i="23"/>
  <c r="E14" i="23"/>
  <c r="S13" i="23"/>
  <c r="R13" i="23"/>
  <c r="Q13" i="23"/>
  <c r="P13" i="23"/>
  <c r="E13" i="23"/>
  <c r="S12" i="23"/>
  <c r="R12" i="23"/>
  <c r="Q12" i="23"/>
  <c r="P12" i="23"/>
  <c r="E12" i="23"/>
  <c r="U11" i="23"/>
  <c r="T11" i="23"/>
  <c r="S11" i="23"/>
  <c r="R11" i="23"/>
  <c r="Q11" i="23"/>
  <c r="P11" i="23"/>
  <c r="E11" i="23"/>
  <c r="U10" i="23"/>
  <c r="S10" i="23"/>
  <c r="R10" i="23"/>
  <c r="Q10" i="23"/>
  <c r="P10" i="23"/>
  <c r="T10" i="23" s="1"/>
  <c r="E10" i="23"/>
  <c r="S9" i="23"/>
  <c r="R9" i="23"/>
  <c r="Q9" i="23"/>
  <c r="P9" i="23"/>
  <c r="E9" i="23"/>
  <c r="S93" i="22"/>
  <c r="R93" i="22"/>
  <c r="Q93" i="22"/>
  <c r="P93" i="22"/>
  <c r="E93" i="22"/>
  <c r="U93" i="22" s="1"/>
  <c r="U92" i="22"/>
  <c r="S92" i="22"/>
  <c r="R92" i="22"/>
  <c r="Q92" i="22"/>
  <c r="P92" i="22"/>
  <c r="E92" i="22"/>
  <c r="T92" i="22" s="1"/>
  <c r="S91" i="22"/>
  <c r="R91" i="22"/>
  <c r="Q91" i="22"/>
  <c r="P91" i="22"/>
  <c r="E91" i="22"/>
  <c r="S90" i="22"/>
  <c r="R90" i="22"/>
  <c r="Q90" i="22"/>
  <c r="P90" i="22"/>
  <c r="E90" i="22"/>
  <c r="S89" i="22"/>
  <c r="R89" i="22"/>
  <c r="Q89" i="22"/>
  <c r="P89" i="22"/>
  <c r="E89" i="22"/>
  <c r="T89" i="22" s="1"/>
  <c r="T88" i="22"/>
  <c r="S88" i="22"/>
  <c r="R88" i="22"/>
  <c r="Q88" i="22"/>
  <c r="P88" i="22"/>
  <c r="E88" i="22"/>
  <c r="U88" i="22" s="1"/>
  <c r="U87" i="22"/>
  <c r="T87" i="22"/>
  <c r="S87" i="22"/>
  <c r="R87" i="22"/>
  <c r="Q87" i="22"/>
  <c r="P87" i="22"/>
  <c r="E87" i="22"/>
  <c r="S86" i="22"/>
  <c r="R86" i="22"/>
  <c r="Q86" i="22"/>
  <c r="P86" i="22"/>
  <c r="E86" i="22"/>
  <c r="V72" i="22"/>
  <c r="O72" i="22"/>
  <c r="N72" i="22"/>
  <c r="M72" i="22"/>
  <c r="L72" i="22"/>
  <c r="K72" i="22"/>
  <c r="J72" i="22"/>
  <c r="I72" i="22"/>
  <c r="S72" i="22" s="1"/>
  <c r="H72" i="22"/>
  <c r="G72" i="22"/>
  <c r="F72" i="22"/>
  <c r="C72" i="22"/>
  <c r="B72" i="22"/>
  <c r="V71" i="22"/>
  <c r="O71" i="22"/>
  <c r="N71" i="22"/>
  <c r="M71" i="22"/>
  <c r="L71" i="22"/>
  <c r="K71" i="22"/>
  <c r="S71" i="22" s="1"/>
  <c r="J71" i="22"/>
  <c r="R71" i="22" s="1"/>
  <c r="I71" i="22"/>
  <c r="H71" i="22"/>
  <c r="G71" i="22"/>
  <c r="F71" i="22"/>
  <c r="C71" i="22"/>
  <c r="B71" i="22"/>
  <c r="V70" i="22"/>
  <c r="O70" i="22"/>
  <c r="N70" i="22"/>
  <c r="M70" i="22"/>
  <c r="L70" i="22"/>
  <c r="K70" i="22"/>
  <c r="J70" i="22"/>
  <c r="I70" i="22"/>
  <c r="H70" i="22"/>
  <c r="R70" i="22" s="1"/>
  <c r="G70" i="22"/>
  <c r="F70" i="22"/>
  <c r="C70" i="22"/>
  <c r="B70" i="22"/>
  <c r="E70" i="22" s="1"/>
  <c r="S69" i="22"/>
  <c r="R69" i="22"/>
  <c r="Q69" i="22"/>
  <c r="P69" i="22"/>
  <c r="E69" i="22"/>
  <c r="V67" i="22"/>
  <c r="O67" i="22"/>
  <c r="N67" i="22"/>
  <c r="M67" i="22"/>
  <c r="L67" i="22"/>
  <c r="K67" i="22"/>
  <c r="J67" i="22"/>
  <c r="I67" i="22"/>
  <c r="H67" i="22"/>
  <c r="G67" i="22"/>
  <c r="F67" i="22"/>
  <c r="C67" i="22"/>
  <c r="B67" i="22"/>
  <c r="V66" i="22"/>
  <c r="O66" i="22"/>
  <c r="N66" i="22"/>
  <c r="M66" i="22"/>
  <c r="L66" i="22"/>
  <c r="K66" i="22"/>
  <c r="J66" i="22"/>
  <c r="I66" i="22"/>
  <c r="S66" i="22" s="1"/>
  <c r="H66" i="22"/>
  <c r="R66" i="22" s="1"/>
  <c r="G66" i="22"/>
  <c r="F66" i="22"/>
  <c r="C66" i="22"/>
  <c r="B66" i="22"/>
  <c r="S65" i="22"/>
  <c r="R65" i="22"/>
  <c r="Q65" i="22"/>
  <c r="P65" i="22"/>
  <c r="E65" i="22"/>
  <c r="S64" i="22"/>
  <c r="R64" i="22"/>
  <c r="Q64" i="22"/>
  <c r="P64" i="22"/>
  <c r="E64" i="22"/>
  <c r="U64" i="22" s="1"/>
  <c r="U63" i="22"/>
  <c r="S63" i="22"/>
  <c r="R63" i="22"/>
  <c r="Q63" i="22"/>
  <c r="P63" i="22"/>
  <c r="E63" i="22"/>
  <c r="T63" i="22" s="1"/>
  <c r="S62" i="22"/>
  <c r="R62" i="22"/>
  <c r="Q62" i="22"/>
  <c r="P62" i="22"/>
  <c r="E62" i="22"/>
  <c r="U62" i="22" s="1"/>
  <c r="S61" i="22"/>
  <c r="R61" i="22"/>
  <c r="Q61" i="22"/>
  <c r="P61" i="22"/>
  <c r="E61" i="22"/>
  <c r="V59" i="22"/>
  <c r="O59" i="22"/>
  <c r="N59" i="22"/>
  <c r="M59" i="22"/>
  <c r="L59" i="22"/>
  <c r="K59" i="22"/>
  <c r="J59" i="22"/>
  <c r="I59" i="22"/>
  <c r="S59" i="22" s="1"/>
  <c r="H59" i="22"/>
  <c r="R59" i="22" s="1"/>
  <c r="G59" i="22"/>
  <c r="F59" i="22"/>
  <c r="C59" i="22"/>
  <c r="B59" i="22"/>
  <c r="S58" i="22"/>
  <c r="R58" i="22"/>
  <c r="Q58" i="22"/>
  <c r="P58" i="22"/>
  <c r="E58" i="22"/>
  <c r="U58" i="22" s="1"/>
  <c r="S57" i="22"/>
  <c r="R57" i="22"/>
  <c r="Q57" i="22"/>
  <c r="P57" i="22"/>
  <c r="E57" i="22"/>
  <c r="S56" i="22"/>
  <c r="R56" i="22"/>
  <c r="Q56" i="22"/>
  <c r="P56" i="22"/>
  <c r="E56" i="22"/>
  <c r="U55" i="22"/>
  <c r="S55" i="22"/>
  <c r="R55" i="22"/>
  <c r="Q55" i="22"/>
  <c r="P55" i="22"/>
  <c r="E55" i="22"/>
  <c r="T55" i="22" s="1"/>
  <c r="V53" i="22"/>
  <c r="O53" i="22"/>
  <c r="N53" i="22"/>
  <c r="M53" i="22"/>
  <c r="L53" i="22"/>
  <c r="K53" i="22"/>
  <c r="J53" i="22"/>
  <c r="I53" i="22"/>
  <c r="H53" i="22"/>
  <c r="G53" i="22"/>
  <c r="F53" i="22"/>
  <c r="C53" i="22"/>
  <c r="B53" i="22"/>
  <c r="E53" i="22" s="1"/>
  <c r="U52" i="22"/>
  <c r="S52" i="22"/>
  <c r="R52" i="22"/>
  <c r="Q52" i="22"/>
  <c r="P52" i="22"/>
  <c r="E52" i="22"/>
  <c r="T52" i="22" s="1"/>
  <c r="S51" i="22"/>
  <c r="R51" i="22"/>
  <c r="Q51" i="22"/>
  <c r="U51" i="22" s="1"/>
  <c r="P51" i="22"/>
  <c r="E51" i="22"/>
  <c r="T51" i="22" s="1"/>
  <c r="U50" i="22"/>
  <c r="S50" i="22"/>
  <c r="R50" i="22"/>
  <c r="Q50" i="22"/>
  <c r="P50" i="22"/>
  <c r="E50" i="22"/>
  <c r="T50" i="22" s="1"/>
  <c r="S49" i="22"/>
  <c r="R49" i="22"/>
  <c r="Q49" i="22"/>
  <c r="P49" i="22"/>
  <c r="E49" i="22"/>
  <c r="S48" i="22"/>
  <c r="R48" i="22"/>
  <c r="Q48" i="22"/>
  <c r="P48" i="22"/>
  <c r="E48" i="22"/>
  <c r="U48" i="22" s="1"/>
  <c r="S47" i="22"/>
  <c r="R47" i="22"/>
  <c r="Q47" i="22"/>
  <c r="P47" i="22"/>
  <c r="E47" i="22"/>
  <c r="T47" i="22" s="1"/>
  <c r="S46" i="22"/>
  <c r="R46" i="22"/>
  <c r="Q46" i="22"/>
  <c r="P46" i="22"/>
  <c r="E46" i="22"/>
  <c r="S45" i="22"/>
  <c r="R45" i="22"/>
  <c r="Q45" i="22"/>
  <c r="P45" i="22"/>
  <c r="E45" i="22"/>
  <c r="S44" i="22"/>
  <c r="R44" i="22"/>
  <c r="Q44" i="22"/>
  <c r="P44" i="22"/>
  <c r="E44" i="22"/>
  <c r="T44" i="22" s="1"/>
  <c r="U43" i="22"/>
  <c r="S43" i="22"/>
  <c r="R43" i="22"/>
  <c r="Q43" i="22"/>
  <c r="P43" i="22"/>
  <c r="E43" i="22"/>
  <c r="T43" i="22" s="1"/>
  <c r="T42" i="22"/>
  <c r="S42" i="22"/>
  <c r="R42" i="22"/>
  <c r="Q42" i="22"/>
  <c r="P42" i="22"/>
  <c r="E42" i="22"/>
  <c r="U42" i="22" s="1"/>
  <c r="V40" i="22"/>
  <c r="R40" i="22"/>
  <c r="O40" i="22"/>
  <c r="N40" i="22"/>
  <c r="M40" i="22"/>
  <c r="L40" i="22"/>
  <c r="K40" i="22"/>
  <c r="J40" i="22"/>
  <c r="I40" i="22"/>
  <c r="H40" i="22"/>
  <c r="G40" i="22"/>
  <c r="F40" i="22"/>
  <c r="C40" i="22"/>
  <c r="B40" i="22"/>
  <c r="E40" i="22" s="1"/>
  <c r="U39" i="22"/>
  <c r="S39" i="22"/>
  <c r="R39" i="22"/>
  <c r="Q39" i="22"/>
  <c r="P39" i="22"/>
  <c r="E39" i="22"/>
  <c r="T39" i="22" s="1"/>
  <c r="T38" i="22"/>
  <c r="S38" i="22"/>
  <c r="R38" i="22"/>
  <c r="Q38" i="22"/>
  <c r="P38" i="22"/>
  <c r="E38" i="22"/>
  <c r="U38" i="22" s="1"/>
  <c r="S37" i="22"/>
  <c r="R37" i="22"/>
  <c r="Q37" i="22"/>
  <c r="P37" i="22"/>
  <c r="E37" i="22"/>
  <c r="S36" i="22"/>
  <c r="R36" i="22"/>
  <c r="Q36" i="22"/>
  <c r="P36" i="22"/>
  <c r="E36" i="22"/>
  <c r="U35" i="22"/>
  <c r="S35" i="22"/>
  <c r="R35" i="22"/>
  <c r="Q35" i="22"/>
  <c r="P35" i="22"/>
  <c r="E35" i="22"/>
  <c r="T35" i="22" s="1"/>
  <c r="V33" i="22"/>
  <c r="O33" i="22"/>
  <c r="N33" i="22"/>
  <c r="M33" i="22"/>
  <c r="L33" i="22"/>
  <c r="K33" i="22"/>
  <c r="J33" i="22"/>
  <c r="I33" i="22"/>
  <c r="H33" i="22"/>
  <c r="G33" i="22"/>
  <c r="F33" i="22"/>
  <c r="C33" i="22"/>
  <c r="B33" i="22"/>
  <c r="E33" i="22" s="1"/>
  <c r="S32" i="22"/>
  <c r="R32" i="22"/>
  <c r="Q32" i="22"/>
  <c r="P32" i="22"/>
  <c r="E32" i="22"/>
  <c r="V30" i="22"/>
  <c r="O30" i="22"/>
  <c r="N30" i="22"/>
  <c r="M30" i="22"/>
  <c r="L30" i="22"/>
  <c r="K30" i="22"/>
  <c r="J30" i="22"/>
  <c r="I30" i="22"/>
  <c r="S30" i="22" s="1"/>
  <c r="H30" i="22"/>
  <c r="R30" i="22" s="1"/>
  <c r="G30" i="22"/>
  <c r="F30" i="22"/>
  <c r="C30" i="22"/>
  <c r="B30" i="22"/>
  <c r="S29" i="22"/>
  <c r="R29" i="22"/>
  <c r="Q29" i="22"/>
  <c r="P29" i="22"/>
  <c r="E29" i="22"/>
  <c r="S28" i="22"/>
  <c r="R28" i="22"/>
  <c r="Q28" i="22"/>
  <c r="P28" i="22"/>
  <c r="E28" i="22"/>
  <c r="U28" i="22" s="1"/>
  <c r="S27" i="22"/>
  <c r="R27" i="22"/>
  <c r="Q27" i="22"/>
  <c r="P27" i="22"/>
  <c r="E27" i="22"/>
  <c r="T27" i="22" s="1"/>
  <c r="S26" i="22"/>
  <c r="R26" i="22"/>
  <c r="Q26" i="22"/>
  <c r="P26" i="22"/>
  <c r="E26" i="22"/>
  <c r="U26" i="22" s="1"/>
  <c r="V24" i="22"/>
  <c r="O24" i="22"/>
  <c r="N24" i="22"/>
  <c r="M24" i="22"/>
  <c r="L24" i="22"/>
  <c r="K24" i="22"/>
  <c r="J24" i="22"/>
  <c r="I24" i="22"/>
  <c r="S24" i="22" s="1"/>
  <c r="H24" i="22"/>
  <c r="R24" i="22" s="1"/>
  <c r="G24" i="22"/>
  <c r="F24" i="22"/>
  <c r="C24" i="22"/>
  <c r="E24" i="22" s="1"/>
  <c r="B24" i="22"/>
  <c r="U23" i="22"/>
  <c r="S23" i="22"/>
  <c r="R23" i="22"/>
  <c r="Q23" i="22"/>
  <c r="P23" i="22"/>
  <c r="E23" i="22"/>
  <c r="T23" i="22" s="1"/>
  <c r="S22" i="22"/>
  <c r="R22" i="22"/>
  <c r="Q22" i="22"/>
  <c r="P22" i="22"/>
  <c r="E22" i="22"/>
  <c r="S21" i="22"/>
  <c r="R21" i="22"/>
  <c r="Q21" i="22"/>
  <c r="P21" i="22"/>
  <c r="E21" i="22"/>
  <c r="S20" i="22"/>
  <c r="R20" i="22"/>
  <c r="Q20" i="22"/>
  <c r="P20" i="22"/>
  <c r="E20" i="22"/>
  <c r="U19" i="22"/>
  <c r="S19" i="22"/>
  <c r="R19" i="22"/>
  <c r="Q19" i="22"/>
  <c r="P19" i="22"/>
  <c r="E19" i="22"/>
  <c r="T19" i="22" s="1"/>
  <c r="T18" i="22"/>
  <c r="S18" i="22"/>
  <c r="R18" i="22"/>
  <c r="Q18" i="22"/>
  <c r="P18" i="22"/>
  <c r="E18" i="22"/>
  <c r="U18" i="22" s="1"/>
  <c r="S17" i="22"/>
  <c r="R17" i="22"/>
  <c r="Q17" i="22"/>
  <c r="P17" i="22"/>
  <c r="E17" i="22"/>
  <c r="U17" i="22" s="1"/>
  <c r="V15" i="22"/>
  <c r="O15" i="22"/>
  <c r="N15" i="22"/>
  <c r="M15" i="22"/>
  <c r="L15" i="22"/>
  <c r="K15" i="22"/>
  <c r="J15" i="22"/>
  <c r="I15" i="22"/>
  <c r="S15" i="22" s="1"/>
  <c r="H15" i="22"/>
  <c r="G15" i="22"/>
  <c r="F15" i="22"/>
  <c r="C15" i="22"/>
  <c r="E15" i="22" s="1"/>
  <c r="B15" i="22"/>
  <c r="U14" i="22"/>
  <c r="S14" i="22"/>
  <c r="R14" i="22"/>
  <c r="Q14" i="22"/>
  <c r="P14" i="22"/>
  <c r="E14" i="22"/>
  <c r="T14" i="22" s="1"/>
  <c r="S13" i="22"/>
  <c r="R13" i="22"/>
  <c r="Q13" i="22"/>
  <c r="P13" i="22"/>
  <c r="E13" i="22"/>
  <c r="U13" i="22" s="1"/>
  <c r="S12" i="22"/>
  <c r="R12" i="22"/>
  <c r="Q12" i="22"/>
  <c r="P12" i="22"/>
  <c r="E12" i="22"/>
  <c r="U12" i="22" s="1"/>
  <c r="U11" i="22"/>
  <c r="S11" i="22"/>
  <c r="R11" i="22"/>
  <c r="Q11" i="22"/>
  <c r="P11" i="22"/>
  <c r="E11" i="22"/>
  <c r="T11" i="22" s="1"/>
  <c r="S10" i="22"/>
  <c r="R10" i="22"/>
  <c r="Q10" i="22"/>
  <c r="P10" i="22"/>
  <c r="E10" i="22"/>
  <c r="S9" i="22"/>
  <c r="R9" i="22"/>
  <c r="Q9" i="22"/>
  <c r="P9" i="22"/>
  <c r="E9" i="22"/>
  <c r="U93" i="21"/>
  <c r="S93" i="21"/>
  <c r="R93" i="21"/>
  <c r="Q93" i="21"/>
  <c r="P93" i="21"/>
  <c r="E93" i="21"/>
  <c r="T93" i="21" s="1"/>
  <c r="U92" i="21"/>
  <c r="S92" i="21"/>
  <c r="R92" i="21"/>
  <c r="Q92" i="21"/>
  <c r="P92" i="21"/>
  <c r="E92" i="21"/>
  <c r="T92" i="21" s="1"/>
  <c r="T91" i="21"/>
  <c r="S91" i="21"/>
  <c r="R91" i="21"/>
  <c r="Q91" i="21"/>
  <c r="P91" i="21"/>
  <c r="E91" i="21"/>
  <c r="U91" i="21" s="1"/>
  <c r="S90" i="21"/>
  <c r="R90" i="21"/>
  <c r="Q90" i="21"/>
  <c r="P90" i="21"/>
  <c r="E90" i="21"/>
  <c r="S89" i="21"/>
  <c r="R89" i="21"/>
  <c r="Q89" i="21"/>
  <c r="P89" i="21"/>
  <c r="E89" i="21"/>
  <c r="T88" i="21"/>
  <c r="S88" i="21"/>
  <c r="R88" i="21"/>
  <c r="Q88" i="21"/>
  <c r="P88" i="21"/>
  <c r="E88" i="21"/>
  <c r="U88" i="21" s="1"/>
  <c r="S87" i="21"/>
  <c r="R87" i="21"/>
  <c r="Q87" i="21"/>
  <c r="P87" i="21"/>
  <c r="E87" i="21"/>
  <c r="T86" i="21"/>
  <c r="S86" i="21"/>
  <c r="R86" i="21"/>
  <c r="Q86" i="21"/>
  <c r="P86" i="21"/>
  <c r="E86" i="21"/>
  <c r="U86" i="21" s="1"/>
  <c r="V72" i="21"/>
  <c r="O72" i="21"/>
  <c r="N72" i="21"/>
  <c r="M72" i="21"/>
  <c r="L72" i="21"/>
  <c r="K72" i="21"/>
  <c r="J72" i="21"/>
  <c r="I72" i="21"/>
  <c r="H72" i="21"/>
  <c r="G72" i="21"/>
  <c r="F72" i="21"/>
  <c r="C72" i="21"/>
  <c r="B72" i="21"/>
  <c r="E72" i="21" s="1"/>
  <c r="V71" i="21"/>
  <c r="O71" i="21"/>
  <c r="N71" i="21"/>
  <c r="M71" i="21"/>
  <c r="L71" i="21"/>
  <c r="K71" i="21"/>
  <c r="J71" i="21"/>
  <c r="I71" i="21"/>
  <c r="H71" i="21"/>
  <c r="R71" i="21" s="1"/>
  <c r="G71" i="21"/>
  <c r="F71" i="21"/>
  <c r="C71" i="21"/>
  <c r="B71" i="21"/>
  <c r="E71" i="21" s="1"/>
  <c r="V70" i="21"/>
  <c r="O70" i="21"/>
  <c r="N70" i="21"/>
  <c r="M70" i="21"/>
  <c r="L70" i="21"/>
  <c r="K70" i="21"/>
  <c r="J70" i="21"/>
  <c r="I70" i="21"/>
  <c r="Q70" i="21" s="1"/>
  <c r="H70" i="21"/>
  <c r="R70" i="21" s="1"/>
  <c r="G70" i="21"/>
  <c r="F70" i="21"/>
  <c r="C70" i="21"/>
  <c r="B70" i="21"/>
  <c r="E70" i="21" s="1"/>
  <c r="S69" i="21"/>
  <c r="R69" i="21"/>
  <c r="Q69" i="21"/>
  <c r="P69" i="21"/>
  <c r="E69" i="21"/>
  <c r="V67" i="21"/>
  <c r="O67" i="21"/>
  <c r="N67" i="21"/>
  <c r="M67" i="21"/>
  <c r="L67" i="21"/>
  <c r="K67" i="21"/>
  <c r="J67" i="21"/>
  <c r="I67" i="21"/>
  <c r="H67" i="21"/>
  <c r="G67" i="21"/>
  <c r="F67" i="21"/>
  <c r="C67" i="21"/>
  <c r="B67" i="21"/>
  <c r="V66" i="21"/>
  <c r="O66" i="21"/>
  <c r="N66" i="21"/>
  <c r="M66" i="21"/>
  <c r="L66" i="21"/>
  <c r="K66" i="21"/>
  <c r="J66" i="21"/>
  <c r="I66" i="21"/>
  <c r="S66" i="21" s="1"/>
  <c r="H66" i="21"/>
  <c r="R66" i="21" s="1"/>
  <c r="G66" i="21"/>
  <c r="F66" i="21"/>
  <c r="C66" i="21"/>
  <c r="B66" i="21"/>
  <c r="E66" i="21" s="1"/>
  <c r="T65" i="21"/>
  <c r="S65" i="21"/>
  <c r="R65" i="21"/>
  <c r="Q65" i="21"/>
  <c r="P65" i="21"/>
  <c r="E65" i="21"/>
  <c r="U65" i="21" s="1"/>
  <c r="S64" i="21"/>
  <c r="R64" i="21"/>
  <c r="Q64" i="21"/>
  <c r="P64" i="21"/>
  <c r="E64" i="21"/>
  <c r="S63" i="21"/>
  <c r="R63" i="21"/>
  <c r="Q63" i="21"/>
  <c r="P63" i="21"/>
  <c r="E63" i="21"/>
  <c r="U63" i="21" s="1"/>
  <c r="S62" i="21"/>
  <c r="R62" i="21"/>
  <c r="Q62" i="21"/>
  <c r="P62" i="21"/>
  <c r="E62" i="21"/>
  <c r="S61" i="21"/>
  <c r="R61" i="21"/>
  <c r="Q61" i="21"/>
  <c r="P61" i="21"/>
  <c r="E61" i="21"/>
  <c r="V59" i="21"/>
  <c r="O59" i="21"/>
  <c r="N59" i="21"/>
  <c r="M59" i="21"/>
  <c r="L59" i="21"/>
  <c r="K59" i="21"/>
  <c r="J59" i="21"/>
  <c r="I59" i="21"/>
  <c r="Q59" i="21" s="1"/>
  <c r="H59" i="21"/>
  <c r="R59" i="21" s="1"/>
  <c r="G59" i="21"/>
  <c r="F59" i="21"/>
  <c r="C59" i="21"/>
  <c r="B59" i="21"/>
  <c r="S58" i="21"/>
  <c r="R58" i="21"/>
  <c r="Q58" i="21"/>
  <c r="P58" i="21"/>
  <c r="E58" i="21"/>
  <c r="S57" i="21"/>
  <c r="R57" i="21"/>
  <c r="Q57" i="21"/>
  <c r="P57" i="21"/>
  <c r="E57" i="21"/>
  <c r="S56" i="21"/>
  <c r="R56" i="21"/>
  <c r="Q56" i="21"/>
  <c r="P56" i="21"/>
  <c r="E56" i="21"/>
  <c r="U55" i="21"/>
  <c r="S55" i="21"/>
  <c r="R55" i="21"/>
  <c r="Q55" i="21"/>
  <c r="P55" i="21"/>
  <c r="E55" i="21"/>
  <c r="T55" i="21" s="1"/>
  <c r="V53" i="21"/>
  <c r="O53" i="21"/>
  <c r="N53" i="21"/>
  <c r="M53" i="21"/>
  <c r="L53" i="21"/>
  <c r="K53" i="21"/>
  <c r="J53" i="21"/>
  <c r="I53" i="21"/>
  <c r="H53" i="21"/>
  <c r="R53" i="21" s="1"/>
  <c r="G53" i="21"/>
  <c r="F53" i="21"/>
  <c r="C53" i="21"/>
  <c r="B53" i="21"/>
  <c r="S52" i="21"/>
  <c r="R52" i="21"/>
  <c r="Q52" i="21"/>
  <c r="P52" i="21"/>
  <c r="E52" i="21"/>
  <c r="U52" i="21" s="1"/>
  <c r="T51" i="21"/>
  <c r="S51" i="21"/>
  <c r="R51" i="21"/>
  <c r="Q51" i="21"/>
  <c r="P51" i="21"/>
  <c r="E51" i="21"/>
  <c r="U51" i="21" s="1"/>
  <c r="S50" i="21"/>
  <c r="R50" i="21"/>
  <c r="Q50" i="21"/>
  <c r="P50" i="21"/>
  <c r="E50" i="21"/>
  <c r="U50" i="21" s="1"/>
  <c r="U49" i="21"/>
  <c r="S49" i="21"/>
  <c r="R49" i="21"/>
  <c r="Q49" i="21"/>
  <c r="P49" i="21"/>
  <c r="E49" i="21"/>
  <c r="T49" i="21" s="1"/>
  <c r="S48" i="21"/>
  <c r="R48" i="21"/>
  <c r="Q48" i="21"/>
  <c r="P48" i="21"/>
  <c r="E48" i="21"/>
  <c r="T48" i="21" s="1"/>
  <c r="S47" i="21"/>
  <c r="R47" i="21"/>
  <c r="Q47" i="21"/>
  <c r="P47" i="21"/>
  <c r="E47" i="21"/>
  <c r="U47" i="21" s="1"/>
  <c r="S46" i="21"/>
  <c r="R46" i="21"/>
  <c r="Q46" i="21"/>
  <c r="P46" i="21"/>
  <c r="E46" i="21"/>
  <c r="S45" i="21"/>
  <c r="R45" i="21"/>
  <c r="Q45" i="21"/>
  <c r="P45" i="21"/>
  <c r="E45" i="21"/>
  <c r="S44" i="21"/>
  <c r="R44" i="21"/>
  <c r="Q44" i="21"/>
  <c r="P44" i="21"/>
  <c r="E44" i="21"/>
  <c r="T44" i="21" s="1"/>
  <c r="T43" i="21"/>
  <c r="S43" i="21"/>
  <c r="R43" i="21"/>
  <c r="Q43" i="21"/>
  <c r="P43" i="21"/>
  <c r="E43" i="21"/>
  <c r="U43" i="21" s="1"/>
  <c r="S42" i="21"/>
  <c r="R42" i="21"/>
  <c r="Q42" i="21"/>
  <c r="P42" i="21"/>
  <c r="E42" i="21"/>
  <c r="U42" i="21" s="1"/>
  <c r="V40" i="21"/>
  <c r="R40" i="21"/>
  <c r="O40" i="21"/>
  <c r="N40" i="21"/>
  <c r="M40" i="21"/>
  <c r="L40" i="21"/>
  <c r="K40" i="21"/>
  <c r="J40" i="21"/>
  <c r="I40" i="21"/>
  <c r="H40" i="21"/>
  <c r="G40" i="21"/>
  <c r="F40" i="21"/>
  <c r="C40" i="21"/>
  <c r="B40" i="21"/>
  <c r="E40" i="21" s="1"/>
  <c r="U39" i="21"/>
  <c r="T39" i="21"/>
  <c r="S39" i="21"/>
  <c r="R39" i="21"/>
  <c r="Q39" i="21"/>
  <c r="P39" i="21"/>
  <c r="E39" i="21"/>
  <c r="T38" i="21"/>
  <c r="S38" i="21"/>
  <c r="R38" i="21"/>
  <c r="Q38" i="21"/>
  <c r="P38" i="21"/>
  <c r="E38" i="21"/>
  <c r="U38" i="21" s="1"/>
  <c r="S37" i="21"/>
  <c r="R37" i="21"/>
  <c r="Q37" i="21"/>
  <c r="P37" i="21"/>
  <c r="E37" i="21"/>
  <c r="U37" i="21" s="1"/>
  <c r="S36" i="21"/>
  <c r="R36" i="21"/>
  <c r="Q36" i="21"/>
  <c r="P36" i="21"/>
  <c r="T36" i="21" s="1"/>
  <c r="E36" i="21"/>
  <c r="T35" i="21"/>
  <c r="S35" i="21"/>
  <c r="R35" i="21"/>
  <c r="Q35" i="21"/>
  <c r="P35" i="21"/>
  <c r="E35" i="21"/>
  <c r="U35" i="21" s="1"/>
  <c r="V33" i="21"/>
  <c r="O33" i="21"/>
  <c r="N33" i="21"/>
  <c r="M33" i="21"/>
  <c r="L33" i="21"/>
  <c r="K33" i="21"/>
  <c r="J33" i="21"/>
  <c r="I33" i="21"/>
  <c r="S33" i="21" s="1"/>
  <c r="H33" i="21"/>
  <c r="R33" i="21" s="1"/>
  <c r="G33" i="21"/>
  <c r="F33" i="21"/>
  <c r="C33" i="21"/>
  <c r="B33" i="21"/>
  <c r="E33" i="21" s="1"/>
  <c r="S32" i="21"/>
  <c r="R32" i="21"/>
  <c r="Q32" i="21"/>
  <c r="P32" i="21"/>
  <c r="E32" i="21"/>
  <c r="V30" i="21"/>
  <c r="O30" i="21"/>
  <c r="N30" i="21"/>
  <c r="M30" i="21"/>
  <c r="L30" i="21"/>
  <c r="K30" i="21"/>
  <c r="J30" i="21"/>
  <c r="I30" i="21"/>
  <c r="S30" i="21" s="1"/>
  <c r="H30" i="21"/>
  <c r="R30" i="21" s="1"/>
  <c r="G30" i="21"/>
  <c r="F30" i="21"/>
  <c r="C30" i="21"/>
  <c r="B30" i="21"/>
  <c r="E30" i="21" s="1"/>
  <c r="T29" i="21"/>
  <c r="S29" i="21"/>
  <c r="R29" i="21"/>
  <c r="Q29" i="21"/>
  <c r="P29" i="21"/>
  <c r="E29" i="21"/>
  <c r="U29" i="21" s="1"/>
  <c r="U28" i="21"/>
  <c r="S28" i="21"/>
  <c r="R28" i="21"/>
  <c r="Q28" i="21"/>
  <c r="P28" i="21"/>
  <c r="E28" i="21"/>
  <c r="T28" i="21" s="1"/>
  <c r="S27" i="21"/>
  <c r="R27" i="21"/>
  <c r="Q27" i="21"/>
  <c r="P27" i="21"/>
  <c r="E27" i="21"/>
  <c r="U27" i="21" s="1"/>
  <c r="S26" i="21"/>
  <c r="R26" i="21"/>
  <c r="Q26" i="21"/>
  <c r="P26" i="21"/>
  <c r="E26" i="21"/>
  <c r="V24" i="21"/>
  <c r="O24" i="21"/>
  <c r="N24" i="21"/>
  <c r="M24" i="21"/>
  <c r="L24" i="21"/>
  <c r="K24" i="21"/>
  <c r="J24" i="21"/>
  <c r="I24" i="21"/>
  <c r="S24" i="21" s="1"/>
  <c r="H24" i="21"/>
  <c r="R24" i="21" s="1"/>
  <c r="G24" i="21"/>
  <c r="F24" i="21"/>
  <c r="E24" i="21"/>
  <c r="C24" i="21"/>
  <c r="B24" i="21"/>
  <c r="T23" i="21"/>
  <c r="S23" i="21"/>
  <c r="R23" i="21"/>
  <c r="Q23" i="21"/>
  <c r="P23" i="21"/>
  <c r="E23" i="21"/>
  <c r="U23" i="21" s="1"/>
  <c r="S22" i="21"/>
  <c r="R22" i="21"/>
  <c r="Q22" i="21"/>
  <c r="P22" i="21"/>
  <c r="E22" i="21"/>
  <c r="S21" i="21"/>
  <c r="R21" i="21"/>
  <c r="Q21" i="21"/>
  <c r="P21" i="21"/>
  <c r="E21" i="21"/>
  <c r="S20" i="21"/>
  <c r="R20" i="21"/>
  <c r="Q20" i="21"/>
  <c r="P20" i="21"/>
  <c r="E20" i="21"/>
  <c r="U19" i="21"/>
  <c r="S19" i="21"/>
  <c r="R19" i="21"/>
  <c r="Q19" i="21"/>
  <c r="P19" i="21"/>
  <c r="E19" i="21"/>
  <c r="T19" i="21" s="1"/>
  <c r="S18" i="21"/>
  <c r="R18" i="21"/>
  <c r="Q18" i="21"/>
  <c r="P18" i="21"/>
  <c r="E18" i="21"/>
  <c r="T17" i="21"/>
  <c r="S17" i="21"/>
  <c r="R17" i="21"/>
  <c r="Q17" i="21"/>
  <c r="P17" i="21"/>
  <c r="E17" i="21"/>
  <c r="U17" i="21" s="1"/>
  <c r="V15" i="21"/>
  <c r="O15" i="21"/>
  <c r="N15" i="21"/>
  <c r="M15" i="21"/>
  <c r="L15" i="21"/>
  <c r="K15" i="21"/>
  <c r="J15" i="21"/>
  <c r="R15" i="21" s="1"/>
  <c r="I15" i="21"/>
  <c r="H15" i="21"/>
  <c r="G15" i="21"/>
  <c r="F15" i="21"/>
  <c r="C15" i="21"/>
  <c r="B15" i="21"/>
  <c r="T14" i="21"/>
  <c r="S14" i="21"/>
  <c r="R14" i="21"/>
  <c r="Q14" i="21"/>
  <c r="P14" i="21"/>
  <c r="E14" i="21"/>
  <c r="U14" i="21" s="1"/>
  <c r="U13" i="21"/>
  <c r="S13" i="21"/>
  <c r="R13" i="21"/>
  <c r="Q13" i="21"/>
  <c r="P13" i="21"/>
  <c r="E13" i="21"/>
  <c r="T13" i="21" s="1"/>
  <c r="T12" i="21"/>
  <c r="S12" i="21"/>
  <c r="R12" i="21"/>
  <c r="Q12" i="21"/>
  <c r="P12" i="21"/>
  <c r="E12" i="21"/>
  <c r="U12" i="21" s="1"/>
  <c r="S11" i="21"/>
  <c r="R11" i="21"/>
  <c r="Q11" i="21"/>
  <c r="P11" i="21"/>
  <c r="E11" i="21"/>
  <c r="S10" i="21"/>
  <c r="R10" i="21"/>
  <c r="Q10" i="21"/>
  <c r="P10" i="21"/>
  <c r="E10" i="21"/>
  <c r="S9" i="21"/>
  <c r="R9" i="21"/>
  <c r="Q9" i="21"/>
  <c r="P9" i="21"/>
  <c r="E9" i="21"/>
  <c r="S93" i="20"/>
  <c r="R93" i="20"/>
  <c r="Q93" i="20"/>
  <c r="P93" i="20"/>
  <c r="E93" i="20"/>
  <c r="U92" i="20"/>
  <c r="T92" i="20"/>
  <c r="S92" i="20"/>
  <c r="R92" i="20"/>
  <c r="Q92" i="20"/>
  <c r="P92" i="20"/>
  <c r="E92" i="20"/>
  <c r="S91" i="20"/>
  <c r="R91" i="20"/>
  <c r="Q91" i="20"/>
  <c r="P91" i="20"/>
  <c r="E91" i="20"/>
  <c r="T91" i="20" s="1"/>
  <c r="U90" i="20"/>
  <c r="S90" i="20"/>
  <c r="R90" i="20"/>
  <c r="Q90" i="20"/>
  <c r="P90" i="20"/>
  <c r="E90" i="20"/>
  <c r="T90" i="20" s="1"/>
  <c r="S89" i="20"/>
  <c r="R89" i="20"/>
  <c r="Q89" i="20"/>
  <c r="P89" i="20"/>
  <c r="E89" i="20"/>
  <c r="S88" i="20"/>
  <c r="R88" i="20"/>
  <c r="Q88" i="20"/>
  <c r="P88" i="20"/>
  <c r="E88" i="20"/>
  <c r="S87" i="20"/>
  <c r="R87" i="20"/>
  <c r="Q87" i="20"/>
  <c r="P87" i="20"/>
  <c r="E87" i="20"/>
  <c r="S86" i="20"/>
  <c r="R86" i="20"/>
  <c r="Q86" i="20"/>
  <c r="P86" i="20"/>
  <c r="E86" i="20"/>
  <c r="V72" i="20"/>
  <c r="O72" i="20"/>
  <c r="N72" i="20"/>
  <c r="M72" i="20"/>
  <c r="L72" i="20"/>
  <c r="K72" i="20"/>
  <c r="J72" i="20"/>
  <c r="I72" i="20"/>
  <c r="H72" i="20"/>
  <c r="R72" i="20" s="1"/>
  <c r="G72" i="20"/>
  <c r="F72" i="20"/>
  <c r="C72" i="20"/>
  <c r="B72" i="20"/>
  <c r="V71" i="20"/>
  <c r="O71" i="20"/>
  <c r="N71" i="20"/>
  <c r="M71" i="20"/>
  <c r="L71" i="20"/>
  <c r="K71" i="20"/>
  <c r="J71" i="20"/>
  <c r="I71" i="20"/>
  <c r="H71" i="20"/>
  <c r="R71" i="20" s="1"/>
  <c r="G71" i="20"/>
  <c r="F71" i="20"/>
  <c r="C71" i="20"/>
  <c r="B71" i="20"/>
  <c r="E71" i="20" s="1"/>
  <c r="V70" i="20"/>
  <c r="O70" i="20"/>
  <c r="N70" i="20"/>
  <c r="M70" i="20"/>
  <c r="L70" i="20"/>
  <c r="K70" i="20"/>
  <c r="J70" i="20"/>
  <c r="I70" i="20"/>
  <c r="S70" i="20" s="1"/>
  <c r="H70" i="20"/>
  <c r="R70" i="20" s="1"/>
  <c r="G70" i="20"/>
  <c r="F70" i="20"/>
  <c r="C70" i="20"/>
  <c r="B70" i="20"/>
  <c r="E70" i="20" s="1"/>
  <c r="S69" i="20"/>
  <c r="R69" i="20"/>
  <c r="Q69" i="20"/>
  <c r="P69" i="20"/>
  <c r="E69" i="20"/>
  <c r="V67" i="20"/>
  <c r="O67" i="20"/>
  <c r="N67" i="20"/>
  <c r="M67" i="20"/>
  <c r="L67" i="20"/>
  <c r="K67" i="20"/>
  <c r="J67" i="20"/>
  <c r="I67" i="20"/>
  <c r="H67" i="20"/>
  <c r="G67" i="20"/>
  <c r="F67" i="20"/>
  <c r="C67" i="20"/>
  <c r="B67" i="20"/>
  <c r="E67" i="20" s="1"/>
  <c r="V66" i="20"/>
  <c r="O66" i="20"/>
  <c r="N66" i="20"/>
  <c r="M66" i="20"/>
  <c r="L66" i="20"/>
  <c r="K66" i="20"/>
  <c r="J66" i="20"/>
  <c r="I66" i="20"/>
  <c r="S66" i="20" s="1"/>
  <c r="H66" i="20"/>
  <c r="R66" i="20" s="1"/>
  <c r="G66" i="20"/>
  <c r="F66" i="20"/>
  <c r="C66" i="20"/>
  <c r="E66" i="20" s="1"/>
  <c r="B66" i="20"/>
  <c r="S65" i="20"/>
  <c r="R65" i="20"/>
  <c r="Q65" i="20"/>
  <c r="P65" i="20"/>
  <c r="E65" i="20"/>
  <c r="S64" i="20"/>
  <c r="R64" i="20"/>
  <c r="Q64" i="20"/>
  <c r="P64" i="20"/>
  <c r="E64" i="20"/>
  <c r="T64" i="20" s="1"/>
  <c r="T63" i="20"/>
  <c r="S63" i="20"/>
  <c r="R63" i="20"/>
  <c r="Q63" i="20"/>
  <c r="P63" i="20"/>
  <c r="E63" i="20"/>
  <c r="U63" i="20" s="1"/>
  <c r="T62" i="20"/>
  <c r="S62" i="20"/>
  <c r="R62" i="20"/>
  <c r="Q62" i="20"/>
  <c r="P62" i="20"/>
  <c r="E62" i="20"/>
  <c r="U62" i="20" s="1"/>
  <c r="S61" i="20"/>
  <c r="R61" i="20"/>
  <c r="Q61" i="20"/>
  <c r="P61" i="20"/>
  <c r="E61" i="20"/>
  <c r="V59" i="20"/>
  <c r="O59" i="20"/>
  <c r="N59" i="20"/>
  <c r="M59" i="20"/>
  <c r="L59" i="20"/>
  <c r="K59" i="20"/>
  <c r="J59" i="20"/>
  <c r="I59" i="20"/>
  <c r="S59" i="20" s="1"/>
  <c r="H59" i="20"/>
  <c r="R59" i="20" s="1"/>
  <c r="G59" i="20"/>
  <c r="F59" i="20"/>
  <c r="C59" i="20"/>
  <c r="B59" i="20"/>
  <c r="S58" i="20"/>
  <c r="R58" i="20"/>
  <c r="Q58" i="20"/>
  <c r="P58" i="20"/>
  <c r="E58" i="20"/>
  <c r="U58" i="20" s="1"/>
  <c r="S57" i="20"/>
  <c r="R57" i="20"/>
  <c r="Q57" i="20"/>
  <c r="P57" i="20"/>
  <c r="E57" i="20"/>
  <c r="S56" i="20"/>
  <c r="R56" i="20"/>
  <c r="Q56" i="20"/>
  <c r="P56" i="20"/>
  <c r="E56" i="20"/>
  <c r="U56" i="20" s="1"/>
  <c r="T55" i="20"/>
  <c r="S55" i="20"/>
  <c r="R55" i="20"/>
  <c r="Q55" i="20"/>
  <c r="P55" i="20"/>
  <c r="E55" i="20"/>
  <c r="U55" i="20" s="1"/>
  <c r="V53" i="20"/>
  <c r="O53" i="20"/>
  <c r="N53" i="20"/>
  <c r="M53" i="20"/>
  <c r="L53" i="20"/>
  <c r="K53" i="20"/>
  <c r="J53" i="20"/>
  <c r="I53" i="20"/>
  <c r="S53" i="20" s="1"/>
  <c r="H53" i="20"/>
  <c r="R53" i="20" s="1"/>
  <c r="G53" i="20"/>
  <c r="F53" i="20"/>
  <c r="C53" i="20"/>
  <c r="B53" i="20"/>
  <c r="S52" i="20"/>
  <c r="R52" i="20"/>
  <c r="Q52" i="20"/>
  <c r="P52" i="20"/>
  <c r="E52" i="20"/>
  <c r="T52" i="20" s="1"/>
  <c r="S51" i="20"/>
  <c r="R51" i="20"/>
  <c r="Q51" i="20"/>
  <c r="P51" i="20"/>
  <c r="E51" i="20"/>
  <c r="S50" i="20"/>
  <c r="R50" i="20"/>
  <c r="Q50" i="20"/>
  <c r="P50" i="20"/>
  <c r="E50" i="20"/>
  <c r="S49" i="20"/>
  <c r="R49" i="20"/>
  <c r="Q49" i="20"/>
  <c r="P49" i="20"/>
  <c r="E49" i="20"/>
  <c r="S48" i="20"/>
  <c r="R48" i="20"/>
  <c r="Q48" i="20"/>
  <c r="P48" i="20"/>
  <c r="E48" i="20"/>
  <c r="S47" i="20"/>
  <c r="R47" i="20"/>
  <c r="Q47" i="20"/>
  <c r="P47" i="20"/>
  <c r="E47" i="20"/>
  <c r="U47" i="20" s="1"/>
  <c r="S46" i="20"/>
  <c r="R46" i="20"/>
  <c r="Q46" i="20"/>
  <c r="P46" i="20"/>
  <c r="E46" i="20"/>
  <c r="S45" i="20"/>
  <c r="R45" i="20"/>
  <c r="Q45" i="20"/>
  <c r="P45" i="20"/>
  <c r="E45" i="20"/>
  <c r="U45" i="20" s="1"/>
  <c r="S44" i="20"/>
  <c r="R44" i="20"/>
  <c r="Q44" i="20"/>
  <c r="P44" i="20"/>
  <c r="E44" i="20"/>
  <c r="T43" i="20"/>
  <c r="S43" i="20"/>
  <c r="R43" i="20"/>
  <c r="Q43" i="20"/>
  <c r="P43" i="20"/>
  <c r="E43" i="20"/>
  <c r="U43" i="20" s="1"/>
  <c r="S42" i="20"/>
  <c r="R42" i="20"/>
  <c r="Q42" i="20"/>
  <c r="P42" i="20"/>
  <c r="E42" i="20"/>
  <c r="V40" i="20"/>
  <c r="O40" i="20"/>
  <c r="Q40" i="20" s="1"/>
  <c r="N40" i="20"/>
  <c r="M40" i="20"/>
  <c r="L40" i="20"/>
  <c r="K40" i="20"/>
  <c r="J40" i="20"/>
  <c r="I40" i="20"/>
  <c r="S40" i="20" s="1"/>
  <c r="H40" i="20"/>
  <c r="R40" i="20" s="1"/>
  <c r="G40" i="20"/>
  <c r="F40" i="20"/>
  <c r="C40" i="20"/>
  <c r="B40" i="20"/>
  <c r="E40" i="20" s="1"/>
  <c r="T39" i="20"/>
  <c r="S39" i="20"/>
  <c r="R39" i="20"/>
  <c r="Q39" i="20"/>
  <c r="P39" i="20"/>
  <c r="E39" i="20"/>
  <c r="U39" i="20" s="1"/>
  <c r="S38" i="20"/>
  <c r="R38" i="20"/>
  <c r="Q38" i="20"/>
  <c r="P38" i="20"/>
  <c r="E38" i="20"/>
  <c r="S37" i="20"/>
  <c r="R37" i="20"/>
  <c r="Q37" i="20"/>
  <c r="P37" i="20"/>
  <c r="E37" i="20"/>
  <c r="U36" i="20"/>
  <c r="S36" i="20"/>
  <c r="R36" i="20"/>
  <c r="Q36" i="20"/>
  <c r="P36" i="20"/>
  <c r="E36" i="20"/>
  <c r="T36" i="20" s="1"/>
  <c r="U35" i="20"/>
  <c r="S35" i="20"/>
  <c r="R35" i="20"/>
  <c r="Q35" i="20"/>
  <c r="P35" i="20"/>
  <c r="T35" i="20" s="1"/>
  <c r="E35" i="20"/>
  <c r="V33" i="20"/>
  <c r="S33" i="20"/>
  <c r="O33" i="20"/>
  <c r="N33" i="20"/>
  <c r="M33" i="20"/>
  <c r="L33" i="20"/>
  <c r="K33" i="20"/>
  <c r="J33" i="20"/>
  <c r="I33" i="20"/>
  <c r="H33" i="20"/>
  <c r="G33" i="20"/>
  <c r="F33" i="20"/>
  <c r="C33" i="20"/>
  <c r="B33" i="20"/>
  <c r="E33" i="20" s="1"/>
  <c r="S32" i="20"/>
  <c r="R32" i="20"/>
  <c r="Q32" i="20"/>
  <c r="P32" i="20"/>
  <c r="E32" i="20"/>
  <c r="T32" i="20" s="1"/>
  <c r="V30" i="20"/>
  <c r="O30" i="20"/>
  <c r="N30" i="20"/>
  <c r="M30" i="20"/>
  <c r="L30" i="20"/>
  <c r="K30" i="20"/>
  <c r="J30" i="20"/>
  <c r="I30" i="20"/>
  <c r="S30" i="20" s="1"/>
  <c r="H30" i="20"/>
  <c r="R30" i="20" s="1"/>
  <c r="G30" i="20"/>
  <c r="F30" i="20"/>
  <c r="C30" i="20"/>
  <c r="B30" i="20"/>
  <c r="E30" i="20" s="1"/>
  <c r="S29" i="20"/>
  <c r="R29" i="20"/>
  <c r="Q29" i="20"/>
  <c r="P29" i="20"/>
  <c r="E29" i="20"/>
  <c r="S28" i="20"/>
  <c r="R28" i="20"/>
  <c r="Q28" i="20"/>
  <c r="P28" i="20"/>
  <c r="E28" i="20"/>
  <c r="T28" i="20" s="1"/>
  <c r="T27" i="20"/>
  <c r="S27" i="20"/>
  <c r="R27" i="20"/>
  <c r="Q27" i="20"/>
  <c r="P27" i="20"/>
  <c r="E27" i="20"/>
  <c r="U27" i="20" s="1"/>
  <c r="S26" i="20"/>
  <c r="R26" i="20"/>
  <c r="Q26" i="20"/>
  <c r="P26" i="20"/>
  <c r="E26" i="20"/>
  <c r="U26" i="20" s="1"/>
  <c r="V24" i="20"/>
  <c r="O24" i="20"/>
  <c r="N24" i="20"/>
  <c r="M24" i="20"/>
  <c r="L24" i="20"/>
  <c r="K24" i="20"/>
  <c r="J24" i="20"/>
  <c r="I24" i="20"/>
  <c r="S24" i="20" s="1"/>
  <c r="H24" i="20"/>
  <c r="R24" i="20" s="1"/>
  <c r="G24" i="20"/>
  <c r="F24" i="20"/>
  <c r="C24" i="20"/>
  <c r="B24" i="20"/>
  <c r="E24" i="20" s="1"/>
  <c r="U23" i="20"/>
  <c r="S23" i="20"/>
  <c r="R23" i="20"/>
  <c r="Q23" i="20"/>
  <c r="P23" i="20"/>
  <c r="E23" i="20"/>
  <c r="T23" i="20" s="1"/>
  <c r="S22" i="20"/>
  <c r="R22" i="20"/>
  <c r="Q22" i="20"/>
  <c r="P22" i="20"/>
  <c r="E22" i="20"/>
  <c r="T21" i="20"/>
  <c r="S21" i="20"/>
  <c r="R21" i="20"/>
  <c r="Q21" i="20"/>
  <c r="P21" i="20"/>
  <c r="E21" i="20"/>
  <c r="U21" i="20" s="1"/>
  <c r="U20" i="20"/>
  <c r="S20" i="20"/>
  <c r="R20" i="20"/>
  <c r="Q20" i="20"/>
  <c r="P20" i="20"/>
  <c r="E20" i="20"/>
  <c r="T20" i="20" s="1"/>
  <c r="S19" i="20"/>
  <c r="R19" i="20"/>
  <c r="Q19" i="20"/>
  <c r="P19" i="20"/>
  <c r="E19" i="20"/>
  <c r="U19" i="20" s="1"/>
  <c r="S18" i="20"/>
  <c r="R18" i="20"/>
  <c r="Q18" i="20"/>
  <c r="P18" i="20"/>
  <c r="E18" i="20"/>
  <c r="S17" i="20"/>
  <c r="R17" i="20"/>
  <c r="Q17" i="20"/>
  <c r="P17" i="20"/>
  <c r="E17" i="20"/>
  <c r="V15" i="20"/>
  <c r="O15" i="20"/>
  <c r="N15" i="20"/>
  <c r="M15" i="20"/>
  <c r="L15" i="20"/>
  <c r="K15" i="20"/>
  <c r="J15" i="20"/>
  <c r="I15" i="20"/>
  <c r="S15" i="20" s="1"/>
  <c r="H15" i="20"/>
  <c r="G15" i="20"/>
  <c r="F15" i="20"/>
  <c r="C15" i="20"/>
  <c r="B15" i="20"/>
  <c r="E15" i="20" s="1"/>
  <c r="S14" i="20"/>
  <c r="R14" i="20"/>
  <c r="Q14" i="20"/>
  <c r="P14" i="20"/>
  <c r="E14" i="20"/>
  <c r="S13" i="20"/>
  <c r="R13" i="20"/>
  <c r="Q13" i="20"/>
  <c r="P13" i="20"/>
  <c r="E13" i="20"/>
  <c r="U12" i="20"/>
  <c r="S12" i="20"/>
  <c r="R12" i="20"/>
  <c r="Q12" i="20"/>
  <c r="P12" i="20"/>
  <c r="E12" i="20"/>
  <c r="T12" i="20" s="1"/>
  <c r="S11" i="20"/>
  <c r="R11" i="20"/>
  <c r="Q11" i="20"/>
  <c r="P11" i="20"/>
  <c r="E11" i="20"/>
  <c r="T11" i="20" s="1"/>
  <c r="S10" i="20"/>
  <c r="R10" i="20"/>
  <c r="Q10" i="20"/>
  <c r="P10" i="20"/>
  <c r="T10" i="20" s="1"/>
  <c r="E10" i="20"/>
  <c r="T9" i="20"/>
  <c r="S9" i="20"/>
  <c r="R9" i="20"/>
  <c r="Q9" i="20"/>
  <c r="P9" i="20"/>
  <c r="E9" i="20"/>
  <c r="U9" i="20" s="1"/>
  <c r="S93" i="19"/>
  <c r="R93" i="19"/>
  <c r="Q93" i="19"/>
  <c r="P93" i="19"/>
  <c r="E93" i="19"/>
  <c r="U93" i="19" s="1"/>
  <c r="T92" i="19"/>
  <c r="S92" i="19"/>
  <c r="R92" i="19"/>
  <c r="Q92" i="19"/>
  <c r="P92" i="19"/>
  <c r="E92" i="19"/>
  <c r="U92" i="19" s="1"/>
  <c r="S91" i="19"/>
  <c r="R91" i="19"/>
  <c r="Q91" i="19"/>
  <c r="P91" i="19"/>
  <c r="E91" i="19"/>
  <c r="S90" i="19"/>
  <c r="R90" i="19"/>
  <c r="Q90" i="19"/>
  <c r="P90" i="19"/>
  <c r="E90" i="19"/>
  <c r="S89" i="19"/>
  <c r="R89" i="19"/>
  <c r="Q89" i="19"/>
  <c r="P89" i="19"/>
  <c r="E89" i="19"/>
  <c r="U88" i="19"/>
  <c r="S88" i="19"/>
  <c r="R88" i="19"/>
  <c r="Q88" i="19"/>
  <c r="P88" i="19"/>
  <c r="E88" i="19"/>
  <c r="T88" i="19" s="1"/>
  <c r="T87" i="19"/>
  <c r="S87" i="19"/>
  <c r="R87" i="19"/>
  <c r="Q87" i="19"/>
  <c r="P87" i="19"/>
  <c r="E87" i="19"/>
  <c r="U87" i="19" s="1"/>
  <c r="U86" i="19"/>
  <c r="T86" i="19"/>
  <c r="S86" i="19"/>
  <c r="R86" i="19"/>
  <c r="Q86" i="19"/>
  <c r="P86" i="19"/>
  <c r="E86" i="19"/>
  <c r="V72" i="19"/>
  <c r="O72" i="19"/>
  <c r="N72" i="19"/>
  <c r="M72" i="19"/>
  <c r="L72" i="19"/>
  <c r="K72" i="19"/>
  <c r="J72" i="19"/>
  <c r="I72" i="19"/>
  <c r="S72" i="19" s="1"/>
  <c r="H72" i="19"/>
  <c r="G72" i="19"/>
  <c r="F72" i="19"/>
  <c r="C72" i="19"/>
  <c r="B72" i="19"/>
  <c r="V71" i="19"/>
  <c r="S71" i="19"/>
  <c r="O71" i="19"/>
  <c r="N71" i="19"/>
  <c r="M71" i="19"/>
  <c r="L71" i="19"/>
  <c r="K71" i="19"/>
  <c r="J71" i="19"/>
  <c r="I71" i="19"/>
  <c r="Q71" i="19" s="1"/>
  <c r="H71" i="19"/>
  <c r="G71" i="19"/>
  <c r="F71" i="19"/>
  <c r="C71" i="19"/>
  <c r="B71" i="19"/>
  <c r="E71" i="19" s="1"/>
  <c r="V70" i="19"/>
  <c r="O70" i="19"/>
  <c r="N70" i="19"/>
  <c r="M70" i="19"/>
  <c r="L70" i="19"/>
  <c r="K70" i="19"/>
  <c r="S70" i="19" s="1"/>
  <c r="J70" i="19"/>
  <c r="I70" i="19"/>
  <c r="H70" i="19"/>
  <c r="R70" i="19" s="1"/>
  <c r="G70" i="19"/>
  <c r="F70" i="19"/>
  <c r="C70" i="19"/>
  <c r="B70" i="19"/>
  <c r="E70" i="19" s="1"/>
  <c r="S69" i="19"/>
  <c r="R69" i="19"/>
  <c r="Q69" i="19"/>
  <c r="P69" i="19"/>
  <c r="E69" i="19"/>
  <c r="V67" i="19"/>
  <c r="O67" i="19"/>
  <c r="N67" i="19"/>
  <c r="M67" i="19"/>
  <c r="L67" i="19"/>
  <c r="K67" i="19"/>
  <c r="J67" i="19"/>
  <c r="I67" i="19"/>
  <c r="H67" i="19"/>
  <c r="R67" i="19" s="1"/>
  <c r="G67" i="19"/>
  <c r="F67" i="19"/>
  <c r="C67" i="19"/>
  <c r="B67" i="19"/>
  <c r="V66" i="19"/>
  <c r="O66" i="19"/>
  <c r="N66" i="19"/>
  <c r="M66" i="19"/>
  <c r="L66" i="19"/>
  <c r="K66" i="19"/>
  <c r="J66" i="19"/>
  <c r="I66" i="19"/>
  <c r="S66" i="19" s="1"/>
  <c r="H66" i="19"/>
  <c r="R66" i="19" s="1"/>
  <c r="G66" i="19"/>
  <c r="F66" i="19"/>
  <c r="C66" i="19"/>
  <c r="B66" i="19"/>
  <c r="E66" i="19" s="1"/>
  <c r="T65" i="19"/>
  <c r="S65" i="19"/>
  <c r="R65" i="19"/>
  <c r="Q65" i="19"/>
  <c r="P65" i="19"/>
  <c r="E65" i="19"/>
  <c r="U65" i="19" s="1"/>
  <c r="U64" i="19"/>
  <c r="T64" i="19"/>
  <c r="S64" i="19"/>
  <c r="R64" i="19"/>
  <c r="Q64" i="19"/>
  <c r="P64" i="19"/>
  <c r="E64" i="19"/>
  <c r="T63" i="19"/>
  <c r="S63" i="19"/>
  <c r="R63" i="19"/>
  <c r="Q63" i="19"/>
  <c r="P63" i="19"/>
  <c r="E63" i="19"/>
  <c r="U63" i="19" s="1"/>
  <c r="S62" i="19"/>
  <c r="R62" i="19"/>
  <c r="Q62" i="19"/>
  <c r="P62" i="19"/>
  <c r="E62" i="19"/>
  <c r="S61" i="19"/>
  <c r="R61" i="19"/>
  <c r="Q61" i="19"/>
  <c r="P61" i="19"/>
  <c r="E61" i="19"/>
  <c r="V59" i="19"/>
  <c r="O59" i="19"/>
  <c r="N59" i="19"/>
  <c r="M59" i="19"/>
  <c r="L59" i="19"/>
  <c r="K59" i="19"/>
  <c r="J59" i="19"/>
  <c r="I59" i="19"/>
  <c r="H59" i="19"/>
  <c r="R59" i="19" s="1"/>
  <c r="G59" i="19"/>
  <c r="F59" i="19"/>
  <c r="C59" i="19"/>
  <c r="E59" i="19" s="1"/>
  <c r="B59" i="19"/>
  <c r="S58" i="19"/>
  <c r="R58" i="19"/>
  <c r="Q58" i="19"/>
  <c r="P58" i="19"/>
  <c r="E58" i="19"/>
  <c r="S57" i="19"/>
  <c r="R57" i="19"/>
  <c r="Q57" i="19"/>
  <c r="P57" i="19"/>
  <c r="E57" i="19"/>
  <c r="S56" i="19"/>
  <c r="R56" i="19"/>
  <c r="Q56" i="19"/>
  <c r="P56" i="19"/>
  <c r="E56" i="19"/>
  <c r="T56" i="19" s="1"/>
  <c r="T55" i="19"/>
  <c r="S55" i="19"/>
  <c r="R55" i="19"/>
  <c r="Q55" i="19"/>
  <c r="P55" i="19"/>
  <c r="E55" i="19"/>
  <c r="U55" i="19" s="1"/>
  <c r="V53" i="19"/>
  <c r="O53" i="19"/>
  <c r="N53" i="19"/>
  <c r="M53" i="19"/>
  <c r="L53" i="19"/>
  <c r="K53" i="19"/>
  <c r="J53" i="19"/>
  <c r="I53" i="19"/>
  <c r="S53" i="19" s="1"/>
  <c r="H53" i="19"/>
  <c r="R53" i="19" s="1"/>
  <c r="G53" i="19"/>
  <c r="F53" i="19"/>
  <c r="C53" i="19"/>
  <c r="B53" i="19"/>
  <c r="E53" i="19" s="1"/>
  <c r="S52" i="19"/>
  <c r="R52" i="19"/>
  <c r="Q52" i="19"/>
  <c r="P52" i="19"/>
  <c r="E52" i="19"/>
  <c r="U51" i="19"/>
  <c r="S51" i="19"/>
  <c r="R51" i="19"/>
  <c r="Q51" i="19"/>
  <c r="P51" i="19"/>
  <c r="E51" i="19"/>
  <c r="T51" i="19" s="1"/>
  <c r="S50" i="19"/>
  <c r="R50" i="19"/>
  <c r="Q50" i="19"/>
  <c r="P50" i="19"/>
  <c r="E50" i="19"/>
  <c r="T50" i="19" s="1"/>
  <c r="S49" i="19"/>
  <c r="R49" i="19"/>
  <c r="Q49" i="19"/>
  <c r="P49" i="19"/>
  <c r="E49" i="19"/>
  <c r="T48" i="19"/>
  <c r="S48" i="19"/>
  <c r="R48" i="19"/>
  <c r="Q48" i="19"/>
  <c r="P48" i="19"/>
  <c r="E48" i="19"/>
  <c r="U48" i="19" s="1"/>
  <c r="S47" i="19"/>
  <c r="R47" i="19"/>
  <c r="Q47" i="19"/>
  <c r="P47" i="19"/>
  <c r="E47" i="19"/>
  <c r="U47" i="19" s="1"/>
  <c r="S46" i="19"/>
  <c r="R46" i="19"/>
  <c r="Q46" i="19"/>
  <c r="P46" i="19"/>
  <c r="E46" i="19"/>
  <c r="S45" i="19"/>
  <c r="R45" i="19"/>
  <c r="Q45" i="19"/>
  <c r="P45" i="19"/>
  <c r="E45" i="19"/>
  <c r="S44" i="19"/>
  <c r="R44" i="19"/>
  <c r="Q44" i="19"/>
  <c r="P44" i="19"/>
  <c r="E44" i="19"/>
  <c r="T44" i="19" s="1"/>
  <c r="S43" i="19"/>
  <c r="R43" i="19"/>
  <c r="Q43" i="19"/>
  <c r="P43" i="19"/>
  <c r="E43" i="19"/>
  <c r="S42" i="19"/>
  <c r="R42" i="19"/>
  <c r="Q42" i="19"/>
  <c r="P42" i="19"/>
  <c r="E42" i="19"/>
  <c r="V40" i="19"/>
  <c r="O40" i="19"/>
  <c r="N40" i="19"/>
  <c r="M40" i="19"/>
  <c r="L40" i="19"/>
  <c r="K40" i="19"/>
  <c r="J40" i="19"/>
  <c r="I40" i="19"/>
  <c r="S40" i="19" s="1"/>
  <c r="H40" i="19"/>
  <c r="R40" i="19" s="1"/>
  <c r="G40" i="19"/>
  <c r="F40" i="19"/>
  <c r="C40" i="19"/>
  <c r="E40" i="19" s="1"/>
  <c r="B40" i="19"/>
  <c r="S39" i="19"/>
  <c r="R39" i="19"/>
  <c r="Q39" i="19"/>
  <c r="P39" i="19"/>
  <c r="E39" i="19"/>
  <c r="S38" i="19"/>
  <c r="R38" i="19"/>
  <c r="Q38" i="19"/>
  <c r="P38" i="19"/>
  <c r="E38" i="19"/>
  <c r="T37" i="19"/>
  <c r="S37" i="19"/>
  <c r="R37" i="19"/>
  <c r="Q37" i="19"/>
  <c r="P37" i="19"/>
  <c r="E37" i="19"/>
  <c r="U37" i="19" s="1"/>
  <c r="S36" i="19"/>
  <c r="R36" i="19"/>
  <c r="Q36" i="19"/>
  <c r="P36" i="19"/>
  <c r="E36" i="19"/>
  <c r="S35" i="19"/>
  <c r="R35" i="19"/>
  <c r="Q35" i="19"/>
  <c r="P35" i="19"/>
  <c r="T35" i="19" s="1"/>
  <c r="E35" i="19"/>
  <c r="V33" i="19"/>
  <c r="O33" i="19"/>
  <c r="N33" i="19"/>
  <c r="M33" i="19"/>
  <c r="L33" i="19"/>
  <c r="K33" i="19"/>
  <c r="J33" i="19"/>
  <c r="I33" i="19"/>
  <c r="S33" i="19" s="1"/>
  <c r="H33" i="19"/>
  <c r="R33" i="19" s="1"/>
  <c r="G33" i="19"/>
  <c r="F33" i="19"/>
  <c r="C33" i="19"/>
  <c r="E33" i="19" s="1"/>
  <c r="B33" i="19"/>
  <c r="S32" i="19"/>
  <c r="R32" i="19"/>
  <c r="Q32" i="19"/>
  <c r="P32" i="19"/>
  <c r="E32" i="19"/>
  <c r="T32" i="19" s="1"/>
  <c r="V30" i="19"/>
  <c r="S30" i="19"/>
  <c r="O30" i="19"/>
  <c r="N30" i="19"/>
  <c r="M30" i="19"/>
  <c r="L30" i="19"/>
  <c r="K30" i="19"/>
  <c r="J30" i="19"/>
  <c r="I30" i="19"/>
  <c r="H30" i="19"/>
  <c r="R30" i="19" s="1"/>
  <c r="G30" i="19"/>
  <c r="F30" i="19"/>
  <c r="C30" i="19"/>
  <c r="B30" i="19"/>
  <c r="U29" i="19"/>
  <c r="T29" i="19"/>
  <c r="S29" i="19"/>
  <c r="R29" i="19"/>
  <c r="Q29" i="19"/>
  <c r="P29" i="19"/>
  <c r="E29" i="19"/>
  <c r="U28" i="19"/>
  <c r="T28" i="19"/>
  <c r="S28" i="19"/>
  <c r="R28" i="19"/>
  <c r="Q28" i="19"/>
  <c r="P28" i="19"/>
  <c r="E28" i="19"/>
  <c r="T27" i="19"/>
  <c r="S27" i="19"/>
  <c r="R27" i="19"/>
  <c r="Q27" i="19"/>
  <c r="P27" i="19"/>
  <c r="E27" i="19"/>
  <c r="U27" i="19" s="1"/>
  <c r="S26" i="19"/>
  <c r="R26" i="19"/>
  <c r="Q26" i="19"/>
  <c r="P26" i="19"/>
  <c r="E26" i="19"/>
  <c r="V24" i="19"/>
  <c r="O24" i="19"/>
  <c r="N24" i="19"/>
  <c r="M24" i="19"/>
  <c r="L24" i="19"/>
  <c r="K24" i="19"/>
  <c r="J24" i="19"/>
  <c r="I24" i="19"/>
  <c r="S24" i="19" s="1"/>
  <c r="H24" i="19"/>
  <c r="R24" i="19" s="1"/>
  <c r="G24" i="19"/>
  <c r="F24" i="19"/>
  <c r="C24" i="19"/>
  <c r="B24" i="19"/>
  <c r="E24" i="19" s="1"/>
  <c r="T23" i="19"/>
  <c r="S23" i="19"/>
  <c r="R23" i="19"/>
  <c r="Q23" i="19"/>
  <c r="P23" i="19"/>
  <c r="E23" i="19"/>
  <c r="U23" i="19" s="1"/>
  <c r="S22" i="19"/>
  <c r="R22" i="19"/>
  <c r="Q22" i="19"/>
  <c r="P22" i="19"/>
  <c r="E22" i="19"/>
  <c r="S21" i="19"/>
  <c r="R21" i="19"/>
  <c r="Q21" i="19"/>
  <c r="P21" i="19"/>
  <c r="E21" i="19"/>
  <c r="S20" i="19"/>
  <c r="R20" i="19"/>
  <c r="Q20" i="19"/>
  <c r="P20" i="19"/>
  <c r="E20" i="19"/>
  <c r="T19" i="19"/>
  <c r="S19" i="19"/>
  <c r="R19" i="19"/>
  <c r="Q19" i="19"/>
  <c r="P19" i="19"/>
  <c r="E19" i="19"/>
  <c r="U19" i="19" s="1"/>
  <c r="S18" i="19"/>
  <c r="R18" i="19"/>
  <c r="Q18" i="19"/>
  <c r="P18" i="19"/>
  <c r="E18" i="19"/>
  <c r="S17" i="19"/>
  <c r="R17" i="19"/>
  <c r="Q17" i="19"/>
  <c r="P17" i="19"/>
  <c r="E17" i="19"/>
  <c r="U17" i="19" s="1"/>
  <c r="V15" i="19"/>
  <c r="O15" i="19"/>
  <c r="N15" i="19"/>
  <c r="M15" i="19"/>
  <c r="L15" i="19"/>
  <c r="K15" i="19"/>
  <c r="J15" i="19"/>
  <c r="I15" i="19"/>
  <c r="S15" i="19" s="1"/>
  <c r="H15" i="19"/>
  <c r="R15" i="19" s="1"/>
  <c r="G15" i="19"/>
  <c r="F15" i="19"/>
  <c r="C15" i="19"/>
  <c r="B15" i="19"/>
  <c r="S14" i="19"/>
  <c r="R14" i="19"/>
  <c r="Q14" i="19"/>
  <c r="P14" i="19"/>
  <c r="E14" i="19"/>
  <c r="U14" i="19" s="1"/>
  <c r="S13" i="19"/>
  <c r="R13" i="19"/>
  <c r="Q13" i="19"/>
  <c r="P13" i="19"/>
  <c r="E13" i="19"/>
  <c r="U13" i="19" s="1"/>
  <c r="U12" i="19"/>
  <c r="S12" i="19"/>
  <c r="R12" i="19"/>
  <c r="Q12" i="19"/>
  <c r="P12" i="19"/>
  <c r="E12" i="19"/>
  <c r="T12" i="19" s="1"/>
  <c r="T11" i="19"/>
  <c r="S11" i="19"/>
  <c r="R11" i="19"/>
  <c r="Q11" i="19"/>
  <c r="P11" i="19"/>
  <c r="E11" i="19"/>
  <c r="U11" i="19" s="1"/>
  <c r="S10" i="19"/>
  <c r="R10" i="19"/>
  <c r="Q10" i="19"/>
  <c r="P10" i="19"/>
  <c r="E10" i="19"/>
  <c r="S9" i="19"/>
  <c r="R9" i="19"/>
  <c r="Q9" i="19"/>
  <c r="P9" i="19"/>
  <c r="E9" i="19"/>
  <c r="U93" i="18"/>
  <c r="S93" i="18"/>
  <c r="R93" i="18"/>
  <c r="Q93" i="18"/>
  <c r="P93" i="18"/>
  <c r="E93" i="18"/>
  <c r="T93" i="18" s="1"/>
  <c r="T92" i="18"/>
  <c r="S92" i="18"/>
  <c r="R92" i="18"/>
  <c r="Q92" i="18"/>
  <c r="P92" i="18"/>
  <c r="E92" i="18"/>
  <c r="U92" i="18" s="1"/>
  <c r="S91" i="18"/>
  <c r="R91" i="18"/>
  <c r="Q91" i="18"/>
  <c r="P91" i="18"/>
  <c r="E91" i="18"/>
  <c r="U91" i="18" s="1"/>
  <c r="T90" i="18"/>
  <c r="S90" i="18"/>
  <c r="R90" i="18"/>
  <c r="Q90" i="18"/>
  <c r="P90" i="18"/>
  <c r="E90" i="18"/>
  <c r="U90" i="18" s="1"/>
  <c r="U89" i="18"/>
  <c r="S89" i="18"/>
  <c r="R89" i="18"/>
  <c r="Q89" i="18"/>
  <c r="P89" i="18"/>
  <c r="E89" i="18"/>
  <c r="T89" i="18" s="1"/>
  <c r="S88" i="18"/>
  <c r="R88" i="18"/>
  <c r="Q88" i="18"/>
  <c r="P88" i="18"/>
  <c r="E88" i="18"/>
  <c r="S87" i="18"/>
  <c r="R87" i="18"/>
  <c r="Q87" i="18"/>
  <c r="P87" i="18"/>
  <c r="E87" i="18"/>
  <c r="S86" i="18"/>
  <c r="R86" i="18"/>
  <c r="Q86" i="18"/>
  <c r="P86" i="18"/>
  <c r="E86" i="18"/>
  <c r="V72" i="18"/>
  <c r="O72" i="18"/>
  <c r="N72" i="18"/>
  <c r="M72" i="18"/>
  <c r="L72" i="18"/>
  <c r="K72" i="18"/>
  <c r="J72" i="18"/>
  <c r="I72" i="18"/>
  <c r="H72" i="18"/>
  <c r="G72" i="18"/>
  <c r="F72" i="18"/>
  <c r="C72" i="18"/>
  <c r="B72" i="18"/>
  <c r="V71" i="18"/>
  <c r="O71" i="18"/>
  <c r="N71" i="18"/>
  <c r="M71" i="18"/>
  <c r="L71" i="18"/>
  <c r="K71" i="18"/>
  <c r="J71" i="18"/>
  <c r="I71" i="18"/>
  <c r="S71" i="18" s="1"/>
  <c r="H71" i="18"/>
  <c r="G71" i="18"/>
  <c r="F71" i="18"/>
  <c r="C71" i="18"/>
  <c r="B71" i="18"/>
  <c r="E71" i="18" s="1"/>
  <c r="V70" i="18"/>
  <c r="O70" i="18"/>
  <c r="N70" i="18"/>
  <c r="M70" i="18"/>
  <c r="L70" i="18"/>
  <c r="K70" i="18"/>
  <c r="J70" i="18"/>
  <c r="I70" i="18"/>
  <c r="H70" i="18"/>
  <c r="R70" i="18" s="1"/>
  <c r="G70" i="18"/>
  <c r="F70" i="18"/>
  <c r="C70" i="18"/>
  <c r="B70" i="18"/>
  <c r="U69" i="18"/>
  <c r="T69" i="18"/>
  <c r="S69" i="18"/>
  <c r="R69" i="18"/>
  <c r="Q69" i="18"/>
  <c r="P69" i="18"/>
  <c r="E69" i="18"/>
  <c r="V67" i="18"/>
  <c r="O67" i="18"/>
  <c r="N67" i="18"/>
  <c r="M67" i="18"/>
  <c r="L67" i="18"/>
  <c r="K67" i="18"/>
  <c r="J67" i="18"/>
  <c r="I67" i="18"/>
  <c r="H67" i="18"/>
  <c r="G67" i="18"/>
  <c r="F67" i="18"/>
  <c r="C67" i="18"/>
  <c r="B67" i="18"/>
  <c r="V66" i="18"/>
  <c r="S66" i="18"/>
  <c r="O66" i="18"/>
  <c r="N66" i="18"/>
  <c r="M66" i="18"/>
  <c r="L66" i="18"/>
  <c r="K66" i="18"/>
  <c r="J66" i="18"/>
  <c r="I66" i="18"/>
  <c r="H66" i="18"/>
  <c r="R66" i="18" s="1"/>
  <c r="G66" i="18"/>
  <c r="F66" i="18"/>
  <c r="C66" i="18"/>
  <c r="E66" i="18" s="1"/>
  <c r="B66" i="18"/>
  <c r="S65" i="18"/>
  <c r="R65" i="18"/>
  <c r="Q65" i="18"/>
  <c r="P65" i="18"/>
  <c r="E65" i="18"/>
  <c r="S64" i="18"/>
  <c r="R64" i="18"/>
  <c r="Q64" i="18"/>
  <c r="P64" i="18"/>
  <c r="E64" i="18"/>
  <c r="S63" i="18"/>
  <c r="R63" i="18"/>
  <c r="Q63" i="18"/>
  <c r="P63" i="18"/>
  <c r="E63" i="18"/>
  <c r="U62" i="18"/>
  <c r="S62" i="18"/>
  <c r="R62" i="18"/>
  <c r="Q62" i="18"/>
  <c r="P62" i="18"/>
  <c r="E62" i="18"/>
  <c r="T62" i="18" s="1"/>
  <c r="U61" i="18"/>
  <c r="T61" i="18"/>
  <c r="S61" i="18"/>
  <c r="R61" i="18"/>
  <c r="Q61" i="18"/>
  <c r="P61" i="18"/>
  <c r="E61" i="18"/>
  <c r="V59" i="18"/>
  <c r="O59" i="18"/>
  <c r="N59" i="18"/>
  <c r="M59" i="18"/>
  <c r="L59" i="18"/>
  <c r="K59" i="18"/>
  <c r="J59" i="18"/>
  <c r="I59" i="18"/>
  <c r="S59" i="18" s="1"/>
  <c r="H59" i="18"/>
  <c r="R59" i="18" s="1"/>
  <c r="G59" i="18"/>
  <c r="F59" i="18"/>
  <c r="C59" i="18"/>
  <c r="B59" i="18"/>
  <c r="S58" i="18"/>
  <c r="R58" i="18"/>
  <c r="Q58" i="18"/>
  <c r="P58" i="18"/>
  <c r="E58" i="18"/>
  <c r="S57" i="18"/>
  <c r="R57" i="18"/>
  <c r="Q57" i="18"/>
  <c r="P57" i="18"/>
  <c r="E57" i="18"/>
  <c r="U56" i="18"/>
  <c r="S56" i="18"/>
  <c r="R56" i="18"/>
  <c r="Q56" i="18"/>
  <c r="P56" i="18"/>
  <c r="E56" i="18"/>
  <c r="T56" i="18" s="1"/>
  <c r="T55" i="18"/>
  <c r="S55" i="18"/>
  <c r="R55" i="18"/>
  <c r="Q55" i="18"/>
  <c r="P55" i="18"/>
  <c r="E55" i="18"/>
  <c r="U55" i="18" s="1"/>
  <c r="V53" i="18"/>
  <c r="O53" i="18"/>
  <c r="N53" i="18"/>
  <c r="M53" i="18"/>
  <c r="L53" i="18"/>
  <c r="K53" i="18"/>
  <c r="J53" i="18"/>
  <c r="I53" i="18"/>
  <c r="H53" i="18"/>
  <c r="G53" i="18"/>
  <c r="F53" i="18"/>
  <c r="C53" i="18"/>
  <c r="B53" i="18"/>
  <c r="S52" i="18"/>
  <c r="R52" i="18"/>
  <c r="Q52" i="18"/>
  <c r="P52" i="18"/>
  <c r="E52" i="18"/>
  <c r="T51" i="18"/>
  <c r="S51" i="18"/>
  <c r="R51" i="18"/>
  <c r="Q51" i="18"/>
  <c r="P51" i="18"/>
  <c r="E51" i="18"/>
  <c r="S50" i="18"/>
  <c r="R50" i="18"/>
  <c r="Q50" i="18"/>
  <c r="P50" i="18"/>
  <c r="E50" i="18"/>
  <c r="S49" i="18"/>
  <c r="R49" i="18"/>
  <c r="Q49" i="18"/>
  <c r="P49" i="18"/>
  <c r="E49" i="18"/>
  <c r="S48" i="18"/>
  <c r="R48" i="18"/>
  <c r="Q48" i="18"/>
  <c r="P48" i="18"/>
  <c r="E48" i="18"/>
  <c r="T48" i="18" s="1"/>
  <c r="T47" i="18"/>
  <c r="S47" i="18"/>
  <c r="R47" i="18"/>
  <c r="Q47" i="18"/>
  <c r="P47" i="18"/>
  <c r="E47" i="18"/>
  <c r="U47" i="18" s="1"/>
  <c r="S46" i="18"/>
  <c r="R46" i="18"/>
  <c r="Q46" i="18"/>
  <c r="P46" i="18"/>
  <c r="E46" i="18"/>
  <c r="U45" i="18"/>
  <c r="S45" i="18"/>
  <c r="R45" i="18"/>
  <c r="Q45" i="18"/>
  <c r="P45" i="18"/>
  <c r="E45" i="18"/>
  <c r="T45" i="18" s="1"/>
  <c r="U44" i="18"/>
  <c r="S44" i="18"/>
  <c r="R44" i="18"/>
  <c r="Q44" i="18"/>
  <c r="P44" i="18"/>
  <c r="E44" i="18"/>
  <c r="T44" i="18" s="1"/>
  <c r="T43" i="18"/>
  <c r="S43" i="18"/>
  <c r="R43" i="18"/>
  <c r="Q43" i="18"/>
  <c r="P43" i="18"/>
  <c r="E43" i="18"/>
  <c r="S42" i="18"/>
  <c r="R42" i="18"/>
  <c r="Q42" i="18"/>
  <c r="P42" i="18"/>
  <c r="E42" i="18"/>
  <c r="V40" i="18"/>
  <c r="O40" i="18"/>
  <c r="N40" i="18"/>
  <c r="M40" i="18"/>
  <c r="L40" i="18"/>
  <c r="K40" i="18"/>
  <c r="J40" i="18"/>
  <c r="I40" i="18"/>
  <c r="S40" i="18" s="1"/>
  <c r="H40" i="18"/>
  <c r="R40" i="18" s="1"/>
  <c r="G40" i="18"/>
  <c r="F40" i="18"/>
  <c r="C40" i="18"/>
  <c r="B40" i="18"/>
  <c r="E40" i="18" s="1"/>
  <c r="T39" i="18"/>
  <c r="S39" i="18"/>
  <c r="R39" i="18"/>
  <c r="Q39" i="18"/>
  <c r="P39" i="18"/>
  <c r="E39" i="18"/>
  <c r="U39" i="18" s="1"/>
  <c r="S38" i="18"/>
  <c r="R38" i="18"/>
  <c r="Q38" i="18"/>
  <c r="P38" i="18"/>
  <c r="E38" i="18"/>
  <c r="S37" i="18"/>
  <c r="R37" i="18"/>
  <c r="Q37" i="18"/>
  <c r="P37" i="18"/>
  <c r="E37" i="18"/>
  <c r="U36" i="18"/>
  <c r="S36" i="18"/>
  <c r="R36" i="18"/>
  <c r="Q36" i="18"/>
  <c r="P36" i="18"/>
  <c r="E36" i="18"/>
  <c r="T35" i="18"/>
  <c r="S35" i="18"/>
  <c r="R35" i="18"/>
  <c r="Q35" i="18"/>
  <c r="P35" i="18"/>
  <c r="E35" i="18"/>
  <c r="U35" i="18" s="1"/>
  <c r="V33" i="18"/>
  <c r="O33" i="18"/>
  <c r="N33" i="18"/>
  <c r="M33" i="18"/>
  <c r="L33" i="18"/>
  <c r="K33" i="18"/>
  <c r="J33" i="18"/>
  <c r="I33" i="18"/>
  <c r="H33" i="18"/>
  <c r="G33" i="18"/>
  <c r="F33" i="18"/>
  <c r="C33" i="18"/>
  <c r="B33" i="18"/>
  <c r="S32" i="18"/>
  <c r="R32" i="18"/>
  <c r="Q32" i="18"/>
  <c r="P32" i="18"/>
  <c r="E32" i="18"/>
  <c r="V30" i="18"/>
  <c r="O30" i="18"/>
  <c r="N30" i="18"/>
  <c r="M30" i="18"/>
  <c r="L30" i="18"/>
  <c r="K30" i="18"/>
  <c r="J30" i="18"/>
  <c r="I30" i="18"/>
  <c r="H30" i="18"/>
  <c r="R30" i="18" s="1"/>
  <c r="G30" i="18"/>
  <c r="F30" i="18"/>
  <c r="C30" i="18"/>
  <c r="E30" i="18" s="1"/>
  <c r="B30" i="18"/>
  <c r="S29" i="18"/>
  <c r="R29" i="18"/>
  <c r="Q29" i="18"/>
  <c r="P29" i="18"/>
  <c r="E29" i="18"/>
  <c r="S28" i="18"/>
  <c r="R28" i="18"/>
  <c r="Q28" i="18"/>
  <c r="P28" i="18"/>
  <c r="E28" i="18"/>
  <c r="U27" i="18"/>
  <c r="T27" i="18"/>
  <c r="S27" i="18"/>
  <c r="R27" i="18"/>
  <c r="Q27" i="18"/>
  <c r="P27" i="18"/>
  <c r="E27" i="18"/>
  <c r="U26" i="18"/>
  <c r="T26" i="18"/>
  <c r="S26" i="18"/>
  <c r="R26" i="18"/>
  <c r="Q26" i="18"/>
  <c r="P26" i="18"/>
  <c r="E26" i="18"/>
  <c r="V24" i="18"/>
  <c r="O24" i="18"/>
  <c r="N24" i="18"/>
  <c r="M24" i="18"/>
  <c r="L24" i="18"/>
  <c r="K24" i="18"/>
  <c r="J24" i="18"/>
  <c r="I24" i="18"/>
  <c r="S24" i="18" s="1"/>
  <c r="H24" i="18"/>
  <c r="G24" i="18"/>
  <c r="F24" i="18"/>
  <c r="C24" i="18"/>
  <c r="E24" i="18" s="1"/>
  <c r="B24" i="18"/>
  <c r="T23" i="18"/>
  <c r="S23" i="18"/>
  <c r="R23" i="18"/>
  <c r="Q23" i="18"/>
  <c r="P23" i="18"/>
  <c r="E23" i="18"/>
  <c r="U23" i="18" s="1"/>
  <c r="S22" i="18"/>
  <c r="R22" i="18"/>
  <c r="Q22" i="18"/>
  <c r="P22" i="18"/>
  <c r="E22" i="18"/>
  <c r="T21" i="18"/>
  <c r="S21" i="18"/>
  <c r="R21" i="18"/>
  <c r="Q21" i="18"/>
  <c r="P21" i="18"/>
  <c r="E21" i="18"/>
  <c r="U21" i="18" s="1"/>
  <c r="U20" i="18"/>
  <c r="S20" i="18"/>
  <c r="R20" i="18"/>
  <c r="Q20" i="18"/>
  <c r="P20" i="18"/>
  <c r="E20" i="18"/>
  <c r="T19" i="18"/>
  <c r="S19" i="18"/>
  <c r="R19" i="18"/>
  <c r="Q19" i="18"/>
  <c r="P19" i="18"/>
  <c r="E19" i="18"/>
  <c r="U19" i="18" s="1"/>
  <c r="S18" i="18"/>
  <c r="R18" i="18"/>
  <c r="Q18" i="18"/>
  <c r="P18" i="18"/>
  <c r="E18" i="18"/>
  <c r="S17" i="18"/>
  <c r="R17" i="18"/>
  <c r="Q17" i="18"/>
  <c r="P17" i="18"/>
  <c r="E17" i="18"/>
  <c r="V15" i="18"/>
  <c r="O15" i="18"/>
  <c r="N15" i="18"/>
  <c r="M15" i="18"/>
  <c r="L15" i="18"/>
  <c r="K15" i="18"/>
  <c r="J15" i="18"/>
  <c r="I15" i="18"/>
  <c r="H15" i="18"/>
  <c r="G15" i="18"/>
  <c r="F15" i="18"/>
  <c r="C15" i="18"/>
  <c r="B15" i="18"/>
  <c r="S14" i="18"/>
  <c r="R14" i="18"/>
  <c r="Q14" i="18"/>
  <c r="P14" i="18"/>
  <c r="E14" i="18"/>
  <c r="S13" i="18"/>
  <c r="R13" i="18"/>
  <c r="Q13" i="18"/>
  <c r="P13" i="18"/>
  <c r="E13" i="18"/>
  <c r="S12" i="18"/>
  <c r="R12" i="18"/>
  <c r="Q12" i="18"/>
  <c r="P12" i="18"/>
  <c r="E12" i="18"/>
  <c r="S11" i="18"/>
  <c r="R11" i="18"/>
  <c r="Q11" i="18"/>
  <c r="P11" i="18"/>
  <c r="E11" i="18"/>
  <c r="U10" i="18"/>
  <c r="S10" i="18"/>
  <c r="R10" i="18"/>
  <c r="Q10" i="18"/>
  <c r="P10" i="18"/>
  <c r="E10" i="18"/>
  <c r="T10" i="18" s="1"/>
  <c r="T9" i="18"/>
  <c r="S9" i="18"/>
  <c r="R9" i="18"/>
  <c r="Q9" i="18"/>
  <c r="P9" i="18"/>
  <c r="E9" i="18"/>
  <c r="U9" i="18" s="1"/>
  <c r="U93" i="17"/>
  <c r="S93" i="17"/>
  <c r="R93" i="17"/>
  <c r="Q93" i="17"/>
  <c r="P93" i="17"/>
  <c r="E93" i="17"/>
  <c r="T93" i="17" s="1"/>
  <c r="S92" i="17"/>
  <c r="R92" i="17"/>
  <c r="Q92" i="17"/>
  <c r="P92" i="17"/>
  <c r="E92" i="17"/>
  <c r="S91" i="17"/>
  <c r="R91" i="17"/>
  <c r="Q91" i="17"/>
  <c r="P91" i="17"/>
  <c r="E91" i="17"/>
  <c r="S90" i="17"/>
  <c r="R90" i="17"/>
  <c r="Q90" i="17"/>
  <c r="P90" i="17"/>
  <c r="E90" i="17"/>
  <c r="S89" i="17"/>
  <c r="R89" i="17"/>
  <c r="Q89" i="17"/>
  <c r="P89" i="17"/>
  <c r="E89" i="17"/>
  <c r="S88" i="17"/>
  <c r="R88" i="17"/>
  <c r="Q88" i="17"/>
  <c r="P88" i="17"/>
  <c r="E88" i="17"/>
  <c r="U87" i="17"/>
  <c r="S87" i="17"/>
  <c r="R87" i="17"/>
  <c r="Q87" i="17"/>
  <c r="P87" i="17"/>
  <c r="E87" i="17"/>
  <c r="T87" i="17" s="1"/>
  <c r="T86" i="17"/>
  <c r="S86" i="17"/>
  <c r="R86" i="17"/>
  <c r="Q86" i="17"/>
  <c r="P86" i="17"/>
  <c r="E86" i="17"/>
  <c r="U86" i="17" s="1"/>
  <c r="V72" i="17"/>
  <c r="O72" i="17"/>
  <c r="N72" i="17"/>
  <c r="M72" i="17"/>
  <c r="L72" i="17"/>
  <c r="K72" i="17"/>
  <c r="J72" i="17"/>
  <c r="I72" i="17"/>
  <c r="H72" i="17"/>
  <c r="G72" i="17"/>
  <c r="F72" i="17"/>
  <c r="C72" i="17"/>
  <c r="B72" i="17"/>
  <c r="V71" i="17"/>
  <c r="O71" i="17"/>
  <c r="N71" i="17"/>
  <c r="M71" i="17"/>
  <c r="L71" i="17"/>
  <c r="K71" i="17"/>
  <c r="S71" i="17" s="1"/>
  <c r="J71" i="17"/>
  <c r="R71" i="17" s="1"/>
  <c r="I71" i="17"/>
  <c r="H71" i="17"/>
  <c r="G71" i="17"/>
  <c r="F71" i="17"/>
  <c r="C71" i="17"/>
  <c r="B71" i="17"/>
  <c r="V70" i="17"/>
  <c r="O70" i="17"/>
  <c r="N70" i="17"/>
  <c r="M70" i="17"/>
  <c r="L70" i="17"/>
  <c r="K70" i="17"/>
  <c r="J70" i="17"/>
  <c r="I70" i="17"/>
  <c r="H70" i="17"/>
  <c r="R70" i="17" s="1"/>
  <c r="G70" i="17"/>
  <c r="F70" i="17"/>
  <c r="E70" i="17"/>
  <c r="C70" i="17"/>
  <c r="B70" i="17"/>
  <c r="S69" i="17"/>
  <c r="R69" i="17"/>
  <c r="Q69" i="17"/>
  <c r="P69" i="17"/>
  <c r="E69" i="17"/>
  <c r="V67" i="17"/>
  <c r="O67" i="17"/>
  <c r="N67" i="17"/>
  <c r="M67" i="17"/>
  <c r="L67" i="17"/>
  <c r="K67" i="17"/>
  <c r="J67" i="17"/>
  <c r="I67" i="17"/>
  <c r="H67" i="17"/>
  <c r="G67" i="17"/>
  <c r="F67" i="17"/>
  <c r="C67" i="17"/>
  <c r="B67" i="17"/>
  <c r="E67" i="17" s="1"/>
  <c r="V66" i="17"/>
  <c r="O66" i="17"/>
  <c r="N66" i="17"/>
  <c r="M66" i="17"/>
  <c r="L66" i="17"/>
  <c r="K66" i="17"/>
  <c r="J66" i="17"/>
  <c r="I66" i="17"/>
  <c r="S66" i="17" s="1"/>
  <c r="H66" i="17"/>
  <c r="R66" i="17" s="1"/>
  <c r="G66" i="17"/>
  <c r="F66" i="17"/>
  <c r="C66" i="17"/>
  <c r="B66" i="17"/>
  <c r="E66" i="17" s="1"/>
  <c r="T65" i="17"/>
  <c r="S65" i="17"/>
  <c r="R65" i="17"/>
  <c r="Q65" i="17"/>
  <c r="P65" i="17"/>
  <c r="E65" i="17"/>
  <c r="U65" i="17" s="1"/>
  <c r="S64" i="17"/>
  <c r="R64" i="17"/>
  <c r="Q64" i="17"/>
  <c r="P64" i="17"/>
  <c r="E64" i="17"/>
  <c r="T64" i="17" s="1"/>
  <c r="S63" i="17"/>
  <c r="R63" i="17"/>
  <c r="Q63" i="17"/>
  <c r="P63" i="17"/>
  <c r="E63" i="17"/>
  <c r="S62" i="17"/>
  <c r="R62" i="17"/>
  <c r="Q62" i="17"/>
  <c r="P62" i="17"/>
  <c r="E62" i="17"/>
  <c r="S61" i="17"/>
  <c r="R61" i="17"/>
  <c r="Q61" i="17"/>
  <c r="P61" i="17"/>
  <c r="E61" i="17"/>
  <c r="V59" i="17"/>
  <c r="O59" i="17"/>
  <c r="N59" i="17"/>
  <c r="M59" i="17"/>
  <c r="L59" i="17"/>
  <c r="K59" i="17"/>
  <c r="J59" i="17"/>
  <c r="I59" i="17"/>
  <c r="S59" i="17" s="1"/>
  <c r="H59" i="17"/>
  <c r="R59" i="17" s="1"/>
  <c r="G59" i="17"/>
  <c r="F59" i="17"/>
  <c r="C59" i="17"/>
  <c r="B59" i="17"/>
  <c r="E59" i="17" s="1"/>
  <c r="S58" i="17"/>
  <c r="R58" i="17"/>
  <c r="Q58" i="17"/>
  <c r="P58" i="17"/>
  <c r="E58" i="17"/>
  <c r="S57" i="17"/>
  <c r="R57" i="17"/>
  <c r="Q57" i="17"/>
  <c r="P57" i="17"/>
  <c r="E57" i="17"/>
  <c r="S56" i="17"/>
  <c r="R56" i="17"/>
  <c r="Q56" i="17"/>
  <c r="P56" i="17"/>
  <c r="E56" i="17"/>
  <c r="U55" i="17"/>
  <c r="S55" i="17"/>
  <c r="R55" i="17"/>
  <c r="Q55" i="17"/>
  <c r="P55" i="17"/>
  <c r="E55" i="17"/>
  <c r="T55" i="17" s="1"/>
  <c r="V53" i="17"/>
  <c r="O53" i="17"/>
  <c r="N53" i="17"/>
  <c r="M53" i="17"/>
  <c r="L53" i="17"/>
  <c r="K53" i="17"/>
  <c r="J53" i="17"/>
  <c r="I53" i="17"/>
  <c r="H53" i="17"/>
  <c r="G53" i="17"/>
  <c r="F53" i="17"/>
  <c r="C53" i="17"/>
  <c r="B53" i="17"/>
  <c r="S52" i="17"/>
  <c r="R52" i="17"/>
  <c r="Q52" i="17"/>
  <c r="P52" i="17"/>
  <c r="E52" i="17"/>
  <c r="T52" i="17" s="1"/>
  <c r="S51" i="17"/>
  <c r="R51" i="17"/>
  <c r="Q51" i="17"/>
  <c r="P51" i="17"/>
  <c r="E51" i="17"/>
  <c r="S50" i="17"/>
  <c r="R50" i="17"/>
  <c r="Q50" i="17"/>
  <c r="P50" i="17"/>
  <c r="E50" i="17"/>
  <c r="T49" i="17"/>
  <c r="S49" i="17"/>
  <c r="R49" i="17"/>
  <c r="Q49" i="17"/>
  <c r="P49" i="17"/>
  <c r="E49" i="17"/>
  <c r="U49" i="17" s="1"/>
  <c r="S48" i="17"/>
  <c r="R48" i="17"/>
  <c r="Q48" i="17"/>
  <c r="P48" i="17"/>
  <c r="E48" i="17"/>
  <c r="T48" i="17" s="1"/>
  <c r="S47" i="17"/>
  <c r="R47" i="17"/>
  <c r="Q47" i="17"/>
  <c r="P47" i="17"/>
  <c r="E47" i="17"/>
  <c r="S46" i="17"/>
  <c r="R46" i="17"/>
  <c r="Q46" i="17"/>
  <c r="P46" i="17"/>
  <c r="E46" i="17"/>
  <c r="S45" i="17"/>
  <c r="R45" i="17"/>
  <c r="Q45" i="17"/>
  <c r="P45" i="17"/>
  <c r="E45" i="17"/>
  <c r="S44" i="17"/>
  <c r="R44" i="17"/>
  <c r="Q44" i="17"/>
  <c r="P44" i="17"/>
  <c r="E44" i="17"/>
  <c r="U43" i="17"/>
  <c r="S43" i="17"/>
  <c r="R43" i="17"/>
  <c r="Q43" i="17"/>
  <c r="P43" i="17"/>
  <c r="E43" i="17"/>
  <c r="T43" i="17" s="1"/>
  <c r="S42" i="17"/>
  <c r="R42" i="17"/>
  <c r="Q42" i="17"/>
  <c r="P42" i="17"/>
  <c r="E42" i="17"/>
  <c r="V40" i="17"/>
  <c r="O40" i="17"/>
  <c r="N40" i="17"/>
  <c r="M40" i="17"/>
  <c r="L40" i="17"/>
  <c r="K40" i="17"/>
  <c r="J40" i="17"/>
  <c r="I40" i="17"/>
  <c r="H40" i="17"/>
  <c r="G40" i="17"/>
  <c r="F40" i="17"/>
  <c r="E40" i="17"/>
  <c r="C40" i="17"/>
  <c r="B40" i="17"/>
  <c r="S39" i="17"/>
  <c r="R39" i="17"/>
  <c r="Q39" i="17"/>
  <c r="P39" i="17"/>
  <c r="E39" i="17"/>
  <c r="U39" i="17" s="1"/>
  <c r="S38" i="17"/>
  <c r="R38" i="17"/>
  <c r="Q38" i="17"/>
  <c r="P38" i="17"/>
  <c r="E38" i="17"/>
  <c r="T37" i="17"/>
  <c r="S37" i="17"/>
  <c r="R37" i="17"/>
  <c r="Q37" i="17"/>
  <c r="P37" i="17"/>
  <c r="E37" i="17"/>
  <c r="U37" i="17" s="1"/>
  <c r="S36" i="17"/>
  <c r="R36" i="17"/>
  <c r="Q36" i="17"/>
  <c r="U36" i="17" s="1"/>
  <c r="P36" i="17"/>
  <c r="E36" i="17"/>
  <c r="S35" i="17"/>
  <c r="R35" i="17"/>
  <c r="Q35" i="17"/>
  <c r="P35" i="17"/>
  <c r="E35" i="17"/>
  <c r="U35" i="17" s="1"/>
  <c r="V33" i="17"/>
  <c r="O33" i="17"/>
  <c r="N33" i="17"/>
  <c r="M33" i="17"/>
  <c r="L33" i="17"/>
  <c r="K33" i="17"/>
  <c r="J33" i="17"/>
  <c r="I33" i="17"/>
  <c r="S33" i="17" s="1"/>
  <c r="H33" i="17"/>
  <c r="R33" i="17" s="1"/>
  <c r="G33" i="17"/>
  <c r="F33" i="17"/>
  <c r="C33" i="17"/>
  <c r="E33" i="17" s="1"/>
  <c r="B33" i="17"/>
  <c r="S32" i="17"/>
  <c r="R32" i="17"/>
  <c r="Q32" i="17"/>
  <c r="P32" i="17"/>
  <c r="E32" i="17"/>
  <c r="V30" i="17"/>
  <c r="O30" i="17"/>
  <c r="N30" i="17"/>
  <c r="M30" i="17"/>
  <c r="L30" i="17"/>
  <c r="K30" i="17"/>
  <c r="J30" i="17"/>
  <c r="I30" i="17"/>
  <c r="S30" i="17" s="1"/>
  <c r="H30" i="17"/>
  <c r="R30" i="17" s="1"/>
  <c r="G30" i="17"/>
  <c r="F30" i="17"/>
  <c r="C30" i="17"/>
  <c r="B30" i="17"/>
  <c r="E30" i="17" s="1"/>
  <c r="U30" i="17" s="1"/>
  <c r="T29" i="17"/>
  <c r="S29" i="17"/>
  <c r="R29" i="17"/>
  <c r="Q29" i="17"/>
  <c r="P29" i="17"/>
  <c r="E29" i="17"/>
  <c r="U29" i="17" s="1"/>
  <c r="U28" i="17"/>
  <c r="S28" i="17"/>
  <c r="R28" i="17"/>
  <c r="Q28" i="17"/>
  <c r="P28" i="17"/>
  <c r="E28" i="17"/>
  <c r="T28" i="17" s="1"/>
  <c r="S27" i="17"/>
  <c r="R27" i="17"/>
  <c r="Q27" i="17"/>
  <c r="P27" i="17"/>
  <c r="E27" i="17"/>
  <c r="S26" i="17"/>
  <c r="R26" i="17"/>
  <c r="Q26" i="17"/>
  <c r="P26" i="17"/>
  <c r="E26" i="17"/>
  <c r="V24" i="17"/>
  <c r="O24" i="17"/>
  <c r="Q24" i="17" s="1"/>
  <c r="N24" i="17"/>
  <c r="M24" i="17"/>
  <c r="L24" i="17"/>
  <c r="K24" i="17"/>
  <c r="J24" i="17"/>
  <c r="I24" i="17"/>
  <c r="S24" i="17" s="1"/>
  <c r="H24" i="17"/>
  <c r="R24" i="17" s="1"/>
  <c r="G24" i="17"/>
  <c r="F24" i="17"/>
  <c r="E24" i="17"/>
  <c r="C24" i="17"/>
  <c r="B24" i="17"/>
  <c r="T23" i="17"/>
  <c r="S23" i="17"/>
  <c r="R23" i="17"/>
  <c r="Q23" i="17"/>
  <c r="P23" i="17"/>
  <c r="E23" i="17"/>
  <c r="U23" i="17" s="1"/>
  <c r="S22" i="17"/>
  <c r="R22" i="17"/>
  <c r="Q22" i="17"/>
  <c r="P22" i="17"/>
  <c r="E22" i="17"/>
  <c r="S21" i="17"/>
  <c r="R21" i="17"/>
  <c r="Q21" i="17"/>
  <c r="P21" i="17"/>
  <c r="E21" i="17"/>
  <c r="S20" i="17"/>
  <c r="R20" i="17"/>
  <c r="Q20" i="17"/>
  <c r="U20" i="17" s="1"/>
  <c r="P20" i="17"/>
  <c r="E20" i="17"/>
  <c r="S19" i="17"/>
  <c r="R19" i="17"/>
  <c r="Q19" i="17"/>
  <c r="P19" i="17"/>
  <c r="E19" i="17"/>
  <c r="S18" i="17"/>
  <c r="R18" i="17"/>
  <c r="Q18" i="17"/>
  <c r="P18" i="17"/>
  <c r="E18" i="17"/>
  <c r="T17" i="17"/>
  <c r="S17" i="17"/>
  <c r="R17" i="17"/>
  <c r="Q17" i="17"/>
  <c r="P17" i="17"/>
  <c r="E17" i="17"/>
  <c r="U17" i="17" s="1"/>
  <c r="V15" i="17"/>
  <c r="O15" i="17"/>
  <c r="N15" i="17"/>
  <c r="M15" i="17"/>
  <c r="L15" i="17"/>
  <c r="K15" i="17"/>
  <c r="J15" i="17"/>
  <c r="I15" i="17"/>
  <c r="H15" i="17"/>
  <c r="R15" i="17" s="1"/>
  <c r="G15" i="17"/>
  <c r="F15" i="17"/>
  <c r="C15" i="17"/>
  <c r="E15" i="17" s="1"/>
  <c r="B15" i="17"/>
  <c r="S14" i="17"/>
  <c r="R14" i="17"/>
  <c r="Q14" i="17"/>
  <c r="P14" i="17"/>
  <c r="E14" i="17"/>
  <c r="S13" i="17"/>
  <c r="R13" i="17"/>
  <c r="Q13" i="17"/>
  <c r="P13" i="17"/>
  <c r="E13" i="17"/>
  <c r="U13" i="17" s="1"/>
  <c r="U12" i="17"/>
  <c r="S12" i="17"/>
  <c r="R12" i="17"/>
  <c r="Q12" i="17"/>
  <c r="P12" i="17"/>
  <c r="E12" i="17"/>
  <c r="T12" i="17" s="1"/>
  <c r="T11" i="17"/>
  <c r="S11" i="17"/>
  <c r="R11" i="17"/>
  <c r="Q11" i="17"/>
  <c r="P11" i="17"/>
  <c r="E11" i="17"/>
  <c r="U11" i="17" s="1"/>
  <c r="S10" i="17"/>
  <c r="R10" i="17"/>
  <c r="Q10" i="17"/>
  <c r="P10" i="17"/>
  <c r="E10" i="17"/>
  <c r="S9" i="17"/>
  <c r="R9" i="17"/>
  <c r="Q9" i="17"/>
  <c r="P9" i="17"/>
  <c r="E9" i="17"/>
  <c r="S93" i="16"/>
  <c r="R93" i="16"/>
  <c r="Q93" i="16"/>
  <c r="P93" i="16"/>
  <c r="E93" i="16"/>
  <c r="S92" i="16"/>
  <c r="R92" i="16"/>
  <c r="Q92" i="16"/>
  <c r="P92" i="16"/>
  <c r="E92" i="16"/>
  <c r="S91" i="16"/>
  <c r="R91" i="16"/>
  <c r="Q91" i="16"/>
  <c r="P91" i="16"/>
  <c r="E91" i="16"/>
  <c r="T90" i="16"/>
  <c r="S90" i="16"/>
  <c r="R90" i="16"/>
  <c r="Q90" i="16"/>
  <c r="P90" i="16"/>
  <c r="E90" i="16"/>
  <c r="U90" i="16" s="1"/>
  <c r="U89" i="16"/>
  <c r="S89" i="16"/>
  <c r="R89" i="16"/>
  <c r="Q89" i="16"/>
  <c r="P89" i="16"/>
  <c r="E89" i="16"/>
  <c r="T89" i="16" s="1"/>
  <c r="S88" i="16"/>
  <c r="R88" i="16"/>
  <c r="Q88" i="16"/>
  <c r="P88" i="16"/>
  <c r="E88" i="16"/>
  <c r="U88" i="16" s="1"/>
  <c r="S87" i="16"/>
  <c r="R87" i="16"/>
  <c r="Q87" i="16"/>
  <c r="P87" i="16"/>
  <c r="E87" i="16"/>
  <c r="S86" i="16"/>
  <c r="R86" i="16"/>
  <c r="Q86" i="16"/>
  <c r="P86" i="16"/>
  <c r="E86" i="16"/>
  <c r="V72" i="16"/>
  <c r="O72" i="16"/>
  <c r="N72" i="16"/>
  <c r="M72" i="16"/>
  <c r="L72" i="16"/>
  <c r="K72" i="16"/>
  <c r="J72" i="16"/>
  <c r="I72" i="16"/>
  <c r="S72" i="16" s="1"/>
  <c r="H72" i="16"/>
  <c r="G72" i="16"/>
  <c r="F72" i="16"/>
  <c r="C72" i="16"/>
  <c r="B72" i="16"/>
  <c r="V71" i="16"/>
  <c r="O71" i="16"/>
  <c r="N71" i="16"/>
  <c r="M71" i="16"/>
  <c r="L71" i="16"/>
  <c r="K71" i="16"/>
  <c r="J71" i="16"/>
  <c r="I71" i="16"/>
  <c r="S71" i="16" s="1"/>
  <c r="H71" i="16"/>
  <c r="G71" i="16"/>
  <c r="F71" i="16"/>
  <c r="C71" i="16"/>
  <c r="B71" i="16"/>
  <c r="E71" i="16" s="1"/>
  <c r="V70" i="16"/>
  <c r="O70" i="16"/>
  <c r="N70" i="16"/>
  <c r="M70" i="16"/>
  <c r="L70" i="16"/>
  <c r="K70" i="16"/>
  <c r="J70" i="16"/>
  <c r="I70" i="16"/>
  <c r="S70" i="16" s="1"/>
  <c r="H70" i="16"/>
  <c r="R70" i="16" s="1"/>
  <c r="G70" i="16"/>
  <c r="F70" i="16"/>
  <c r="C70" i="16"/>
  <c r="B70" i="16"/>
  <c r="S69" i="16"/>
  <c r="R69" i="16"/>
  <c r="Q69" i="16"/>
  <c r="U69" i="16" s="1"/>
  <c r="P69" i="16"/>
  <c r="E69" i="16"/>
  <c r="V67" i="16"/>
  <c r="O67" i="16"/>
  <c r="N67" i="16"/>
  <c r="M67" i="16"/>
  <c r="L67" i="16"/>
  <c r="K67" i="16"/>
  <c r="J67" i="16"/>
  <c r="I67" i="16"/>
  <c r="H67" i="16"/>
  <c r="G67" i="16"/>
  <c r="F67" i="16"/>
  <c r="C67" i="16"/>
  <c r="B67" i="16"/>
  <c r="V66" i="16"/>
  <c r="O66" i="16"/>
  <c r="N66" i="16"/>
  <c r="M66" i="16"/>
  <c r="L66" i="16"/>
  <c r="K66" i="16"/>
  <c r="J66" i="16"/>
  <c r="I66" i="16"/>
  <c r="S66" i="16" s="1"/>
  <c r="H66" i="16"/>
  <c r="R66" i="16" s="1"/>
  <c r="G66" i="16"/>
  <c r="F66" i="16"/>
  <c r="C66" i="16"/>
  <c r="B66" i="16"/>
  <c r="E66" i="16" s="1"/>
  <c r="S65" i="16"/>
  <c r="R65" i="16"/>
  <c r="Q65" i="16"/>
  <c r="P65" i="16"/>
  <c r="E65" i="16"/>
  <c r="S64" i="16"/>
  <c r="R64" i="16"/>
  <c r="Q64" i="16"/>
  <c r="P64" i="16"/>
  <c r="E64" i="16"/>
  <c r="U63" i="16"/>
  <c r="S63" i="16"/>
  <c r="R63" i="16"/>
  <c r="Q63" i="16"/>
  <c r="P63" i="16"/>
  <c r="E63" i="16"/>
  <c r="T63" i="16" s="1"/>
  <c r="S62" i="16"/>
  <c r="R62" i="16"/>
  <c r="Q62" i="16"/>
  <c r="P62" i="16"/>
  <c r="E62" i="16"/>
  <c r="T61" i="16"/>
  <c r="S61" i="16"/>
  <c r="R61" i="16"/>
  <c r="Q61" i="16"/>
  <c r="P61" i="16"/>
  <c r="E61" i="16"/>
  <c r="U61" i="16" s="1"/>
  <c r="V59" i="16"/>
  <c r="O59" i="16"/>
  <c r="N59" i="16"/>
  <c r="M59" i="16"/>
  <c r="L59" i="16"/>
  <c r="K59" i="16"/>
  <c r="J59" i="16"/>
  <c r="I59" i="16"/>
  <c r="S59" i="16" s="1"/>
  <c r="H59" i="16"/>
  <c r="R59" i="16" s="1"/>
  <c r="G59" i="16"/>
  <c r="F59" i="16"/>
  <c r="C59" i="16"/>
  <c r="B59" i="16"/>
  <c r="U58" i="16"/>
  <c r="S58" i="16"/>
  <c r="R58" i="16"/>
  <c r="Q58" i="16"/>
  <c r="P58" i="16"/>
  <c r="E58" i="16"/>
  <c r="T58" i="16" s="1"/>
  <c r="T57" i="16"/>
  <c r="S57" i="16"/>
  <c r="R57" i="16"/>
  <c r="Q57" i="16"/>
  <c r="P57" i="16"/>
  <c r="E57" i="16"/>
  <c r="U57" i="16" s="1"/>
  <c r="U56" i="16"/>
  <c r="T56" i="16"/>
  <c r="S56" i="16"/>
  <c r="R56" i="16"/>
  <c r="Q56" i="16"/>
  <c r="P56" i="16"/>
  <c r="E56" i="16"/>
  <c r="T55" i="16"/>
  <c r="S55" i="16"/>
  <c r="R55" i="16"/>
  <c r="Q55" i="16"/>
  <c r="P55" i="16"/>
  <c r="E55" i="16"/>
  <c r="U55" i="16" s="1"/>
  <c r="V53" i="16"/>
  <c r="O53" i="16"/>
  <c r="N53" i="16"/>
  <c r="M53" i="16"/>
  <c r="L53" i="16"/>
  <c r="K53" i="16"/>
  <c r="J53" i="16"/>
  <c r="I53" i="16"/>
  <c r="S53" i="16" s="1"/>
  <c r="H53" i="16"/>
  <c r="G53" i="16"/>
  <c r="F53" i="16"/>
  <c r="C53" i="16"/>
  <c r="B53" i="16"/>
  <c r="E53" i="16" s="1"/>
  <c r="U52" i="16"/>
  <c r="S52" i="16"/>
  <c r="R52" i="16"/>
  <c r="Q52" i="16"/>
  <c r="P52" i="16"/>
  <c r="E52" i="16"/>
  <c r="T52" i="16" s="1"/>
  <c r="T51" i="16"/>
  <c r="S51" i="16"/>
  <c r="R51" i="16"/>
  <c r="Q51" i="16"/>
  <c r="P51" i="16"/>
  <c r="E51" i="16"/>
  <c r="U51" i="16" s="1"/>
  <c r="S50" i="16"/>
  <c r="R50" i="16"/>
  <c r="Q50" i="16"/>
  <c r="P50" i="16"/>
  <c r="E50" i="16"/>
  <c r="S49" i="16"/>
  <c r="R49" i="16"/>
  <c r="Q49" i="16"/>
  <c r="P49" i="16"/>
  <c r="E49" i="16"/>
  <c r="U48" i="16"/>
  <c r="S48" i="16"/>
  <c r="R48" i="16"/>
  <c r="Q48" i="16"/>
  <c r="P48" i="16"/>
  <c r="E48" i="16"/>
  <c r="T48" i="16" s="1"/>
  <c r="T47" i="16"/>
  <c r="S47" i="16"/>
  <c r="R47" i="16"/>
  <c r="Q47" i="16"/>
  <c r="P47" i="16"/>
  <c r="E47" i="16"/>
  <c r="U47" i="16" s="1"/>
  <c r="S46" i="16"/>
  <c r="R46" i="16"/>
  <c r="Q46" i="16"/>
  <c r="P46" i="16"/>
  <c r="E46" i="16"/>
  <c r="U46" i="16" s="1"/>
  <c r="T45" i="16"/>
  <c r="S45" i="16"/>
  <c r="R45" i="16"/>
  <c r="Q45" i="16"/>
  <c r="P45" i="16"/>
  <c r="E45" i="16"/>
  <c r="U45" i="16" s="1"/>
  <c r="U44" i="16"/>
  <c r="S44" i="16"/>
  <c r="R44" i="16"/>
  <c r="Q44" i="16"/>
  <c r="P44" i="16"/>
  <c r="E44" i="16"/>
  <c r="T44" i="16" s="1"/>
  <c r="S43" i="16"/>
  <c r="R43" i="16"/>
  <c r="Q43" i="16"/>
  <c r="P43" i="16"/>
  <c r="E43" i="16"/>
  <c r="S42" i="16"/>
  <c r="R42" i="16"/>
  <c r="Q42" i="16"/>
  <c r="P42" i="16"/>
  <c r="E42" i="16"/>
  <c r="V40" i="16"/>
  <c r="O40" i="16"/>
  <c r="N40" i="16"/>
  <c r="M40" i="16"/>
  <c r="L40" i="16"/>
  <c r="K40" i="16"/>
  <c r="J40" i="16"/>
  <c r="I40" i="16"/>
  <c r="S40" i="16" s="1"/>
  <c r="H40" i="16"/>
  <c r="R40" i="16" s="1"/>
  <c r="G40" i="16"/>
  <c r="F40" i="16"/>
  <c r="C40" i="16"/>
  <c r="E40" i="16" s="1"/>
  <c r="B40" i="16"/>
  <c r="T39" i="16"/>
  <c r="S39" i="16"/>
  <c r="R39" i="16"/>
  <c r="Q39" i="16"/>
  <c r="P39" i="16"/>
  <c r="E39" i="16"/>
  <c r="U39" i="16" s="1"/>
  <c r="S38" i="16"/>
  <c r="R38" i="16"/>
  <c r="Q38" i="16"/>
  <c r="P38" i="16"/>
  <c r="E38" i="16"/>
  <c r="S37" i="16"/>
  <c r="R37" i="16"/>
  <c r="Q37" i="16"/>
  <c r="P37" i="16"/>
  <c r="E37" i="16"/>
  <c r="S36" i="16"/>
  <c r="R36" i="16"/>
  <c r="Q36" i="16"/>
  <c r="P36" i="16"/>
  <c r="E36" i="16"/>
  <c r="S35" i="16"/>
  <c r="R35" i="16"/>
  <c r="Q35" i="16"/>
  <c r="P35" i="16"/>
  <c r="E35" i="16"/>
  <c r="V33" i="16"/>
  <c r="O33" i="16"/>
  <c r="N33" i="16"/>
  <c r="M33" i="16"/>
  <c r="L33" i="16"/>
  <c r="K33" i="16"/>
  <c r="J33" i="16"/>
  <c r="R33" i="16" s="1"/>
  <c r="I33" i="16"/>
  <c r="H33" i="16"/>
  <c r="G33" i="16"/>
  <c r="F33" i="16"/>
  <c r="C33" i="16"/>
  <c r="B33" i="16"/>
  <c r="S32" i="16"/>
  <c r="R32" i="16"/>
  <c r="Q32" i="16"/>
  <c r="P32" i="16"/>
  <c r="E32" i="16"/>
  <c r="T32" i="16" s="1"/>
  <c r="V30" i="16"/>
  <c r="S30" i="16"/>
  <c r="O30" i="16"/>
  <c r="N30" i="16"/>
  <c r="M30" i="16"/>
  <c r="L30" i="16"/>
  <c r="K30" i="16"/>
  <c r="J30" i="16"/>
  <c r="I30" i="16"/>
  <c r="H30" i="16"/>
  <c r="R30" i="16" s="1"/>
  <c r="G30" i="16"/>
  <c r="F30" i="16"/>
  <c r="E30" i="16"/>
  <c r="C30" i="16"/>
  <c r="B30" i="16"/>
  <c r="S29" i="16"/>
  <c r="R29" i="16"/>
  <c r="Q29" i="16"/>
  <c r="P29" i="16"/>
  <c r="E29" i="16"/>
  <c r="U28" i="16"/>
  <c r="S28" i="16"/>
  <c r="R28" i="16"/>
  <c r="Q28" i="16"/>
  <c r="P28" i="16"/>
  <c r="E28" i="16"/>
  <c r="T28" i="16" s="1"/>
  <c r="U27" i="16"/>
  <c r="T27" i="16"/>
  <c r="S27" i="16"/>
  <c r="R27" i="16"/>
  <c r="Q27" i="16"/>
  <c r="P27" i="16"/>
  <c r="E27" i="16"/>
  <c r="S26" i="16"/>
  <c r="R26" i="16"/>
  <c r="Q26" i="16"/>
  <c r="P26" i="16"/>
  <c r="E26" i="16"/>
  <c r="U26" i="16" s="1"/>
  <c r="V24" i="16"/>
  <c r="O24" i="16"/>
  <c r="N24" i="16"/>
  <c r="M24" i="16"/>
  <c r="L24" i="16"/>
  <c r="K24" i="16"/>
  <c r="J24" i="16"/>
  <c r="R24" i="16" s="1"/>
  <c r="I24" i="16"/>
  <c r="S24" i="16" s="1"/>
  <c r="H24" i="16"/>
  <c r="G24" i="16"/>
  <c r="F24" i="16"/>
  <c r="C24" i="16"/>
  <c r="B24" i="16"/>
  <c r="E24" i="16" s="1"/>
  <c r="U23" i="16"/>
  <c r="S23" i="16"/>
  <c r="R23" i="16"/>
  <c r="Q23" i="16"/>
  <c r="P23" i="16"/>
  <c r="E23" i="16"/>
  <c r="T23" i="16" s="1"/>
  <c r="U22" i="16"/>
  <c r="T22" i="16"/>
  <c r="S22" i="16"/>
  <c r="R22" i="16"/>
  <c r="Q22" i="16"/>
  <c r="P22" i="16"/>
  <c r="E22" i="16"/>
  <c r="T21" i="16"/>
  <c r="S21" i="16"/>
  <c r="R21" i="16"/>
  <c r="Q21" i="16"/>
  <c r="P21" i="16"/>
  <c r="E21" i="16"/>
  <c r="U21" i="16" s="1"/>
  <c r="S20" i="16"/>
  <c r="R20" i="16"/>
  <c r="Q20" i="16"/>
  <c r="P20" i="16"/>
  <c r="E20" i="16"/>
  <c r="U20" i="16" s="1"/>
  <c r="S19" i="16"/>
  <c r="R19" i="16"/>
  <c r="Q19" i="16"/>
  <c r="P19" i="16"/>
  <c r="E19" i="16"/>
  <c r="S18" i="16"/>
  <c r="R18" i="16"/>
  <c r="Q18" i="16"/>
  <c r="P18" i="16"/>
  <c r="E18" i="16"/>
  <c r="S17" i="16"/>
  <c r="R17" i="16"/>
  <c r="Q17" i="16"/>
  <c r="P17" i="16"/>
  <c r="E17" i="16"/>
  <c r="V15" i="16"/>
  <c r="O15" i="16"/>
  <c r="N15" i="16"/>
  <c r="M15" i="16"/>
  <c r="L15" i="16"/>
  <c r="K15" i="16"/>
  <c r="J15" i="16"/>
  <c r="I15" i="16"/>
  <c r="H15" i="16"/>
  <c r="R15" i="16" s="1"/>
  <c r="G15" i="16"/>
  <c r="F15" i="16"/>
  <c r="C15" i="16"/>
  <c r="B15" i="16"/>
  <c r="S14" i="16"/>
  <c r="R14" i="16"/>
  <c r="Q14" i="16"/>
  <c r="P14" i="16"/>
  <c r="E14" i="16"/>
  <c r="S13" i="16"/>
  <c r="R13" i="16"/>
  <c r="Q13" i="16"/>
  <c r="P13" i="16"/>
  <c r="E13" i="16"/>
  <c r="S12" i="16"/>
  <c r="R12" i="16"/>
  <c r="Q12" i="16"/>
  <c r="P12" i="16"/>
  <c r="E12" i="16"/>
  <c r="T12" i="16" s="1"/>
  <c r="U11" i="16"/>
  <c r="T11" i="16"/>
  <c r="S11" i="16"/>
  <c r="R11" i="16"/>
  <c r="Q11" i="16"/>
  <c r="P11" i="16"/>
  <c r="E11" i="16"/>
  <c r="S10" i="16"/>
  <c r="R10" i="16"/>
  <c r="Q10" i="16"/>
  <c r="P10" i="16"/>
  <c r="E10" i="16"/>
  <c r="S9" i="16"/>
  <c r="R9" i="16"/>
  <c r="Q9" i="16"/>
  <c r="P9" i="16"/>
  <c r="E9" i="16"/>
  <c r="S93" i="15"/>
  <c r="R93" i="15"/>
  <c r="Q93" i="15"/>
  <c r="P93" i="15"/>
  <c r="E93" i="15"/>
  <c r="T93" i="15" s="1"/>
  <c r="T92" i="15"/>
  <c r="S92" i="15"/>
  <c r="R92" i="15"/>
  <c r="Q92" i="15"/>
  <c r="P92" i="15"/>
  <c r="E92" i="15"/>
  <c r="U92" i="15" s="1"/>
  <c r="S91" i="15"/>
  <c r="R91" i="15"/>
  <c r="Q91" i="15"/>
  <c r="P91" i="15"/>
  <c r="E91" i="15"/>
  <c r="S90" i="15"/>
  <c r="R90" i="15"/>
  <c r="Q90" i="15"/>
  <c r="P90" i="15"/>
  <c r="E90" i="15"/>
  <c r="U89" i="15"/>
  <c r="S89" i="15"/>
  <c r="R89" i="15"/>
  <c r="Q89" i="15"/>
  <c r="P89" i="15"/>
  <c r="E89" i="15"/>
  <c r="T89" i="15" s="1"/>
  <c r="U88" i="15"/>
  <c r="T88" i="15"/>
  <c r="S88" i="15"/>
  <c r="R88" i="15"/>
  <c r="Q88" i="15"/>
  <c r="P88" i="15"/>
  <c r="E88" i="15"/>
  <c r="S87" i="15"/>
  <c r="R87" i="15"/>
  <c r="Q87" i="15"/>
  <c r="P87" i="15"/>
  <c r="E87" i="15"/>
  <c r="T87" i="15" s="1"/>
  <c r="S86" i="15"/>
  <c r="R86" i="15"/>
  <c r="Q86" i="15"/>
  <c r="P86" i="15"/>
  <c r="E86" i="15"/>
  <c r="V72" i="15"/>
  <c r="O72" i="15"/>
  <c r="N72" i="15"/>
  <c r="M72" i="15"/>
  <c r="L72" i="15"/>
  <c r="K72" i="15"/>
  <c r="J72" i="15"/>
  <c r="I72" i="15"/>
  <c r="H72" i="15"/>
  <c r="G72" i="15"/>
  <c r="F72" i="15"/>
  <c r="C72" i="15"/>
  <c r="B72" i="15"/>
  <c r="V71" i="15"/>
  <c r="O71" i="15"/>
  <c r="N71" i="15"/>
  <c r="M71" i="15"/>
  <c r="L71" i="15"/>
  <c r="K71" i="15"/>
  <c r="S71" i="15" s="1"/>
  <c r="J71" i="15"/>
  <c r="I71" i="15"/>
  <c r="H71" i="15"/>
  <c r="R71" i="15" s="1"/>
  <c r="G71" i="15"/>
  <c r="F71" i="15"/>
  <c r="C71" i="15"/>
  <c r="B71" i="15"/>
  <c r="E71" i="15" s="1"/>
  <c r="V70" i="15"/>
  <c r="O70" i="15"/>
  <c r="N70" i="15"/>
  <c r="M70" i="15"/>
  <c r="L70" i="15"/>
  <c r="K70" i="15"/>
  <c r="S70" i="15" s="1"/>
  <c r="J70" i="15"/>
  <c r="I70" i="15"/>
  <c r="H70" i="15"/>
  <c r="R70" i="15" s="1"/>
  <c r="G70" i="15"/>
  <c r="F70" i="15"/>
  <c r="C70" i="15"/>
  <c r="B70" i="15"/>
  <c r="E70" i="15" s="1"/>
  <c r="S69" i="15"/>
  <c r="R69" i="15"/>
  <c r="Q69" i="15"/>
  <c r="P69" i="15"/>
  <c r="E69" i="15"/>
  <c r="V67" i="15"/>
  <c r="O67" i="15"/>
  <c r="N67" i="15"/>
  <c r="M67" i="15"/>
  <c r="L67" i="15"/>
  <c r="K67" i="15"/>
  <c r="J67" i="15"/>
  <c r="I67" i="15"/>
  <c r="H67" i="15"/>
  <c r="R67" i="15" s="1"/>
  <c r="G67" i="15"/>
  <c r="F67" i="15"/>
  <c r="C67" i="15"/>
  <c r="B67" i="15"/>
  <c r="E67" i="15" s="1"/>
  <c r="V66" i="15"/>
  <c r="O66" i="15"/>
  <c r="N66" i="15"/>
  <c r="M66" i="15"/>
  <c r="L66" i="15"/>
  <c r="K66" i="15"/>
  <c r="J66" i="15"/>
  <c r="I66" i="15"/>
  <c r="S66" i="15" s="1"/>
  <c r="H66" i="15"/>
  <c r="R66" i="15" s="1"/>
  <c r="G66" i="15"/>
  <c r="F66" i="15"/>
  <c r="C66" i="15"/>
  <c r="B66" i="15"/>
  <c r="S65" i="15"/>
  <c r="R65" i="15"/>
  <c r="Q65" i="15"/>
  <c r="P65" i="15"/>
  <c r="E65" i="15"/>
  <c r="U64" i="15"/>
  <c r="S64" i="15"/>
  <c r="R64" i="15"/>
  <c r="Q64" i="15"/>
  <c r="P64" i="15"/>
  <c r="E64" i="15"/>
  <c r="T64" i="15" s="1"/>
  <c r="T63" i="15"/>
  <c r="S63" i="15"/>
  <c r="R63" i="15"/>
  <c r="Q63" i="15"/>
  <c r="P63" i="15"/>
  <c r="E63" i="15"/>
  <c r="U63" i="15" s="1"/>
  <c r="S62" i="15"/>
  <c r="R62" i="15"/>
  <c r="Q62" i="15"/>
  <c r="P62" i="15"/>
  <c r="E62" i="15"/>
  <c r="S61" i="15"/>
  <c r="R61" i="15"/>
  <c r="Q61" i="15"/>
  <c r="P61" i="15"/>
  <c r="E61" i="15"/>
  <c r="V59" i="15"/>
  <c r="O59" i="15"/>
  <c r="N59" i="15"/>
  <c r="M59" i="15"/>
  <c r="L59" i="15"/>
  <c r="K59" i="15"/>
  <c r="J59" i="15"/>
  <c r="I59" i="15"/>
  <c r="H59" i="15"/>
  <c r="R59" i="15" s="1"/>
  <c r="G59" i="15"/>
  <c r="F59" i="15"/>
  <c r="C59" i="15"/>
  <c r="B59" i="15"/>
  <c r="E59" i="15" s="1"/>
  <c r="S58" i="15"/>
  <c r="R58" i="15"/>
  <c r="Q58" i="15"/>
  <c r="P58" i="15"/>
  <c r="E58" i="15"/>
  <c r="S57" i="15"/>
  <c r="R57" i="15"/>
  <c r="Q57" i="15"/>
  <c r="P57" i="15"/>
  <c r="E57" i="15"/>
  <c r="S56" i="15"/>
  <c r="R56" i="15"/>
  <c r="Q56" i="15"/>
  <c r="P56" i="15"/>
  <c r="E56" i="15"/>
  <c r="S55" i="15"/>
  <c r="R55" i="15"/>
  <c r="Q55" i="15"/>
  <c r="P55" i="15"/>
  <c r="E55" i="15"/>
  <c r="U55" i="15" s="1"/>
  <c r="V53" i="15"/>
  <c r="O53" i="15"/>
  <c r="N53" i="15"/>
  <c r="M53" i="15"/>
  <c r="L53" i="15"/>
  <c r="K53" i="15"/>
  <c r="J53" i="15"/>
  <c r="I53" i="15"/>
  <c r="H53" i="15"/>
  <c r="G53" i="15"/>
  <c r="F53" i="15"/>
  <c r="C53" i="15"/>
  <c r="B53" i="15"/>
  <c r="S52" i="15"/>
  <c r="R52" i="15"/>
  <c r="Q52" i="15"/>
  <c r="P52" i="15"/>
  <c r="E52" i="15"/>
  <c r="T52" i="15" s="1"/>
  <c r="S51" i="15"/>
  <c r="R51" i="15"/>
  <c r="Q51" i="15"/>
  <c r="P51" i="15"/>
  <c r="E51" i="15"/>
  <c r="U51" i="15" s="1"/>
  <c r="S50" i="15"/>
  <c r="R50" i="15"/>
  <c r="Q50" i="15"/>
  <c r="P50" i="15"/>
  <c r="E50" i="15"/>
  <c r="T49" i="15"/>
  <c r="S49" i="15"/>
  <c r="R49" i="15"/>
  <c r="Q49" i="15"/>
  <c r="P49" i="15"/>
  <c r="E49" i="15"/>
  <c r="U49" i="15" s="1"/>
  <c r="U48" i="15"/>
  <c r="S48" i="15"/>
  <c r="R48" i="15"/>
  <c r="Q48" i="15"/>
  <c r="P48" i="15"/>
  <c r="E48" i="15"/>
  <c r="T48" i="15" s="1"/>
  <c r="S47" i="15"/>
  <c r="R47" i="15"/>
  <c r="Q47" i="15"/>
  <c r="P47" i="15"/>
  <c r="E47" i="15"/>
  <c r="U47" i="15" s="1"/>
  <c r="S46" i="15"/>
  <c r="R46" i="15"/>
  <c r="Q46" i="15"/>
  <c r="P46" i="15"/>
  <c r="E46" i="15"/>
  <c r="S45" i="15"/>
  <c r="R45" i="15"/>
  <c r="Q45" i="15"/>
  <c r="P45" i="15"/>
  <c r="E45" i="15"/>
  <c r="S44" i="15"/>
  <c r="R44" i="15"/>
  <c r="Q44" i="15"/>
  <c r="P44" i="15"/>
  <c r="E44" i="15"/>
  <c r="T44" i="15" s="1"/>
  <c r="S43" i="15"/>
  <c r="R43" i="15"/>
  <c r="Q43" i="15"/>
  <c r="P43" i="15"/>
  <c r="E43" i="15"/>
  <c r="S42" i="15"/>
  <c r="R42" i="15"/>
  <c r="Q42" i="15"/>
  <c r="P42" i="15"/>
  <c r="E42" i="15"/>
  <c r="V40" i="15"/>
  <c r="O40" i="15"/>
  <c r="N40" i="15"/>
  <c r="M40" i="15"/>
  <c r="L40" i="15"/>
  <c r="K40" i="15"/>
  <c r="J40" i="15"/>
  <c r="I40" i="15"/>
  <c r="S40" i="15" s="1"/>
  <c r="H40" i="15"/>
  <c r="G40" i="15"/>
  <c r="F40" i="15"/>
  <c r="C40" i="15"/>
  <c r="B40" i="15"/>
  <c r="E40" i="15" s="1"/>
  <c r="T39" i="15"/>
  <c r="S39" i="15"/>
  <c r="R39" i="15"/>
  <c r="Q39" i="15"/>
  <c r="P39" i="15"/>
  <c r="E39" i="15"/>
  <c r="U39" i="15" s="1"/>
  <c r="S38" i="15"/>
  <c r="R38" i="15"/>
  <c r="Q38" i="15"/>
  <c r="P38" i="15"/>
  <c r="E38" i="15"/>
  <c r="T37" i="15"/>
  <c r="S37" i="15"/>
  <c r="R37" i="15"/>
  <c r="Q37" i="15"/>
  <c r="P37" i="15"/>
  <c r="E37" i="15"/>
  <c r="U37" i="15" s="1"/>
  <c r="U36" i="15"/>
  <c r="S36" i="15"/>
  <c r="R36" i="15"/>
  <c r="Q36" i="15"/>
  <c r="P36" i="15"/>
  <c r="E36" i="15"/>
  <c r="T36" i="15" s="1"/>
  <c r="S35" i="15"/>
  <c r="R35" i="15"/>
  <c r="Q35" i="15"/>
  <c r="P35" i="15"/>
  <c r="E35" i="15"/>
  <c r="V33" i="15"/>
  <c r="O33" i="15"/>
  <c r="N33" i="15"/>
  <c r="M33" i="15"/>
  <c r="L33" i="15"/>
  <c r="K33" i="15"/>
  <c r="S33" i="15" s="1"/>
  <c r="J33" i="15"/>
  <c r="I33" i="15"/>
  <c r="H33" i="15"/>
  <c r="G33" i="15"/>
  <c r="F33" i="15"/>
  <c r="C33" i="15"/>
  <c r="B33" i="15"/>
  <c r="E33" i="15" s="1"/>
  <c r="S32" i="15"/>
  <c r="R32" i="15"/>
  <c r="Q32" i="15"/>
  <c r="U32" i="15" s="1"/>
  <c r="P32" i="15"/>
  <c r="E32" i="15"/>
  <c r="V30" i="15"/>
  <c r="O30" i="15"/>
  <c r="N30" i="15"/>
  <c r="M30" i="15"/>
  <c r="L30" i="15"/>
  <c r="K30" i="15"/>
  <c r="J30" i="15"/>
  <c r="I30" i="15"/>
  <c r="S30" i="15" s="1"/>
  <c r="H30" i="15"/>
  <c r="R30" i="15" s="1"/>
  <c r="G30" i="15"/>
  <c r="F30" i="15"/>
  <c r="C30" i="15"/>
  <c r="B30" i="15"/>
  <c r="S29" i="15"/>
  <c r="R29" i="15"/>
  <c r="Q29" i="15"/>
  <c r="P29" i="15"/>
  <c r="E29" i="15"/>
  <c r="U28" i="15"/>
  <c r="S28" i="15"/>
  <c r="R28" i="15"/>
  <c r="Q28" i="15"/>
  <c r="P28" i="15"/>
  <c r="E28" i="15"/>
  <c r="T28" i="15" s="1"/>
  <c r="T27" i="15"/>
  <c r="S27" i="15"/>
  <c r="R27" i="15"/>
  <c r="Q27" i="15"/>
  <c r="P27" i="15"/>
  <c r="E27" i="15"/>
  <c r="U27" i="15" s="1"/>
  <c r="S26" i="15"/>
  <c r="R26" i="15"/>
  <c r="Q26" i="15"/>
  <c r="P26" i="15"/>
  <c r="E26" i="15"/>
  <c r="V24" i="15"/>
  <c r="O24" i="15"/>
  <c r="N24" i="15"/>
  <c r="M24" i="15"/>
  <c r="L24" i="15"/>
  <c r="K24" i="15"/>
  <c r="J24" i="15"/>
  <c r="I24" i="15"/>
  <c r="S24" i="15" s="1"/>
  <c r="H24" i="15"/>
  <c r="G24" i="15"/>
  <c r="F24" i="15"/>
  <c r="C24" i="15"/>
  <c r="B24" i="15"/>
  <c r="E24" i="15" s="1"/>
  <c r="S23" i="15"/>
  <c r="R23" i="15"/>
  <c r="Q23" i="15"/>
  <c r="P23" i="15"/>
  <c r="E23" i="15"/>
  <c r="U23" i="15" s="1"/>
  <c r="S22" i="15"/>
  <c r="R22" i="15"/>
  <c r="Q22" i="15"/>
  <c r="P22" i="15"/>
  <c r="E22" i="15"/>
  <c r="U22" i="15" s="1"/>
  <c r="S21" i="15"/>
  <c r="R21" i="15"/>
  <c r="Q21" i="15"/>
  <c r="P21" i="15"/>
  <c r="E21" i="15"/>
  <c r="S20" i="15"/>
  <c r="R20" i="15"/>
  <c r="Q20" i="15"/>
  <c r="P20" i="15"/>
  <c r="E20" i="15"/>
  <c r="S19" i="15"/>
  <c r="R19" i="15"/>
  <c r="Q19" i="15"/>
  <c r="P19" i="15"/>
  <c r="E19" i="15"/>
  <c r="T19" i="15" s="1"/>
  <c r="S18" i="15"/>
  <c r="R18" i="15"/>
  <c r="Q18" i="15"/>
  <c r="P18" i="15"/>
  <c r="E18" i="15"/>
  <c r="U18" i="15" s="1"/>
  <c r="S17" i="15"/>
  <c r="R17" i="15"/>
  <c r="Q17" i="15"/>
  <c r="P17" i="15"/>
  <c r="E17" i="15"/>
  <c r="V15" i="15"/>
  <c r="O15" i="15"/>
  <c r="N15" i="15"/>
  <c r="M15" i="15"/>
  <c r="L15" i="15"/>
  <c r="K15" i="15"/>
  <c r="J15" i="15"/>
  <c r="I15" i="15"/>
  <c r="H15" i="15"/>
  <c r="G15" i="15"/>
  <c r="F15" i="15"/>
  <c r="C15" i="15"/>
  <c r="B15" i="15"/>
  <c r="E15" i="15" s="1"/>
  <c r="U14" i="15"/>
  <c r="T14" i="15"/>
  <c r="S14" i="15"/>
  <c r="R14" i="15"/>
  <c r="Q14" i="15"/>
  <c r="P14" i="15"/>
  <c r="E14" i="15"/>
  <c r="U13" i="15"/>
  <c r="T13" i="15"/>
  <c r="S13" i="15"/>
  <c r="R13" i="15"/>
  <c r="Q13" i="15"/>
  <c r="P13" i="15"/>
  <c r="E13" i="15"/>
  <c r="S12" i="15"/>
  <c r="R12" i="15"/>
  <c r="Q12" i="15"/>
  <c r="P12" i="15"/>
  <c r="E12" i="15"/>
  <c r="U12" i="15" s="1"/>
  <c r="S11" i="15"/>
  <c r="R11" i="15"/>
  <c r="Q11" i="15"/>
  <c r="P11" i="15"/>
  <c r="E11" i="15"/>
  <c r="S10" i="15"/>
  <c r="R10" i="15"/>
  <c r="Q10" i="15"/>
  <c r="U10" i="15" s="1"/>
  <c r="P10" i="15"/>
  <c r="E10" i="15"/>
  <c r="S9" i="15"/>
  <c r="R9" i="15"/>
  <c r="Q9" i="15"/>
  <c r="P9" i="15"/>
  <c r="E9" i="15"/>
  <c r="S93" i="14"/>
  <c r="R93" i="14"/>
  <c r="Q93" i="14"/>
  <c r="P93" i="14"/>
  <c r="E93" i="14"/>
  <c r="S92" i="14"/>
  <c r="R92" i="14"/>
  <c r="Q92" i="14"/>
  <c r="P92" i="14"/>
  <c r="E92" i="14"/>
  <c r="T91" i="14"/>
  <c r="S91" i="14"/>
  <c r="R91" i="14"/>
  <c r="Q91" i="14"/>
  <c r="P91" i="14"/>
  <c r="E91" i="14"/>
  <c r="U91" i="14" s="1"/>
  <c r="S90" i="14"/>
  <c r="R90" i="14"/>
  <c r="Q90" i="14"/>
  <c r="P90" i="14"/>
  <c r="E90" i="14"/>
  <c r="U90" i="14" s="1"/>
  <c r="S89" i="14"/>
  <c r="R89" i="14"/>
  <c r="Q89" i="14"/>
  <c r="P89" i="14"/>
  <c r="E89" i="14"/>
  <c r="S88" i="14"/>
  <c r="R88" i="14"/>
  <c r="Q88" i="14"/>
  <c r="P88" i="14"/>
  <c r="E88" i="14"/>
  <c r="T88" i="14" s="1"/>
  <c r="U87" i="14"/>
  <c r="T87" i="14"/>
  <c r="S87" i="14"/>
  <c r="R87" i="14"/>
  <c r="Q87" i="14"/>
  <c r="P87" i="14"/>
  <c r="E87" i="14"/>
  <c r="S86" i="14"/>
  <c r="R86" i="14"/>
  <c r="Q86" i="14"/>
  <c r="P86" i="14"/>
  <c r="E86" i="14"/>
  <c r="V72" i="14"/>
  <c r="O72" i="14"/>
  <c r="N72" i="14"/>
  <c r="M72" i="14"/>
  <c r="L72" i="14"/>
  <c r="K72" i="14"/>
  <c r="J72" i="14"/>
  <c r="I72" i="14"/>
  <c r="H72" i="14"/>
  <c r="G72" i="14"/>
  <c r="F72" i="14"/>
  <c r="C72" i="14"/>
  <c r="B72" i="14"/>
  <c r="E72" i="14" s="1"/>
  <c r="V71" i="14"/>
  <c r="O71" i="14"/>
  <c r="N71" i="14"/>
  <c r="M71" i="14"/>
  <c r="L71" i="14"/>
  <c r="K71" i="14"/>
  <c r="J71" i="14"/>
  <c r="I71" i="14"/>
  <c r="S71" i="14" s="1"/>
  <c r="H71" i="14"/>
  <c r="R71" i="14" s="1"/>
  <c r="G71" i="14"/>
  <c r="F71" i="14"/>
  <c r="C71" i="14"/>
  <c r="B71" i="14"/>
  <c r="E71" i="14" s="1"/>
  <c r="V70" i="14"/>
  <c r="O70" i="14"/>
  <c r="Q70" i="14" s="1"/>
  <c r="N70" i="14"/>
  <c r="M70" i="14"/>
  <c r="L70" i="14"/>
  <c r="K70" i="14"/>
  <c r="J70" i="14"/>
  <c r="I70" i="14"/>
  <c r="S70" i="14" s="1"/>
  <c r="H70" i="14"/>
  <c r="G70" i="14"/>
  <c r="F70" i="14"/>
  <c r="C70" i="14"/>
  <c r="B70" i="14"/>
  <c r="E70" i="14" s="1"/>
  <c r="T69" i="14"/>
  <c r="S69" i="14"/>
  <c r="R69" i="14"/>
  <c r="Q69" i="14"/>
  <c r="U69" i="14" s="1"/>
  <c r="P69" i="14"/>
  <c r="E69" i="14"/>
  <c r="V67" i="14"/>
  <c r="O67" i="14"/>
  <c r="N67" i="14"/>
  <c r="M67" i="14"/>
  <c r="L67" i="14"/>
  <c r="K67" i="14"/>
  <c r="J67" i="14"/>
  <c r="I67" i="14"/>
  <c r="H67" i="14"/>
  <c r="R67" i="14" s="1"/>
  <c r="G67" i="14"/>
  <c r="F67" i="14"/>
  <c r="C67" i="14"/>
  <c r="B67" i="14"/>
  <c r="V66" i="14"/>
  <c r="O66" i="14"/>
  <c r="N66" i="14"/>
  <c r="M66" i="14"/>
  <c r="L66" i="14"/>
  <c r="K66" i="14"/>
  <c r="J66" i="14"/>
  <c r="I66" i="14"/>
  <c r="S66" i="14" s="1"/>
  <c r="H66" i="14"/>
  <c r="R66" i="14" s="1"/>
  <c r="G66" i="14"/>
  <c r="F66" i="14"/>
  <c r="C66" i="14"/>
  <c r="E66" i="14" s="1"/>
  <c r="B66" i="14"/>
  <c r="S65" i="14"/>
  <c r="R65" i="14"/>
  <c r="Q65" i="14"/>
  <c r="P65" i="14"/>
  <c r="E65" i="14"/>
  <c r="S64" i="14"/>
  <c r="R64" i="14"/>
  <c r="Q64" i="14"/>
  <c r="P64" i="14"/>
  <c r="E64" i="14"/>
  <c r="U63" i="14"/>
  <c r="S63" i="14"/>
  <c r="R63" i="14"/>
  <c r="Q63" i="14"/>
  <c r="P63" i="14"/>
  <c r="E63" i="14"/>
  <c r="T63" i="14" s="1"/>
  <c r="S62" i="14"/>
  <c r="R62" i="14"/>
  <c r="Q62" i="14"/>
  <c r="P62" i="14"/>
  <c r="E62" i="14"/>
  <c r="U62" i="14" s="1"/>
  <c r="U61" i="14"/>
  <c r="T61" i="14"/>
  <c r="S61" i="14"/>
  <c r="R61" i="14"/>
  <c r="Q61" i="14"/>
  <c r="P61" i="14"/>
  <c r="E61" i="14"/>
  <c r="V59" i="14"/>
  <c r="O59" i="14"/>
  <c r="N59" i="14"/>
  <c r="M59" i="14"/>
  <c r="L59" i="14"/>
  <c r="K59" i="14"/>
  <c r="J59" i="14"/>
  <c r="I59" i="14"/>
  <c r="S59" i="14" s="1"/>
  <c r="H59" i="14"/>
  <c r="G59" i="14"/>
  <c r="F59" i="14"/>
  <c r="C59" i="14"/>
  <c r="B59" i="14"/>
  <c r="E59" i="14" s="1"/>
  <c r="U58" i="14"/>
  <c r="S58" i="14"/>
  <c r="R58" i="14"/>
  <c r="Q58" i="14"/>
  <c r="P58" i="14"/>
  <c r="E58" i="14"/>
  <c r="T58" i="14" s="1"/>
  <c r="S57" i="14"/>
  <c r="R57" i="14"/>
  <c r="Q57" i="14"/>
  <c r="P57" i="14"/>
  <c r="E57" i="14"/>
  <c r="U57" i="14" s="1"/>
  <c r="T56" i="14"/>
  <c r="S56" i="14"/>
  <c r="R56" i="14"/>
  <c r="Q56" i="14"/>
  <c r="P56" i="14"/>
  <c r="E56" i="14"/>
  <c r="U56" i="14" s="1"/>
  <c r="S55" i="14"/>
  <c r="R55" i="14"/>
  <c r="Q55" i="14"/>
  <c r="P55" i="14"/>
  <c r="E55" i="14"/>
  <c r="V53" i="14"/>
  <c r="O53" i="14"/>
  <c r="N53" i="14"/>
  <c r="M53" i="14"/>
  <c r="L53" i="14"/>
  <c r="K53" i="14"/>
  <c r="J53" i="14"/>
  <c r="I53" i="14"/>
  <c r="S53" i="14" s="1"/>
  <c r="H53" i="14"/>
  <c r="R53" i="14" s="1"/>
  <c r="G53" i="14"/>
  <c r="F53" i="14"/>
  <c r="C53" i="14"/>
  <c r="B53" i="14"/>
  <c r="S52" i="14"/>
  <c r="R52" i="14"/>
  <c r="Q52" i="14"/>
  <c r="P52" i="14"/>
  <c r="E52" i="14"/>
  <c r="U52" i="14" s="1"/>
  <c r="S51" i="14"/>
  <c r="R51" i="14"/>
  <c r="Q51" i="14"/>
  <c r="P51" i="14"/>
  <c r="E51" i="14"/>
  <c r="S50" i="14"/>
  <c r="R50" i="14"/>
  <c r="Q50" i="14"/>
  <c r="P50" i="14"/>
  <c r="E50" i="14"/>
  <c r="S49" i="14"/>
  <c r="R49" i="14"/>
  <c r="Q49" i="14"/>
  <c r="P49" i="14"/>
  <c r="E49" i="14"/>
  <c r="S48" i="14"/>
  <c r="R48" i="14"/>
  <c r="Q48" i="14"/>
  <c r="P48" i="14"/>
  <c r="E48" i="14"/>
  <c r="S47" i="14"/>
  <c r="R47" i="14"/>
  <c r="Q47" i="14"/>
  <c r="P47" i="14"/>
  <c r="E47" i="14"/>
  <c r="U46" i="14"/>
  <c r="T46" i="14"/>
  <c r="S46" i="14"/>
  <c r="R46" i="14"/>
  <c r="Q46" i="14"/>
  <c r="P46" i="14"/>
  <c r="E46" i="14"/>
  <c r="T45" i="14"/>
  <c r="S45" i="14"/>
  <c r="R45" i="14"/>
  <c r="Q45" i="14"/>
  <c r="P45" i="14"/>
  <c r="E45" i="14"/>
  <c r="U45" i="14" s="1"/>
  <c r="S44" i="14"/>
  <c r="R44" i="14"/>
  <c r="Q44" i="14"/>
  <c r="P44" i="14"/>
  <c r="E44" i="14"/>
  <c r="U44" i="14" s="1"/>
  <c r="S43" i="14"/>
  <c r="R43" i="14"/>
  <c r="Q43" i="14"/>
  <c r="P43" i="14"/>
  <c r="E43" i="14"/>
  <c r="S42" i="14"/>
  <c r="R42" i="14"/>
  <c r="Q42" i="14"/>
  <c r="P42" i="14"/>
  <c r="E42" i="14"/>
  <c r="V40" i="14"/>
  <c r="O40" i="14"/>
  <c r="N40" i="14"/>
  <c r="M40" i="14"/>
  <c r="L40" i="14"/>
  <c r="K40" i="14"/>
  <c r="J40" i="14"/>
  <c r="I40" i="14"/>
  <c r="H40" i="14"/>
  <c r="R40" i="14" s="1"/>
  <c r="G40" i="14"/>
  <c r="F40" i="14"/>
  <c r="C40" i="14"/>
  <c r="B40" i="14"/>
  <c r="E40" i="14" s="1"/>
  <c r="U39" i="14"/>
  <c r="S39" i="14"/>
  <c r="R39" i="14"/>
  <c r="Q39" i="14"/>
  <c r="P39" i="14"/>
  <c r="E39" i="14"/>
  <c r="T39" i="14" s="1"/>
  <c r="U38" i="14"/>
  <c r="T38" i="14"/>
  <c r="S38" i="14"/>
  <c r="R38" i="14"/>
  <c r="Q38" i="14"/>
  <c r="P38" i="14"/>
  <c r="E38" i="14"/>
  <c r="S37" i="14"/>
  <c r="R37" i="14"/>
  <c r="Q37" i="14"/>
  <c r="P37" i="14"/>
  <c r="E37" i="14"/>
  <c r="S36" i="14"/>
  <c r="R36" i="14"/>
  <c r="Q36" i="14"/>
  <c r="P36" i="14"/>
  <c r="E36" i="14"/>
  <c r="S35" i="14"/>
  <c r="R35" i="14"/>
  <c r="Q35" i="14"/>
  <c r="U35" i="14" s="1"/>
  <c r="P35" i="14"/>
  <c r="E35" i="14"/>
  <c r="V33" i="14"/>
  <c r="O33" i="14"/>
  <c r="N33" i="14"/>
  <c r="M33" i="14"/>
  <c r="L33" i="14"/>
  <c r="K33" i="14"/>
  <c r="S33" i="14" s="1"/>
  <c r="J33" i="14"/>
  <c r="I33" i="14"/>
  <c r="H33" i="14"/>
  <c r="R33" i="14" s="1"/>
  <c r="G33" i="14"/>
  <c r="F33" i="14"/>
  <c r="C33" i="14"/>
  <c r="B33" i="14"/>
  <c r="S32" i="14"/>
  <c r="R32" i="14"/>
  <c r="Q32" i="14"/>
  <c r="P32" i="14"/>
  <c r="E32" i="14"/>
  <c r="V30" i="14"/>
  <c r="O30" i="14"/>
  <c r="N30" i="14"/>
  <c r="M30" i="14"/>
  <c r="L30" i="14"/>
  <c r="K30" i="14"/>
  <c r="J30" i="14"/>
  <c r="I30" i="14"/>
  <c r="S30" i="14" s="1"/>
  <c r="H30" i="14"/>
  <c r="R30" i="14" s="1"/>
  <c r="G30" i="14"/>
  <c r="F30" i="14"/>
  <c r="C30" i="14"/>
  <c r="E30" i="14" s="1"/>
  <c r="B30" i="14"/>
  <c r="S29" i="14"/>
  <c r="R29" i="14"/>
  <c r="Q29" i="14"/>
  <c r="P29" i="14"/>
  <c r="E29" i="14"/>
  <c r="S28" i="14"/>
  <c r="R28" i="14"/>
  <c r="Q28" i="14"/>
  <c r="P28" i="14"/>
  <c r="E28" i="14"/>
  <c r="U27" i="14"/>
  <c r="S27" i="14"/>
  <c r="R27" i="14"/>
  <c r="Q27" i="14"/>
  <c r="P27" i="14"/>
  <c r="E27" i="14"/>
  <c r="T27" i="14" s="1"/>
  <c r="U26" i="14"/>
  <c r="T26" i="14"/>
  <c r="S26" i="14"/>
  <c r="R26" i="14"/>
  <c r="Q26" i="14"/>
  <c r="P26" i="14"/>
  <c r="E26" i="14"/>
  <c r="V24" i="14"/>
  <c r="O24" i="14"/>
  <c r="N24" i="14"/>
  <c r="M24" i="14"/>
  <c r="L24" i="14"/>
  <c r="K24" i="14"/>
  <c r="J24" i="14"/>
  <c r="I24" i="14"/>
  <c r="H24" i="14"/>
  <c r="G24" i="14"/>
  <c r="F24" i="14"/>
  <c r="C24" i="14"/>
  <c r="B24" i="14"/>
  <c r="S23" i="14"/>
  <c r="R23" i="14"/>
  <c r="Q23" i="14"/>
  <c r="P23" i="14"/>
  <c r="E23" i="14"/>
  <c r="T23" i="14" s="1"/>
  <c r="U22" i="14"/>
  <c r="T22" i="14"/>
  <c r="S22" i="14"/>
  <c r="R22" i="14"/>
  <c r="Q22" i="14"/>
  <c r="P22" i="14"/>
  <c r="E22" i="14"/>
  <c r="T21" i="14"/>
  <c r="S21" i="14"/>
  <c r="R21" i="14"/>
  <c r="Q21" i="14"/>
  <c r="P21" i="14"/>
  <c r="E21" i="14"/>
  <c r="U21" i="14" s="1"/>
  <c r="S20" i="14"/>
  <c r="R20" i="14"/>
  <c r="Q20" i="14"/>
  <c r="P20" i="14"/>
  <c r="E20" i="14"/>
  <c r="T20" i="14" s="1"/>
  <c r="S19" i="14"/>
  <c r="R19" i="14"/>
  <c r="Q19" i="14"/>
  <c r="P19" i="14"/>
  <c r="E19" i="14"/>
  <c r="S18" i="14"/>
  <c r="R18" i="14"/>
  <c r="Q18" i="14"/>
  <c r="P18" i="14"/>
  <c r="E18" i="14"/>
  <c r="S17" i="14"/>
  <c r="R17" i="14"/>
  <c r="Q17" i="14"/>
  <c r="P17" i="14"/>
  <c r="E17" i="14"/>
  <c r="V15" i="14"/>
  <c r="O15" i="14"/>
  <c r="N15" i="14"/>
  <c r="M15" i="14"/>
  <c r="L15" i="14"/>
  <c r="K15" i="14"/>
  <c r="J15" i="14"/>
  <c r="R15" i="14" s="1"/>
  <c r="I15" i="14"/>
  <c r="S15" i="14" s="1"/>
  <c r="H15" i="14"/>
  <c r="G15" i="14"/>
  <c r="F15" i="14"/>
  <c r="E15" i="14"/>
  <c r="C15" i="14"/>
  <c r="B15" i="14"/>
  <c r="U14" i="14"/>
  <c r="T14" i="14"/>
  <c r="S14" i="14"/>
  <c r="R14" i="14"/>
  <c r="Q14" i="14"/>
  <c r="P14" i="14"/>
  <c r="E14" i="14"/>
  <c r="S13" i="14"/>
  <c r="R13" i="14"/>
  <c r="Q13" i="14"/>
  <c r="P13" i="14"/>
  <c r="E13" i="14"/>
  <c r="S12" i="14"/>
  <c r="R12" i="14"/>
  <c r="Q12" i="14"/>
  <c r="P12" i="14"/>
  <c r="E12" i="14"/>
  <c r="U11" i="14"/>
  <c r="S11" i="14"/>
  <c r="R11" i="14"/>
  <c r="Q11" i="14"/>
  <c r="P11" i="14"/>
  <c r="E11" i="14"/>
  <c r="T11" i="14" s="1"/>
  <c r="S10" i="14"/>
  <c r="R10" i="14"/>
  <c r="Q10" i="14"/>
  <c r="P10" i="14"/>
  <c r="E10" i="14"/>
  <c r="S9" i="14"/>
  <c r="R9" i="14"/>
  <c r="Q9" i="14"/>
  <c r="P9" i="14"/>
  <c r="E9" i="14"/>
  <c r="T93" i="13"/>
  <c r="S93" i="13"/>
  <c r="R93" i="13"/>
  <c r="Q93" i="13"/>
  <c r="P93" i="13"/>
  <c r="E93" i="13"/>
  <c r="U93" i="13" s="1"/>
  <c r="S92" i="13"/>
  <c r="R92" i="13"/>
  <c r="Q92" i="13"/>
  <c r="P92" i="13"/>
  <c r="E92" i="13"/>
  <c r="T92" i="13" s="1"/>
  <c r="U91" i="13"/>
  <c r="T91" i="13"/>
  <c r="S91" i="13"/>
  <c r="R91" i="13"/>
  <c r="Q91" i="13"/>
  <c r="P91" i="13"/>
  <c r="E91" i="13"/>
  <c r="S90" i="13"/>
  <c r="R90" i="13"/>
  <c r="Q90" i="13"/>
  <c r="P90" i="13"/>
  <c r="E90" i="13"/>
  <c r="S89" i="13"/>
  <c r="R89" i="13"/>
  <c r="Q89" i="13"/>
  <c r="P89" i="13"/>
  <c r="E89" i="13"/>
  <c r="S88" i="13"/>
  <c r="R88" i="13"/>
  <c r="Q88" i="13"/>
  <c r="P88" i="13"/>
  <c r="E88" i="13"/>
  <c r="T88" i="13" s="1"/>
  <c r="U87" i="13"/>
  <c r="T87" i="13"/>
  <c r="S87" i="13"/>
  <c r="R87" i="13"/>
  <c r="Q87" i="13"/>
  <c r="P87" i="13"/>
  <c r="E87" i="13"/>
  <c r="S86" i="13"/>
  <c r="R86" i="13"/>
  <c r="Q86" i="13"/>
  <c r="P86" i="13"/>
  <c r="E86" i="13"/>
  <c r="V72" i="13"/>
  <c r="O72" i="13"/>
  <c r="N72" i="13"/>
  <c r="M72" i="13"/>
  <c r="L72" i="13"/>
  <c r="K72" i="13"/>
  <c r="J72" i="13"/>
  <c r="I72" i="13"/>
  <c r="H72" i="13"/>
  <c r="G72" i="13"/>
  <c r="F72" i="13"/>
  <c r="C72" i="13"/>
  <c r="B72" i="13"/>
  <c r="V71" i="13"/>
  <c r="S71" i="13"/>
  <c r="O71" i="13"/>
  <c r="N71" i="13"/>
  <c r="M71" i="13"/>
  <c r="L71" i="13"/>
  <c r="K71" i="13"/>
  <c r="J71" i="13"/>
  <c r="I71" i="13"/>
  <c r="H71" i="13"/>
  <c r="R71" i="13" s="1"/>
  <c r="G71" i="13"/>
  <c r="F71" i="13"/>
  <c r="E71" i="13"/>
  <c r="C71" i="13"/>
  <c r="B71" i="13"/>
  <c r="V70" i="13"/>
  <c r="O70" i="13"/>
  <c r="N70" i="13"/>
  <c r="M70" i="13"/>
  <c r="L70" i="13"/>
  <c r="K70" i="13"/>
  <c r="J70" i="13"/>
  <c r="R70" i="13" s="1"/>
  <c r="I70" i="13"/>
  <c r="H70" i="13"/>
  <c r="G70" i="13"/>
  <c r="F70" i="13"/>
  <c r="E70" i="13"/>
  <c r="C70" i="13"/>
  <c r="B70" i="13"/>
  <c r="S69" i="13"/>
  <c r="R69" i="13"/>
  <c r="Q69" i="13"/>
  <c r="P69" i="13"/>
  <c r="E69" i="13"/>
  <c r="V67" i="13"/>
  <c r="O67" i="13"/>
  <c r="N67" i="13"/>
  <c r="M67" i="13"/>
  <c r="L67" i="13"/>
  <c r="K67" i="13"/>
  <c r="J67" i="13"/>
  <c r="I67" i="13"/>
  <c r="H67" i="13"/>
  <c r="G67" i="13"/>
  <c r="F67" i="13"/>
  <c r="C67" i="13"/>
  <c r="B67" i="13"/>
  <c r="E67" i="13" s="1"/>
  <c r="V66" i="13"/>
  <c r="O66" i="13"/>
  <c r="N66" i="13"/>
  <c r="M66" i="13"/>
  <c r="L66" i="13"/>
  <c r="K66" i="13"/>
  <c r="J66" i="13"/>
  <c r="I66" i="13"/>
  <c r="S66" i="13" s="1"/>
  <c r="H66" i="13"/>
  <c r="R66" i="13" s="1"/>
  <c r="G66" i="13"/>
  <c r="F66" i="13"/>
  <c r="C66" i="13"/>
  <c r="E66" i="13" s="1"/>
  <c r="B66" i="13"/>
  <c r="S65" i="13"/>
  <c r="R65" i="13"/>
  <c r="Q65" i="13"/>
  <c r="P65" i="13"/>
  <c r="E65" i="13"/>
  <c r="T64" i="13"/>
  <c r="S64" i="13"/>
  <c r="R64" i="13"/>
  <c r="Q64" i="13"/>
  <c r="P64" i="13"/>
  <c r="E64" i="13"/>
  <c r="U64" i="13" s="1"/>
  <c r="U63" i="13"/>
  <c r="S63" i="13"/>
  <c r="R63" i="13"/>
  <c r="Q63" i="13"/>
  <c r="P63" i="13"/>
  <c r="E63" i="13"/>
  <c r="T63" i="13" s="1"/>
  <c r="S62" i="13"/>
  <c r="R62" i="13"/>
  <c r="Q62" i="13"/>
  <c r="P62" i="13"/>
  <c r="E62" i="13"/>
  <c r="U62" i="13" s="1"/>
  <c r="S61" i="13"/>
  <c r="R61" i="13"/>
  <c r="Q61" i="13"/>
  <c r="P61" i="13"/>
  <c r="E61" i="13"/>
  <c r="V59" i="13"/>
  <c r="O59" i="13"/>
  <c r="N59" i="13"/>
  <c r="M59" i="13"/>
  <c r="L59" i="13"/>
  <c r="K59" i="13"/>
  <c r="J59" i="13"/>
  <c r="I59" i="13"/>
  <c r="S59" i="13" s="1"/>
  <c r="H59" i="13"/>
  <c r="R59" i="13" s="1"/>
  <c r="G59" i="13"/>
  <c r="F59" i="13"/>
  <c r="C59" i="13"/>
  <c r="E59" i="13" s="1"/>
  <c r="B59" i="13"/>
  <c r="S58" i="13"/>
  <c r="R58" i="13"/>
  <c r="Q58" i="13"/>
  <c r="P58" i="13"/>
  <c r="E58" i="13"/>
  <c r="U58" i="13" s="1"/>
  <c r="S57" i="13"/>
  <c r="R57" i="13"/>
  <c r="Q57" i="13"/>
  <c r="P57" i="13"/>
  <c r="E57" i="13"/>
  <c r="S56" i="13"/>
  <c r="R56" i="13"/>
  <c r="Q56" i="13"/>
  <c r="P56" i="13"/>
  <c r="E56" i="13"/>
  <c r="S55" i="13"/>
  <c r="R55" i="13"/>
  <c r="Q55" i="13"/>
  <c r="P55" i="13"/>
  <c r="E55" i="13"/>
  <c r="V53" i="13"/>
  <c r="O53" i="13"/>
  <c r="N53" i="13"/>
  <c r="M53" i="13"/>
  <c r="L53" i="13"/>
  <c r="K53" i="13"/>
  <c r="J53" i="13"/>
  <c r="I53" i="13"/>
  <c r="S53" i="13" s="1"/>
  <c r="H53" i="13"/>
  <c r="R53" i="13" s="1"/>
  <c r="G53" i="13"/>
  <c r="F53" i="13"/>
  <c r="C53" i="13"/>
  <c r="B53" i="13"/>
  <c r="E53" i="13" s="1"/>
  <c r="S52" i="13"/>
  <c r="R52" i="13"/>
  <c r="Q52" i="13"/>
  <c r="P52" i="13"/>
  <c r="E52" i="13"/>
  <c r="S51" i="13"/>
  <c r="R51" i="13"/>
  <c r="Q51" i="13"/>
  <c r="P51" i="13"/>
  <c r="E51" i="13"/>
  <c r="T51" i="13" s="1"/>
  <c r="U50" i="13"/>
  <c r="S50" i="13"/>
  <c r="R50" i="13"/>
  <c r="Q50" i="13"/>
  <c r="P50" i="13"/>
  <c r="E50" i="13"/>
  <c r="T50" i="13" s="1"/>
  <c r="U49" i="13"/>
  <c r="T49" i="13"/>
  <c r="S49" i="13"/>
  <c r="R49" i="13"/>
  <c r="Q49" i="13"/>
  <c r="P49" i="13"/>
  <c r="E49" i="13"/>
  <c r="S48" i="13"/>
  <c r="R48" i="13"/>
  <c r="Q48" i="13"/>
  <c r="P48" i="13"/>
  <c r="E48" i="13"/>
  <c r="S47" i="13"/>
  <c r="R47" i="13"/>
  <c r="Q47" i="13"/>
  <c r="P47" i="13"/>
  <c r="E47" i="13"/>
  <c r="T47" i="13" s="1"/>
  <c r="S46" i="13"/>
  <c r="R46" i="13"/>
  <c r="Q46" i="13"/>
  <c r="P46" i="13"/>
  <c r="E46" i="13"/>
  <c r="U46" i="13" s="1"/>
  <c r="S45" i="13"/>
  <c r="R45" i="13"/>
  <c r="Q45" i="13"/>
  <c r="P45" i="13"/>
  <c r="E45" i="13"/>
  <c r="S44" i="13"/>
  <c r="R44" i="13"/>
  <c r="Q44" i="13"/>
  <c r="P44" i="13"/>
  <c r="E44" i="13"/>
  <c r="S43" i="13"/>
  <c r="R43" i="13"/>
  <c r="Q43" i="13"/>
  <c r="P43" i="13"/>
  <c r="E43" i="13"/>
  <c r="U43" i="13" s="1"/>
  <c r="U42" i="13"/>
  <c r="S42" i="13"/>
  <c r="R42" i="13"/>
  <c r="Q42" i="13"/>
  <c r="P42" i="13"/>
  <c r="E42" i="13"/>
  <c r="T42" i="13" s="1"/>
  <c r="V40" i="13"/>
  <c r="O40" i="13"/>
  <c r="N40" i="13"/>
  <c r="M40" i="13"/>
  <c r="L40" i="13"/>
  <c r="K40" i="13"/>
  <c r="J40" i="13"/>
  <c r="I40" i="13"/>
  <c r="S40" i="13" s="1"/>
  <c r="H40" i="13"/>
  <c r="G40" i="13"/>
  <c r="F40" i="13"/>
  <c r="C40" i="13"/>
  <c r="B40" i="13"/>
  <c r="S39" i="13"/>
  <c r="R39" i="13"/>
  <c r="Q39" i="13"/>
  <c r="P39" i="13"/>
  <c r="E39" i="13"/>
  <c r="U38" i="13"/>
  <c r="T38" i="13"/>
  <c r="S38" i="13"/>
  <c r="R38" i="13"/>
  <c r="Q38" i="13"/>
  <c r="P38" i="13"/>
  <c r="E38" i="13"/>
  <c r="T37" i="13"/>
  <c r="S37" i="13"/>
  <c r="R37" i="13"/>
  <c r="Q37" i="13"/>
  <c r="P37" i="13"/>
  <c r="E37" i="13"/>
  <c r="U37" i="13" s="1"/>
  <c r="S36" i="13"/>
  <c r="R36" i="13"/>
  <c r="Q36" i="13"/>
  <c r="P36" i="13"/>
  <c r="E36" i="13"/>
  <c r="T36" i="13" s="1"/>
  <c r="S35" i="13"/>
  <c r="R35" i="13"/>
  <c r="Q35" i="13"/>
  <c r="P35" i="13"/>
  <c r="E35" i="13"/>
  <c r="T35" i="13" s="1"/>
  <c r="V33" i="13"/>
  <c r="O33" i="13"/>
  <c r="N33" i="13"/>
  <c r="M33" i="13"/>
  <c r="L33" i="13"/>
  <c r="K33" i="13"/>
  <c r="J33" i="13"/>
  <c r="I33" i="13"/>
  <c r="S33" i="13" s="1"/>
  <c r="H33" i="13"/>
  <c r="R33" i="13" s="1"/>
  <c r="G33" i="13"/>
  <c r="F33" i="13"/>
  <c r="C33" i="13"/>
  <c r="B33" i="13"/>
  <c r="S32" i="13"/>
  <c r="R32" i="13"/>
  <c r="Q32" i="13"/>
  <c r="P32" i="13"/>
  <c r="E32" i="13"/>
  <c r="T32" i="13" s="1"/>
  <c r="V30" i="13"/>
  <c r="O30" i="13"/>
  <c r="N30" i="13"/>
  <c r="M30" i="13"/>
  <c r="L30" i="13"/>
  <c r="K30" i="13"/>
  <c r="J30" i="13"/>
  <c r="I30" i="13"/>
  <c r="S30" i="13" s="1"/>
  <c r="H30" i="13"/>
  <c r="G30" i="13"/>
  <c r="F30" i="13"/>
  <c r="C30" i="13"/>
  <c r="E30" i="13" s="1"/>
  <c r="B30" i="13"/>
  <c r="S29" i="13"/>
  <c r="R29" i="13"/>
  <c r="Q29" i="13"/>
  <c r="P29" i="13"/>
  <c r="E29" i="13"/>
  <c r="S28" i="13"/>
  <c r="R28" i="13"/>
  <c r="Q28" i="13"/>
  <c r="P28" i="13"/>
  <c r="E28" i="13"/>
  <c r="U28" i="13" s="1"/>
  <c r="U27" i="13"/>
  <c r="S27" i="13"/>
  <c r="R27" i="13"/>
  <c r="Q27" i="13"/>
  <c r="P27" i="13"/>
  <c r="E27" i="13"/>
  <c r="T27" i="13" s="1"/>
  <c r="S26" i="13"/>
  <c r="R26" i="13"/>
  <c r="Q26" i="13"/>
  <c r="P26" i="13"/>
  <c r="E26" i="13"/>
  <c r="U26" i="13" s="1"/>
  <c r="V24" i="13"/>
  <c r="O24" i="13"/>
  <c r="N24" i="13"/>
  <c r="M24" i="13"/>
  <c r="L24" i="13"/>
  <c r="K24" i="13"/>
  <c r="J24" i="13"/>
  <c r="I24" i="13"/>
  <c r="S24" i="13" s="1"/>
  <c r="H24" i="13"/>
  <c r="R24" i="13" s="1"/>
  <c r="G24" i="13"/>
  <c r="F24" i="13"/>
  <c r="C24" i="13"/>
  <c r="B24" i="13"/>
  <c r="S23" i="13"/>
  <c r="R23" i="13"/>
  <c r="Q23" i="13"/>
  <c r="P23" i="13"/>
  <c r="E23" i="13"/>
  <c r="U22" i="13"/>
  <c r="S22" i="13"/>
  <c r="R22" i="13"/>
  <c r="Q22" i="13"/>
  <c r="P22" i="13"/>
  <c r="E22" i="13"/>
  <c r="T22" i="13" s="1"/>
  <c r="S21" i="13"/>
  <c r="R21" i="13"/>
  <c r="Q21" i="13"/>
  <c r="P21" i="13"/>
  <c r="E21" i="13"/>
  <c r="S20" i="13"/>
  <c r="R20" i="13"/>
  <c r="Q20" i="13"/>
  <c r="P20" i="13"/>
  <c r="E20" i="13"/>
  <c r="S19" i="13"/>
  <c r="R19" i="13"/>
  <c r="Q19" i="13"/>
  <c r="P19" i="13"/>
  <c r="E19" i="13"/>
  <c r="T19" i="13" s="1"/>
  <c r="U18" i="13"/>
  <c r="T18" i="13"/>
  <c r="S18" i="13"/>
  <c r="R18" i="13"/>
  <c r="Q18" i="13"/>
  <c r="P18" i="13"/>
  <c r="E18" i="13"/>
  <c r="T17" i="13"/>
  <c r="S17" i="13"/>
  <c r="R17" i="13"/>
  <c r="Q17" i="13"/>
  <c r="P17" i="13"/>
  <c r="E17" i="13"/>
  <c r="U17" i="13" s="1"/>
  <c r="V15" i="13"/>
  <c r="Q15" i="13"/>
  <c r="O15" i="13"/>
  <c r="N15" i="13"/>
  <c r="M15" i="13"/>
  <c r="L15" i="13"/>
  <c r="K15" i="13"/>
  <c r="J15" i="13"/>
  <c r="I15" i="13"/>
  <c r="S15" i="13" s="1"/>
  <c r="H15" i="13"/>
  <c r="G15" i="13"/>
  <c r="F15" i="13"/>
  <c r="C15" i="13"/>
  <c r="B15" i="13"/>
  <c r="E15" i="13" s="1"/>
  <c r="T14" i="13"/>
  <c r="S14" i="13"/>
  <c r="R14" i="13"/>
  <c r="Q14" i="13"/>
  <c r="U14" i="13" s="1"/>
  <c r="P14" i="13"/>
  <c r="E14" i="13"/>
  <c r="S13" i="13"/>
  <c r="R13" i="13"/>
  <c r="Q13" i="13"/>
  <c r="U13" i="13" s="1"/>
  <c r="P13" i="13"/>
  <c r="T13" i="13" s="1"/>
  <c r="E13" i="13"/>
  <c r="S12" i="13"/>
  <c r="R12" i="13"/>
  <c r="Q12" i="13"/>
  <c r="P12" i="13"/>
  <c r="E12" i="13"/>
  <c r="S11" i="13"/>
  <c r="R11" i="13"/>
  <c r="Q11" i="13"/>
  <c r="P11" i="13"/>
  <c r="E11" i="13"/>
  <c r="T11" i="13" s="1"/>
  <c r="S10" i="13"/>
  <c r="R10" i="13"/>
  <c r="Q10" i="13"/>
  <c r="U10" i="13" s="1"/>
  <c r="P10" i="13"/>
  <c r="T10" i="13" s="1"/>
  <c r="E10" i="13"/>
  <c r="S9" i="13"/>
  <c r="R9" i="13"/>
  <c r="Q9" i="13"/>
  <c r="P9" i="13"/>
  <c r="E9" i="13"/>
  <c r="S93" i="12"/>
  <c r="R93" i="12"/>
  <c r="Q93" i="12"/>
  <c r="P93" i="12"/>
  <c r="E93" i="12"/>
  <c r="S92" i="12"/>
  <c r="R92" i="12"/>
  <c r="Q92" i="12"/>
  <c r="P92" i="12"/>
  <c r="E92" i="12"/>
  <c r="S91" i="12"/>
  <c r="R91" i="12"/>
  <c r="Q91" i="12"/>
  <c r="P91" i="12"/>
  <c r="E91" i="12"/>
  <c r="U90" i="12"/>
  <c r="S90" i="12"/>
  <c r="R90" i="12"/>
  <c r="Q90" i="12"/>
  <c r="P90" i="12"/>
  <c r="E90" i="12"/>
  <c r="T90" i="12" s="1"/>
  <c r="T89" i="12"/>
  <c r="S89" i="12"/>
  <c r="R89" i="12"/>
  <c r="Q89" i="12"/>
  <c r="P89" i="12"/>
  <c r="E89" i="12"/>
  <c r="U89" i="12" s="1"/>
  <c r="S88" i="12"/>
  <c r="R88" i="12"/>
  <c r="Q88" i="12"/>
  <c r="P88" i="12"/>
  <c r="E88" i="12"/>
  <c r="T88" i="12" s="1"/>
  <c r="T87" i="12"/>
  <c r="S87" i="12"/>
  <c r="R87" i="12"/>
  <c r="Q87" i="12"/>
  <c r="P87" i="12"/>
  <c r="E87" i="12"/>
  <c r="U87" i="12" s="1"/>
  <c r="S86" i="12"/>
  <c r="R86" i="12"/>
  <c r="Q86" i="12"/>
  <c r="P86" i="12"/>
  <c r="E86" i="12"/>
  <c r="V72" i="12"/>
  <c r="O72" i="12"/>
  <c r="N72" i="12"/>
  <c r="M72" i="12"/>
  <c r="L72" i="12"/>
  <c r="K72" i="12"/>
  <c r="J72" i="12"/>
  <c r="I72" i="12"/>
  <c r="S72" i="12" s="1"/>
  <c r="H72" i="12"/>
  <c r="P72" i="12" s="1"/>
  <c r="G72" i="12"/>
  <c r="F72" i="12"/>
  <c r="C72" i="12"/>
  <c r="B72" i="12"/>
  <c r="E72" i="12" s="1"/>
  <c r="V71" i="12"/>
  <c r="O71" i="12"/>
  <c r="N71" i="12"/>
  <c r="M71" i="12"/>
  <c r="L71" i="12"/>
  <c r="K71" i="12"/>
  <c r="J71" i="12"/>
  <c r="I71" i="12"/>
  <c r="S71" i="12" s="1"/>
  <c r="H71" i="12"/>
  <c r="G71" i="12"/>
  <c r="F71" i="12"/>
  <c r="C71" i="12"/>
  <c r="B71" i="12"/>
  <c r="E71" i="12" s="1"/>
  <c r="V70" i="12"/>
  <c r="O70" i="12"/>
  <c r="N70" i="12"/>
  <c r="M70" i="12"/>
  <c r="L70" i="12"/>
  <c r="K70" i="12"/>
  <c r="Q70" i="12" s="1"/>
  <c r="J70" i="12"/>
  <c r="I70" i="12"/>
  <c r="S70" i="12" s="1"/>
  <c r="H70" i="12"/>
  <c r="G70" i="12"/>
  <c r="F70" i="12"/>
  <c r="C70" i="12"/>
  <c r="B70" i="12"/>
  <c r="E70" i="12" s="1"/>
  <c r="U69" i="12"/>
  <c r="T69" i="12"/>
  <c r="S69" i="12"/>
  <c r="R69" i="12"/>
  <c r="Q69" i="12"/>
  <c r="P69" i="12"/>
  <c r="E69" i="12"/>
  <c r="V67" i="12"/>
  <c r="O67" i="12"/>
  <c r="N67" i="12"/>
  <c r="M67" i="12"/>
  <c r="L67" i="12"/>
  <c r="K67" i="12"/>
  <c r="J67" i="12"/>
  <c r="I67" i="12"/>
  <c r="S67" i="12" s="1"/>
  <c r="H67" i="12"/>
  <c r="G67" i="12"/>
  <c r="F67" i="12"/>
  <c r="C67" i="12"/>
  <c r="B67" i="12"/>
  <c r="V66" i="12"/>
  <c r="O66" i="12"/>
  <c r="N66" i="12"/>
  <c r="M66" i="12"/>
  <c r="L66" i="12"/>
  <c r="K66" i="12"/>
  <c r="J66" i="12"/>
  <c r="I66" i="12"/>
  <c r="S66" i="12" s="1"/>
  <c r="H66" i="12"/>
  <c r="R66" i="12" s="1"/>
  <c r="G66" i="12"/>
  <c r="F66" i="12"/>
  <c r="C66" i="12"/>
  <c r="B66" i="12"/>
  <c r="S65" i="12"/>
  <c r="R65" i="12"/>
  <c r="Q65" i="12"/>
  <c r="P65" i="12"/>
  <c r="E65" i="12"/>
  <c r="S64" i="12"/>
  <c r="R64" i="12"/>
  <c r="Q64" i="12"/>
  <c r="P64" i="12"/>
  <c r="E64" i="12"/>
  <c r="S63" i="12"/>
  <c r="R63" i="12"/>
  <c r="Q63" i="12"/>
  <c r="P63" i="12"/>
  <c r="E63" i="12"/>
  <c r="U62" i="12"/>
  <c r="S62" i="12"/>
  <c r="R62" i="12"/>
  <c r="Q62" i="12"/>
  <c r="P62" i="12"/>
  <c r="E62" i="12"/>
  <c r="T62" i="12" s="1"/>
  <c r="U61" i="12"/>
  <c r="T61" i="12"/>
  <c r="S61" i="12"/>
  <c r="R61" i="12"/>
  <c r="Q61" i="12"/>
  <c r="P61" i="12"/>
  <c r="E61" i="12"/>
  <c r="V59" i="12"/>
  <c r="O59" i="12"/>
  <c r="N59" i="12"/>
  <c r="M59" i="12"/>
  <c r="L59" i="12"/>
  <c r="K59" i="12"/>
  <c r="J59" i="12"/>
  <c r="I59" i="12"/>
  <c r="S59" i="12" s="1"/>
  <c r="H59" i="12"/>
  <c r="R59" i="12" s="1"/>
  <c r="G59" i="12"/>
  <c r="F59" i="12"/>
  <c r="C59" i="12"/>
  <c r="B59" i="12"/>
  <c r="E59" i="12" s="1"/>
  <c r="S58" i="12"/>
  <c r="R58" i="12"/>
  <c r="Q58" i="12"/>
  <c r="P58" i="12"/>
  <c r="E58" i="12"/>
  <c r="T58" i="12" s="1"/>
  <c r="S57" i="12"/>
  <c r="R57" i="12"/>
  <c r="Q57" i="12"/>
  <c r="P57" i="12"/>
  <c r="E57" i="12"/>
  <c r="U57" i="12" s="1"/>
  <c r="T56" i="12"/>
  <c r="S56" i="12"/>
  <c r="R56" i="12"/>
  <c r="Q56" i="12"/>
  <c r="P56" i="12"/>
  <c r="E56" i="12"/>
  <c r="U56" i="12" s="1"/>
  <c r="S55" i="12"/>
  <c r="R55" i="12"/>
  <c r="Q55" i="12"/>
  <c r="P55" i="12"/>
  <c r="E55" i="12"/>
  <c r="T55" i="12" s="1"/>
  <c r="V53" i="12"/>
  <c r="O53" i="12"/>
  <c r="N53" i="12"/>
  <c r="M53" i="12"/>
  <c r="L53" i="12"/>
  <c r="K53" i="12"/>
  <c r="J53" i="12"/>
  <c r="I53" i="12"/>
  <c r="S53" i="12" s="1"/>
  <c r="H53" i="12"/>
  <c r="R53" i="12" s="1"/>
  <c r="G53" i="12"/>
  <c r="F53" i="12"/>
  <c r="C53" i="12"/>
  <c r="B53" i="12"/>
  <c r="E53" i="12" s="1"/>
  <c r="T52" i="12"/>
  <c r="S52" i="12"/>
  <c r="R52" i="12"/>
  <c r="Q52" i="12"/>
  <c r="P52" i="12"/>
  <c r="E52" i="12"/>
  <c r="U52" i="12" s="1"/>
  <c r="S51" i="12"/>
  <c r="R51" i="12"/>
  <c r="Q51" i="12"/>
  <c r="P51" i="12"/>
  <c r="E51" i="12"/>
  <c r="T51" i="12" s="1"/>
  <c r="S50" i="12"/>
  <c r="R50" i="12"/>
  <c r="Q50" i="12"/>
  <c r="P50" i="12"/>
  <c r="E50" i="12"/>
  <c r="U50" i="12" s="1"/>
  <c r="S49" i="12"/>
  <c r="R49" i="12"/>
  <c r="Q49" i="12"/>
  <c r="P49" i="12"/>
  <c r="E49" i="12"/>
  <c r="S48" i="12"/>
  <c r="R48" i="12"/>
  <c r="Q48" i="12"/>
  <c r="P48" i="12"/>
  <c r="E48" i="12"/>
  <c r="S47" i="12"/>
  <c r="R47" i="12"/>
  <c r="Q47" i="12"/>
  <c r="P47" i="12"/>
  <c r="E47" i="12"/>
  <c r="S46" i="12"/>
  <c r="R46" i="12"/>
  <c r="Q46" i="12"/>
  <c r="P46" i="12"/>
  <c r="E46" i="12"/>
  <c r="U45" i="12"/>
  <c r="S45" i="12"/>
  <c r="R45" i="12"/>
  <c r="Q45" i="12"/>
  <c r="P45" i="12"/>
  <c r="E45" i="12"/>
  <c r="T45" i="12" s="1"/>
  <c r="T44" i="12"/>
  <c r="S44" i="12"/>
  <c r="R44" i="12"/>
  <c r="Q44" i="12"/>
  <c r="P44" i="12"/>
  <c r="E44" i="12"/>
  <c r="U44" i="12" s="1"/>
  <c r="S43" i="12"/>
  <c r="R43" i="12"/>
  <c r="Q43" i="12"/>
  <c r="P43" i="12"/>
  <c r="E43" i="12"/>
  <c r="T43" i="12" s="1"/>
  <c r="S42" i="12"/>
  <c r="R42" i="12"/>
  <c r="Q42" i="12"/>
  <c r="P42" i="12"/>
  <c r="E42" i="12"/>
  <c r="U42" i="12" s="1"/>
  <c r="V40" i="12"/>
  <c r="O40" i="12"/>
  <c r="N40" i="12"/>
  <c r="M40" i="12"/>
  <c r="L40" i="12"/>
  <c r="K40" i="12"/>
  <c r="J40" i="12"/>
  <c r="I40" i="12"/>
  <c r="S40" i="12" s="1"/>
  <c r="H40" i="12"/>
  <c r="R40" i="12" s="1"/>
  <c r="G40" i="12"/>
  <c r="F40" i="12"/>
  <c r="C40" i="12"/>
  <c r="B40" i="12"/>
  <c r="E40" i="12" s="1"/>
  <c r="U39" i="12"/>
  <c r="S39" i="12"/>
  <c r="R39" i="12"/>
  <c r="Q39" i="12"/>
  <c r="P39" i="12"/>
  <c r="E39" i="12"/>
  <c r="T39" i="12" s="1"/>
  <c r="U38" i="12"/>
  <c r="T38" i="12"/>
  <c r="S38" i="12"/>
  <c r="R38" i="12"/>
  <c r="Q38" i="12"/>
  <c r="P38" i="12"/>
  <c r="E38" i="12"/>
  <c r="S37" i="12"/>
  <c r="R37" i="12"/>
  <c r="Q37" i="12"/>
  <c r="P37" i="12"/>
  <c r="E37" i="12"/>
  <c r="S36" i="12"/>
  <c r="R36" i="12"/>
  <c r="Q36" i="12"/>
  <c r="P36" i="12"/>
  <c r="E36" i="12"/>
  <c r="U35" i="12"/>
  <c r="S35" i="12"/>
  <c r="R35" i="12"/>
  <c r="Q35" i="12"/>
  <c r="P35" i="12"/>
  <c r="E35" i="12"/>
  <c r="V33" i="12"/>
  <c r="S33" i="12"/>
  <c r="O33" i="12"/>
  <c r="N33" i="12"/>
  <c r="M33" i="12"/>
  <c r="L33" i="12"/>
  <c r="K33" i="12"/>
  <c r="J33" i="12"/>
  <c r="I33" i="12"/>
  <c r="H33" i="12"/>
  <c r="R33" i="12" s="1"/>
  <c r="G33" i="12"/>
  <c r="F33" i="12"/>
  <c r="C33" i="12"/>
  <c r="B33" i="12"/>
  <c r="E33" i="12" s="1"/>
  <c r="S32" i="12"/>
  <c r="R32" i="12"/>
  <c r="Q32" i="12"/>
  <c r="P32" i="12"/>
  <c r="E32" i="12"/>
  <c r="V30" i="12"/>
  <c r="O30" i="12"/>
  <c r="N30" i="12"/>
  <c r="M30" i="12"/>
  <c r="L30" i="12"/>
  <c r="K30" i="12"/>
  <c r="J30" i="12"/>
  <c r="I30" i="12"/>
  <c r="S30" i="12" s="1"/>
  <c r="H30" i="12"/>
  <c r="R30" i="12" s="1"/>
  <c r="G30" i="12"/>
  <c r="F30" i="12"/>
  <c r="C30" i="12"/>
  <c r="E30" i="12" s="1"/>
  <c r="B30" i="12"/>
  <c r="S29" i="12"/>
  <c r="R29" i="12"/>
  <c r="Q29" i="12"/>
  <c r="P29" i="12"/>
  <c r="E29" i="12"/>
  <c r="S28" i="12"/>
  <c r="R28" i="12"/>
  <c r="Q28" i="12"/>
  <c r="P28" i="12"/>
  <c r="E28" i="12"/>
  <c r="S27" i="12"/>
  <c r="R27" i="12"/>
  <c r="Q27" i="12"/>
  <c r="P27" i="12"/>
  <c r="E27" i="12"/>
  <c r="T26" i="12"/>
  <c r="S26" i="12"/>
  <c r="R26" i="12"/>
  <c r="Q26" i="12"/>
  <c r="P26" i="12"/>
  <c r="E26" i="12"/>
  <c r="U26" i="12" s="1"/>
  <c r="V24" i="12"/>
  <c r="O24" i="12"/>
  <c r="N24" i="12"/>
  <c r="M24" i="12"/>
  <c r="L24" i="12"/>
  <c r="K24" i="12"/>
  <c r="J24" i="12"/>
  <c r="I24" i="12"/>
  <c r="S24" i="12" s="1"/>
  <c r="H24" i="12"/>
  <c r="R24" i="12" s="1"/>
  <c r="G24" i="12"/>
  <c r="F24" i="12"/>
  <c r="C24" i="12"/>
  <c r="B24" i="12"/>
  <c r="E24" i="12" s="1"/>
  <c r="S23" i="12"/>
  <c r="R23" i="12"/>
  <c r="Q23" i="12"/>
  <c r="P23" i="12"/>
  <c r="E23" i="12"/>
  <c r="S22" i="12"/>
  <c r="R22" i="12"/>
  <c r="Q22" i="12"/>
  <c r="P22" i="12"/>
  <c r="E22" i="12"/>
  <c r="U21" i="12"/>
  <c r="T21" i="12"/>
  <c r="S21" i="12"/>
  <c r="R21" i="12"/>
  <c r="Q21" i="12"/>
  <c r="P21" i="12"/>
  <c r="E21" i="12"/>
  <c r="T20" i="12"/>
  <c r="S20" i="12"/>
  <c r="R20" i="12"/>
  <c r="Q20" i="12"/>
  <c r="P20" i="12"/>
  <c r="E20" i="12"/>
  <c r="S19" i="12"/>
  <c r="R19" i="12"/>
  <c r="Q19" i="12"/>
  <c r="P19" i="12"/>
  <c r="E19" i="12"/>
  <c r="T19" i="12" s="1"/>
  <c r="S18" i="12"/>
  <c r="R18" i="12"/>
  <c r="Q18" i="12"/>
  <c r="P18" i="12"/>
  <c r="E18" i="12"/>
  <c r="S17" i="12"/>
  <c r="R17" i="12"/>
  <c r="Q17" i="12"/>
  <c r="P17" i="12"/>
  <c r="E17" i="12"/>
  <c r="V15" i="12"/>
  <c r="O15" i="12"/>
  <c r="N15" i="12"/>
  <c r="M15" i="12"/>
  <c r="L15" i="12"/>
  <c r="K15" i="12"/>
  <c r="J15" i="12"/>
  <c r="I15" i="12"/>
  <c r="S15" i="12" s="1"/>
  <c r="H15" i="12"/>
  <c r="R15" i="12" s="1"/>
  <c r="G15" i="12"/>
  <c r="F15" i="12"/>
  <c r="C15" i="12"/>
  <c r="E15" i="12" s="1"/>
  <c r="B15" i="12"/>
  <c r="S14" i="12"/>
  <c r="R14" i="12"/>
  <c r="Q14" i="12"/>
  <c r="P14" i="12"/>
  <c r="E14" i="12"/>
  <c r="U14" i="12" s="1"/>
  <c r="S13" i="12"/>
  <c r="R13" i="12"/>
  <c r="Q13" i="12"/>
  <c r="P13" i="12"/>
  <c r="E13" i="12"/>
  <c r="S12" i="12"/>
  <c r="R12" i="12"/>
  <c r="Q12" i="12"/>
  <c r="P12" i="12"/>
  <c r="E12" i="12"/>
  <c r="S11" i="12"/>
  <c r="R11" i="12"/>
  <c r="Q11" i="12"/>
  <c r="P11" i="12"/>
  <c r="E11" i="12"/>
  <c r="S10" i="12"/>
  <c r="R10" i="12"/>
  <c r="Q10" i="12"/>
  <c r="P10" i="12"/>
  <c r="E10" i="12"/>
  <c r="T9" i="12"/>
  <c r="S9" i="12"/>
  <c r="R9" i="12"/>
  <c r="Q9" i="12"/>
  <c r="P9" i="12"/>
  <c r="E9" i="12"/>
  <c r="U9" i="12" s="1"/>
  <c r="T93" i="11"/>
  <c r="S93" i="11"/>
  <c r="R93" i="11"/>
  <c r="Q93" i="11"/>
  <c r="P93" i="11"/>
  <c r="E93" i="11"/>
  <c r="U93" i="11" s="1"/>
  <c r="S92" i="11"/>
  <c r="R92" i="11"/>
  <c r="Q92" i="11"/>
  <c r="P92" i="11"/>
  <c r="E92" i="11"/>
  <c r="T92" i="11" s="1"/>
  <c r="S91" i="11"/>
  <c r="R91" i="11"/>
  <c r="Q91" i="11"/>
  <c r="P91" i="11"/>
  <c r="E91" i="11"/>
  <c r="S90" i="11"/>
  <c r="R90" i="11"/>
  <c r="Q90" i="11"/>
  <c r="P90" i="11"/>
  <c r="E90" i="11"/>
  <c r="S89" i="11"/>
  <c r="R89" i="11"/>
  <c r="Q89" i="11"/>
  <c r="P89" i="11"/>
  <c r="E89" i="11"/>
  <c r="S88" i="11"/>
  <c r="R88" i="11"/>
  <c r="Q88" i="11"/>
  <c r="P88" i="11"/>
  <c r="E88" i="11"/>
  <c r="U87" i="11"/>
  <c r="T87" i="11"/>
  <c r="S87" i="11"/>
  <c r="R87" i="11"/>
  <c r="Q87" i="11"/>
  <c r="P87" i="11"/>
  <c r="E87" i="11"/>
  <c r="U86" i="11"/>
  <c r="S86" i="11"/>
  <c r="R86" i="11"/>
  <c r="Q86" i="11"/>
  <c r="P86" i="11"/>
  <c r="E86" i="11"/>
  <c r="T86" i="11" s="1"/>
  <c r="V72" i="11"/>
  <c r="O72" i="11"/>
  <c r="N72" i="11"/>
  <c r="M72" i="11"/>
  <c r="L72" i="11"/>
  <c r="K72" i="11"/>
  <c r="J72" i="11"/>
  <c r="I72" i="11"/>
  <c r="H72" i="11"/>
  <c r="G72" i="11"/>
  <c r="F72" i="11"/>
  <c r="C72" i="11"/>
  <c r="B72" i="11"/>
  <c r="V71" i="11"/>
  <c r="O71" i="11"/>
  <c r="N71" i="11"/>
  <c r="M71" i="11"/>
  <c r="L71" i="11"/>
  <c r="K71" i="11"/>
  <c r="S71" i="11" s="1"/>
  <c r="J71" i="11"/>
  <c r="I71" i="11"/>
  <c r="H71" i="11"/>
  <c r="G71" i="11"/>
  <c r="F71" i="11"/>
  <c r="C71" i="11"/>
  <c r="B71" i="11"/>
  <c r="E71" i="11" s="1"/>
  <c r="V70" i="11"/>
  <c r="O70" i="11"/>
  <c r="Q70" i="11" s="1"/>
  <c r="N70" i="11"/>
  <c r="M70" i="11"/>
  <c r="L70" i="11"/>
  <c r="K70" i="11"/>
  <c r="J70" i="11"/>
  <c r="I70" i="11"/>
  <c r="S70" i="11" s="1"/>
  <c r="H70" i="11"/>
  <c r="R70" i="11" s="1"/>
  <c r="G70" i="11"/>
  <c r="F70" i="11"/>
  <c r="E70" i="11"/>
  <c r="C70" i="11"/>
  <c r="B70" i="11"/>
  <c r="S69" i="11"/>
  <c r="R69" i="11"/>
  <c r="Q69" i="11"/>
  <c r="P69" i="11"/>
  <c r="E69" i="11"/>
  <c r="T69" i="11" s="1"/>
  <c r="V67" i="11"/>
  <c r="O67" i="11"/>
  <c r="N67" i="11"/>
  <c r="M67" i="11"/>
  <c r="L67" i="11"/>
  <c r="K67" i="11"/>
  <c r="J67" i="11"/>
  <c r="I67" i="11"/>
  <c r="H67" i="11"/>
  <c r="G67" i="11"/>
  <c r="F67" i="11"/>
  <c r="C67" i="11"/>
  <c r="B67" i="11"/>
  <c r="V66" i="11"/>
  <c r="O66" i="11"/>
  <c r="N66" i="11"/>
  <c r="M66" i="11"/>
  <c r="L66" i="11"/>
  <c r="K66" i="11"/>
  <c r="J66" i="11"/>
  <c r="I66" i="11"/>
  <c r="S66" i="11" s="1"/>
  <c r="H66" i="11"/>
  <c r="R66" i="11" s="1"/>
  <c r="G66" i="11"/>
  <c r="F66" i="11"/>
  <c r="C66" i="11"/>
  <c r="B66" i="11"/>
  <c r="S65" i="11"/>
  <c r="R65" i="11"/>
  <c r="Q65" i="11"/>
  <c r="P65" i="11"/>
  <c r="E65" i="11"/>
  <c r="S64" i="11"/>
  <c r="R64" i="11"/>
  <c r="Q64" i="11"/>
  <c r="P64" i="11"/>
  <c r="E64" i="11"/>
  <c r="U63" i="11"/>
  <c r="S63" i="11"/>
  <c r="R63" i="11"/>
  <c r="Q63" i="11"/>
  <c r="P63" i="11"/>
  <c r="E63" i="11"/>
  <c r="T63" i="11" s="1"/>
  <c r="T62" i="11"/>
  <c r="S62" i="11"/>
  <c r="R62" i="11"/>
  <c r="Q62" i="11"/>
  <c r="P62" i="11"/>
  <c r="E62" i="11"/>
  <c r="U62" i="11" s="1"/>
  <c r="S61" i="11"/>
  <c r="R61" i="11"/>
  <c r="Q61" i="11"/>
  <c r="P61" i="11"/>
  <c r="E61" i="11"/>
  <c r="V59" i="11"/>
  <c r="O59" i="11"/>
  <c r="N59" i="11"/>
  <c r="M59" i="11"/>
  <c r="L59" i="11"/>
  <c r="K59" i="11"/>
  <c r="J59" i="11"/>
  <c r="I59" i="11"/>
  <c r="S59" i="11" s="1"/>
  <c r="H59" i="11"/>
  <c r="R59" i="11" s="1"/>
  <c r="G59" i="11"/>
  <c r="F59" i="11"/>
  <c r="C59" i="11"/>
  <c r="B59" i="11"/>
  <c r="E59" i="11" s="1"/>
  <c r="T58" i="11"/>
  <c r="S58" i="11"/>
  <c r="R58" i="11"/>
  <c r="Q58" i="11"/>
  <c r="P58" i="11"/>
  <c r="E58" i="11"/>
  <c r="U58" i="11" s="1"/>
  <c r="S57" i="11"/>
  <c r="R57" i="11"/>
  <c r="Q57" i="11"/>
  <c r="P57" i="11"/>
  <c r="E57" i="11"/>
  <c r="S56" i="11"/>
  <c r="R56" i="11"/>
  <c r="Q56" i="11"/>
  <c r="P56" i="11"/>
  <c r="E56" i="11"/>
  <c r="U55" i="11"/>
  <c r="S55" i="11"/>
  <c r="R55" i="11"/>
  <c r="Q55" i="11"/>
  <c r="P55" i="11"/>
  <c r="E55" i="11"/>
  <c r="T55" i="11" s="1"/>
  <c r="V53" i="11"/>
  <c r="S53" i="11"/>
  <c r="O53" i="11"/>
  <c r="N53" i="11"/>
  <c r="M53" i="11"/>
  <c r="L53" i="11"/>
  <c r="K53" i="11"/>
  <c r="J53" i="11"/>
  <c r="I53" i="11"/>
  <c r="H53" i="11"/>
  <c r="R53" i="11" s="1"/>
  <c r="G53" i="11"/>
  <c r="F53" i="11"/>
  <c r="E53" i="11"/>
  <c r="C53" i="11"/>
  <c r="B53" i="11"/>
  <c r="S52" i="11"/>
  <c r="R52" i="11"/>
  <c r="Q52" i="11"/>
  <c r="P52" i="11"/>
  <c r="E52" i="11"/>
  <c r="U51" i="11"/>
  <c r="S51" i="11"/>
  <c r="R51" i="11"/>
  <c r="Q51" i="11"/>
  <c r="P51" i="11"/>
  <c r="E51" i="11"/>
  <c r="T51" i="11" s="1"/>
  <c r="U50" i="11"/>
  <c r="T50" i="11"/>
  <c r="S50" i="11"/>
  <c r="R50" i="11"/>
  <c r="Q50" i="11"/>
  <c r="P50" i="11"/>
  <c r="E50" i="11"/>
  <c r="U49" i="11"/>
  <c r="T49" i="11"/>
  <c r="S49" i="11"/>
  <c r="R49" i="11"/>
  <c r="Q49" i="11"/>
  <c r="P49" i="11"/>
  <c r="E49" i="11"/>
  <c r="S48" i="11"/>
  <c r="R48" i="11"/>
  <c r="Q48" i="11"/>
  <c r="P48" i="11"/>
  <c r="E48" i="11"/>
  <c r="U48" i="11" s="1"/>
  <c r="S47" i="11"/>
  <c r="R47" i="11"/>
  <c r="Q47" i="11"/>
  <c r="P47" i="11"/>
  <c r="E47" i="11"/>
  <c r="T46" i="11"/>
  <c r="S46" i="11"/>
  <c r="R46" i="11"/>
  <c r="Q46" i="11"/>
  <c r="P46" i="11"/>
  <c r="E46" i="11"/>
  <c r="U46" i="11" s="1"/>
  <c r="S45" i="11"/>
  <c r="R45" i="11"/>
  <c r="Q45" i="11"/>
  <c r="P45" i="11"/>
  <c r="E45" i="11"/>
  <c r="S44" i="11"/>
  <c r="R44" i="11"/>
  <c r="Q44" i="11"/>
  <c r="P44" i="11"/>
  <c r="E44" i="11"/>
  <c r="U43" i="11"/>
  <c r="S43" i="11"/>
  <c r="R43" i="11"/>
  <c r="Q43" i="11"/>
  <c r="P43" i="11"/>
  <c r="E43" i="11"/>
  <c r="U42" i="11"/>
  <c r="T42" i="11"/>
  <c r="S42" i="11"/>
  <c r="R42" i="11"/>
  <c r="Q42" i="11"/>
  <c r="P42" i="11"/>
  <c r="E42" i="11"/>
  <c r="V40" i="11"/>
  <c r="O40" i="11"/>
  <c r="N40" i="11"/>
  <c r="M40" i="11"/>
  <c r="L40" i="11"/>
  <c r="K40" i="11"/>
  <c r="J40" i="11"/>
  <c r="I40" i="11"/>
  <c r="S40" i="11" s="1"/>
  <c r="H40" i="11"/>
  <c r="P40" i="11" s="1"/>
  <c r="G40" i="11"/>
  <c r="F40" i="11"/>
  <c r="C40" i="11"/>
  <c r="B40" i="11"/>
  <c r="S39" i="11"/>
  <c r="R39" i="11"/>
  <c r="Q39" i="11"/>
  <c r="P39" i="11"/>
  <c r="E39" i="11"/>
  <c r="T39" i="11" s="1"/>
  <c r="S38" i="11"/>
  <c r="R38" i="11"/>
  <c r="Q38" i="11"/>
  <c r="P38" i="11"/>
  <c r="E38" i="11"/>
  <c r="S37" i="11"/>
  <c r="R37" i="11"/>
  <c r="Q37" i="11"/>
  <c r="P37" i="11"/>
  <c r="E37" i="11"/>
  <c r="S36" i="11"/>
  <c r="R36" i="11"/>
  <c r="Q36" i="11"/>
  <c r="P36" i="11"/>
  <c r="E36" i="11"/>
  <c r="T36" i="11" s="1"/>
  <c r="S35" i="11"/>
  <c r="R35" i="11"/>
  <c r="Q35" i="11"/>
  <c r="P35" i="11"/>
  <c r="E35" i="11"/>
  <c r="T35" i="11" s="1"/>
  <c r="V33" i="11"/>
  <c r="O33" i="11"/>
  <c r="N33" i="11"/>
  <c r="M33" i="11"/>
  <c r="L33" i="11"/>
  <c r="K33" i="11"/>
  <c r="J33" i="11"/>
  <c r="I33" i="11"/>
  <c r="H33" i="11"/>
  <c r="G33" i="11"/>
  <c r="F33" i="11"/>
  <c r="C33" i="11"/>
  <c r="B33" i="11"/>
  <c r="T32" i="11"/>
  <c r="S32" i="11"/>
  <c r="R32" i="11"/>
  <c r="Q32" i="11"/>
  <c r="P32" i="11"/>
  <c r="E32" i="11"/>
  <c r="V30" i="11"/>
  <c r="O30" i="11"/>
  <c r="N30" i="11"/>
  <c r="M30" i="11"/>
  <c r="L30" i="11"/>
  <c r="K30" i="11"/>
  <c r="J30" i="11"/>
  <c r="I30" i="11"/>
  <c r="S30" i="11" s="1"/>
  <c r="H30" i="11"/>
  <c r="R30" i="11" s="1"/>
  <c r="G30" i="11"/>
  <c r="F30" i="11"/>
  <c r="C30" i="11"/>
  <c r="B30" i="11"/>
  <c r="S29" i="11"/>
  <c r="R29" i="11"/>
  <c r="Q29" i="11"/>
  <c r="P29" i="11"/>
  <c r="E29" i="11"/>
  <c r="T28" i="11"/>
  <c r="S28" i="11"/>
  <c r="R28" i="11"/>
  <c r="Q28" i="11"/>
  <c r="P28" i="11"/>
  <c r="E28" i="11"/>
  <c r="U28" i="11" s="1"/>
  <c r="S27" i="11"/>
  <c r="R27" i="11"/>
  <c r="Q27" i="11"/>
  <c r="P27" i="11"/>
  <c r="E27" i="11"/>
  <c r="T27" i="11" s="1"/>
  <c r="S26" i="11"/>
  <c r="R26" i="11"/>
  <c r="Q26" i="11"/>
  <c r="P26" i="11"/>
  <c r="E26" i="11"/>
  <c r="U26" i="11" s="1"/>
  <c r="V24" i="11"/>
  <c r="O24" i="11"/>
  <c r="N24" i="11"/>
  <c r="M24" i="11"/>
  <c r="L24" i="11"/>
  <c r="K24" i="11"/>
  <c r="J24" i="11"/>
  <c r="I24" i="11"/>
  <c r="S24" i="11" s="1"/>
  <c r="H24" i="11"/>
  <c r="R24" i="11" s="1"/>
  <c r="G24" i="11"/>
  <c r="F24" i="11"/>
  <c r="C24" i="11"/>
  <c r="B24" i="11"/>
  <c r="E24" i="11" s="1"/>
  <c r="U23" i="11"/>
  <c r="S23" i="11"/>
  <c r="R23" i="11"/>
  <c r="Q23" i="11"/>
  <c r="P23" i="11"/>
  <c r="E23" i="11"/>
  <c r="T23" i="11" s="1"/>
  <c r="T22" i="11"/>
  <c r="S22" i="11"/>
  <c r="R22" i="11"/>
  <c r="Q22" i="11"/>
  <c r="P22" i="11"/>
  <c r="E22" i="11"/>
  <c r="U22" i="11" s="1"/>
  <c r="S21" i="11"/>
  <c r="R21" i="11"/>
  <c r="Q21" i="11"/>
  <c r="P21" i="11"/>
  <c r="E21" i="11"/>
  <c r="S20" i="11"/>
  <c r="R20" i="11"/>
  <c r="Q20" i="11"/>
  <c r="P20" i="11"/>
  <c r="E20" i="11"/>
  <c r="S19" i="11"/>
  <c r="R19" i="11"/>
  <c r="Q19" i="11"/>
  <c r="P19" i="11"/>
  <c r="E19" i="11"/>
  <c r="T18" i="11"/>
  <c r="S18" i="11"/>
  <c r="R18" i="11"/>
  <c r="Q18" i="11"/>
  <c r="P18" i="11"/>
  <c r="E18" i="11"/>
  <c r="U18" i="11" s="1"/>
  <c r="S17" i="11"/>
  <c r="R17" i="11"/>
  <c r="Q17" i="11"/>
  <c r="P17" i="11"/>
  <c r="E17" i="11"/>
  <c r="V15" i="11"/>
  <c r="O15" i="11"/>
  <c r="N15" i="11"/>
  <c r="M15" i="11"/>
  <c r="L15" i="11"/>
  <c r="K15" i="11"/>
  <c r="Q15" i="11" s="1"/>
  <c r="J15" i="11"/>
  <c r="R15" i="11" s="1"/>
  <c r="I15" i="11"/>
  <c r="H15" i="11"/>
  <c r="G15" i="11"/>
  <c r="F15" i="11"/>
  <c r="C15" i="11"/>
  <c r="B15" i="11"/>
  <c r="E15" i="11" s="1"/>
  <c r="U14" i="11"/>
  <c r="T14" i="11"/>
  <c r="S14" i="11"/>
  <c r="R14" i="11"/>
  <c r="Q14" i="11"/>
  <c r="P14" i="11"/>
  <c r="E14" i="11"/>
  <c r="U13" i="11"/>
  <c r="T13" i="11"/>
  <c r="S13" i="11"/>
  <c r="R13" i="11"/>
  <c r="Q13" i="11"/>
  <c r="P13" i="11"/>
  <c r="E13" i="11"/>
  <c r="T12" i="11"/>
  <c r="S12" i="11"/>
  <c r="R12" i="11"/>
  <c r="Q12" i="11"/>
  <c r="P12" i="11"/>
  <c r="E12" i="11"/>
  <c r="U12" i="11" s="1"/>
  <c r="U11" i="11"/>
  <c r="S11" i="11"/>
  <c r="R11" i="11"/>
  <c r="Q11" i="11"/>
  <c r="P11" i="11"/>
  <c r="E11" i="11"/>
  <c r="T11" i="11" s="1"/>
  <c r="S10" i="11"/>
  <c r="R10" i="11"/>
  <c r="Q10" i="11"/>
  <c r="P10" i="11"/>
  <c r="E10" i="11"/>
  <c r="S9" i="11"/>
  <c r="R9" i="11"/>
  <c r="Q9" i="11"/>
  <c r="P9" i="11"/>
  <c r="E9" i="11"/>
  <c r="S93" i="10"/>
  <c r="R93" i="10"/>
  <c r="Q93" i="10"/>
  <c r="P93" i="10"/>
  <c r="E93" i="10"/>
  <c r="S92" i="10"/>
  <c r="R92" i="10"/>
  <c r="Q92" i="10"/>
  <c r="P92" i="10"/>
  <c r="E92" i="10"/>
  <c r="U91" i="10"/>
  <c r="T91" i="10"/>
  <c r="S91" i="10"/>
  <c r="R91" i="10"/>
  <c r="Q91" i="10"/>
  <c r="P91" i="10"/>
  <c r="E91" i="10"/>
  <c r="S90" i="10"/>
  <c r="R90" i="10"/>
  <c r="Q90" i="10"/>
  <c r="P90" i="10"/>
  <c r="E90" i="10"/>
  <c r="U90" i="10" s="1"/>
  <c r="S89" i="10"/>
  <c r="R89" i="10"/>
  <c r="Q89" i="10"/>
  <c r="P89" i="10"/>
  <c r="E89" i="10"/>
  <c r="U89" i="10" s="1"/>
  <c r="S88" i="10"/>
  <c r="R88" i="10"/>
  <c r="Q88" i="10"/>
  <c r="P88" i="10"/>
  <c r="E88" i="10"/>
  <c r="T87" i="10"/>
  <c r="S87" i="10"/>
  <c r="R87" i="10"/>
  <c r="Q87" i="10"/>
  <c r="P87" i="10"/>
  <c r="E87" i="10"/>
  <c r="U87" i="10" s="1"/>
  <c r="S86" i="10"/>
  <c r="R86" i="10"/>
  <c r="Q86" i="10"/>
  <c r="P86" i="10"/>
  <c r="E86" i="10"/>
  <c r="V72" i="10"/>
  <c r="O72" i="10"/>
  <c r="N72" i="10"/>
  <c r="M72" i="10"/>
  <c r="L72" i="10"/>
  <c r="K72" i="10"/>
  <c r="J72" i="10"/>
  <c r="I72" i="10"/>
  <c r="S72" i="10" s="1"/>
  <c r="H72" i="10"/>
  <c r="R72" i="10" s="1"/>
  <c r="G72" i="10"/>
  <c r="F72" i="10"/>
  <c r="C72" i="10"/>
  <c r="B72" i="10"/>
  <c r="V71" i="10"/>
  <c r="O71" i="10"/>
  <c r="N71" i="10"/>
  <c r="M71" i="10"/>
  <c r="L71" i="10"/>
  <c r="K71" i="10"/>
  <c r="J71" i="10"/>
  <c r="I71" i="10"/>
  <c r="S71" i="10" s="1"/>
  <c r="H71" i="10"/>
  <c r="G71" i="10"/>
  <c r="F71" i="10"/>
  <c r="C71" i="10"/>
  <c r="B71" i="10"/>
  <c r="V70" i="10"/>
  <c r="Q70" i="10"/>
  <c r="O70" i="10"/>
  <c r="N70" i="10"/>
  <c r="M70" i="10"/>
  <c r="L70" i="10"/>
  <c r="K70" i="10"/>
  <c r="J70" i="10"/>
  <c r="I70" i="10"/>
  <c r="S70" i="10" s="1"/>
  <c r="H70" i="10"/>
  <c r="P70" i="10" s="1"/>
  <c r="G70" i="10"/>
  <c r="F70" i="10"/>
  <c r="C70" i="10"/>
  <c r="B70" i="10"/>
  <c r="E70" i="10" s="1"/>
  <c r="U69" i="10"/>
  <c r="T69" i="10"/>
  <c r="S69" i="10"/>
  <c r="R69" i="10"/>
  <c r="Q69" i="10"/>
  <c r="P69" i="10"/>
  <c r="E69" i="10"/>
  <c r="V67" i="10"/>
  <c r="O67" i="10"/>
  <c r="N67" i="10"/>
  <c r="M67" i="10"/>
  <c r="L67" i="10"/>
  <c r="K67" i="10"/>
  <c r="J67" i="10"/>
  <c r="I67" i="10"/>
  <c r="H67" i="10"/>
  <c r="G67" i="10"/>
  <c r="F67" i="10"/>
  <c r="C67" i="10"/>
  <c r="B67" i="10"/>
  <c r="V66" i="10"/>
  <c r="O66" i="10"/>
  <c r="N66" i="10"/>
  <c r="M66" i="10"/>
  <c r="L66" i="10"/>
  <c r="K66" i="10"/>
  <c r="J66" i="10"/>
  <c r="I66" i="10"/>
  <c r="S66" i="10" s="1"/>
  <c r="H66" i="10"/>
  <c r="R66" i="10" s="1"/>
  <c r="G66" i="10"/>
  <c r="F66" i="10"/>
  <c r="C66" i="10"/>
  <c r="E66" i="10" s="1"/>
  <c r="B66" i="10"/>
  <c r="S65" i="10"/>
  <c r="R65" i="10"/>
  <c r="Q65" i="10"/>
  <c r="P65" i="10"/>
  <c r="E65" i="10"/>
  <c r="S64" i="10"/>
  <c r="R64" i="10"/>
  <c r="Q64" i="10"/>
  <c r="P64" i="10"/>
  <c r="E64" i="10"/>
  <c r="S63" i="10"/>
  <c r="R63" i="10"/>
  <c r="Q63" i="10"/>
  <c r="P63" i="10"/>
  <c r="E63" i="10"/>
  <c r="T63" i="10" s="1"/>
  <c r="U62" i="10"/>
  <c r="T62" i="10"/>
  <c r="S62" i="10"/>
  <c r="R62" i="10"/>
  <c r="Q62" i="10"/>
  <c r="P62" i="10"/>
  <c r="E62" i="10"/>
  <c r="S61" i="10"/>
  <c r="R61" i="10"/>
  <c r="Q61" i="10"/>
  <c r="P61" i="10"/>
  <c r="E61" i="10"/>
  <c r="V59" i="10"/>
  <c r="O59" i="10"/>
  <c r="N59" i="10"/>
  <c r="M59" i="10"/>
  <c r="L59" i="10"/>
  <c r="K59" i="10"/>
  <c r="J59" i="10"/>
  <c r="I59" i="10"/>
  <c r="S59" i="10" s="1"/>
  <c r="H59" i="10"/>
  <c r="G59" i="10"/>
  <c r="F59" i="10"/>
  <c r="C59" i="10"/>
  <c r="B59" i="10"/>
  <c r="E59" i="10" s="1"/>
  <c r="U58" i="10"/>
  <c r="S58" i="10"/>
  <c r="R58" i="10"/>
  <c r="Q58" i="10"/>
  <c r="P58" i="10"/>
  <c r="E58" i="10"/>
  <c r="T58" i="10" s="1"/>
  <c r="S57" i="10"/>
  <c r="R57" i="10"/>
  <c r="Q57" i="10"/>
  <c r="P57" i="10"/>
  <c r="E57" i="10"/>
  <c r="T56" i="10"/>
  <c r="S56" i="10"/>
  <c r="R56" i="10"/>
  <c r="Q56" i="10"/>
  <c r="P56" i="10"/>
  <c r="E56" i="10"/>
  <c r="U56" i="10" s="1"/>
  <c r="S55" i="10"/>
  <c r="R55" i="10"/>
  <c r="Q55" i="10"/>
  <c r="P55" i="10"/>
  <c r="E55" i="10"/>
  <c r="V53" i="10"/>
  <c r="O53" i="10"/>
  <c r="N53" i="10"/>
  <c r="M53" i="10"/>
  <c r="L53" i="10"/>
  <c r="K53" i="10"/>
  <c r="J53" i="10"/>
  <c r="I53" i="10"/>
  <c r="S53" i="10" s="1"/>
  <c r="H53" i="10"/>
  <c r="R53" i="10" s="1"/>
  <c r="G53" i="10"/>
  <c r="F53" i="10"/>
  <c r="C53" i="10"/>
  <c r="B53" i="10"/>
  <c r="E53" i="10" s="1"/>
  <c r="T52" i="10"/>
  <c r="S52" i="10"/>
  <c r="R52" i="10"/>
  <c r="Q52" i="10"/>
  <c r="P52" i="10"/>
  <c r="E52" i="10"/>
  <c r="U52" i="10" s="1"/>
  <c r="S51" i="10"/>
  <c r="R51" i="10"/>
  <c r="Q51" i="10"/>
  <c r="P51" i="10"/>
  <c r="E51" i="10"/>
  <c r="S50" i="10"/>
  <c r="R50" i="10"/>
  <c r="Q50" i="10"/>
  <c r="P50" i="10"/>
  <c r="E50" i="10"/>
  <c r="U50" i="10" s="1"/>
  <c r="S49" i="10"/>
  <c r="R49" i="10"/>
  <c r="Q49" i="10"/>
  <c r="P49" i="10"/>
  <c r="E49" i="10"/>
  <c r="S48" i="10"/>
  <c r="R48" i="10"/>
  <c r="Q48" i="10"/>
  <c r="P48" i="10"/>
  <c r="E48" i="10"/>
  <c r="S47" i="10"/>
  <c r="R47" i="10"/>
  <c r="Q47" i="10"/>
  <c r="P47" i="10"/>
  <c r="E47" i="10"/>
  <c r="T47" i="10" s="1"/>
  <c r="T46" i="10"/>
  <c r="S46" i="10"/>
  <c r="R46" i="10"/>
  <c r="Q46" i="10"/>
  <c r="P46" i="10"/>
  <c r="E46" i="10"/>
  <c r="U46" i="10" s="1"/>
  <c r="S45" i="10"/>
  <c r="R45" i="10"/>
  <c r="Q45" i="10"/>
  <c r="P45" i="10"/>
  <c r="E45" i="10"/>
  <c r="U45" i="10" s="1"/>
  <c r="S44" i="10"/>
  <c r="R44" i="10"/>
  <c r="Q44" i="10"/>
  <c r="P44" i="10"/>
  <c r="E44" i="10"/>
  <c r="U44" i="10" s="1"/>
  <c r="S43" i="10"/>
  <c r="R43" i="10"/>
  <c r="Q43" i="10"/>
  <c r="P43" i="10"/>
  <c r="E43" i="10"/>
  <c r="T42" i="10"/>
  <c r="S42" i="10"/>
  <c r="R42" i="10"/>
  <c r="Q42" i="10"/>
  <c r="P42" i="10"/>
  <c r="E42" i="10"/>
  <c r="U42" i="10" s="1"/>
  <c r="V40" i="10"/>
  <c r="O40" i="10"/>
  <c r="N40" i="10"/>
  <c r="M40" i="10"/>
  <c r="L40" i="10"/>
  <c r="K40" i="10"/>
  <c r="J40" i="10"/>
  <c r="I40" i="10"/>
  <c r="Q40" i="10" s="1"/>
  <c r="H40" i="10"/>
  <c r="P40" i="10" s="1"/>
  <c r="G40" i="10"/>
  <c r="F40" i="10"/>
  <c r="C40" i="10"/>
  <c r="B40" i="10"/>
  <c r="U39" i="10"/>
  <c r="S39" i="10"/>
  <c r="R39" i="10"/>
  <c r="Q39" i="10"/>
  <c r="P39" i="10"/>
  <c r="E39" i="10"/>
  <c r="T39" i="10" s="1"/>
  <c r="S38" i="10"/>
  <c r="R38" i="10"/>
  <c r="Q38" i="10"/>
  <c r="P38" i="10"/>
  <c r="E38" i="10"/>
  <c r="T38" i="10" s="1"/>
  <c r="S37" i="10"/>
  <c r="R37" i="10"/>
  <c r="Q37" i="10"/>
  <c r="P37" i="10"/>
  <c r="E37" i="10"/>
  <c r="S36" i="10"/>
  <c r="R36" i="10"/>
  <c r="Q36" i="10"/>
  <c r="P36" i="10"/>
  <c r="E36" i="10"/>
  <c r="S35" i="10"/>
  <c r="R35" i="10"/>
  <c r="Q35" i="10"/>
  <c r="P35" i="10"/>
  <c r="E35" i="10"/>
  <c r="U35" i="10" s="1"/>
  <c r="V33" i="10"/>
  <c r="O33" i="10"/>
  <c r="N33" i="10"/>
  <c r="M33" i="10"/>
  <c r="L33" i="10"/>
  <c r="K33" i="10"/>
  <c r="J33" i="10"/>
  <c r="I33" i="10"/>
  <c r="H33" i="10"/>
  <c r="G33" i="10"/>
  <c r="F33" i="10"/>
  <c r="C33" i="10"/>
  <c r="B33" i="10"/>
  <c r="E33" i="10" s="1"/>
  <c r="S32" i="10"/>
  <c r="R32" i="10"/>
  <c r="Q32" i="10"/>
  <c r="P32" i="10"/>
  <c r="E32" i="10"/>
  <c r="V30" i="10"/>
  <c r="O30" i="10"/>
  <c r="N30" i="10"/>
  <c r="M30" i="10"/>
  <c r="L30" i="10"/>
  <c r="K30" i="10"/>
  <c r="J30" i="10"/>
  <c r="I30" i="10"/>
  <c r="S30" i="10" s="1"/>
  <c r="H30" i="10"/>
  <c r="R30" i="10" s="1"/>
  <c r="G30" i="10"/>
  <c r="F30" i="10"/>
  <c r="C30" i="10"/>
  <c r="B30" i="10"/>
  <c r="S29" i="10"/>
  <c r="R29" i="10"/>
  <c r="Q29" i="10"/>
  <c r="P29" i="10"/>
  <c r="E29" i="10"/>
  <c r="S28" i="10"/>
  <c r="R28" i="10"/>
  <c r="Q28" i="10"/>
  <c r="P28" i="10"/>
  <c r="E28" i="10"/>
  <c r="S27" i="10"/>
  <c r="R27" i="10"/>
  <c r="Q27" i="10"/>
  <c r="P27" i="10"/>
  <c r="E27" i="10"/>
  <c r="S26" i="10"/>
  <c r="R26" i="10"/>
  <c r="Q26" i="10"/>
  <c r="P26" i="10"/>
  <c r="E26" i="10"/>
  <c r="V24" i="10"/>
  <c r="O24" i="10"/>
  <c r="N24" i="10"/>
  <c r="M24" i="10"/>
  <c r="L24" i="10"/>
  <c r="K24" i="10"/>
  <c r="J24" i="10"/>
  <c r="I24" i="10"/>
  <c r="H24" i="10"/>
  <c r="G24" i="10"/>
  <c r="F24" i="10"/>
  <c r="C24" i="10"/>
  <c r="B24" i="10"/>
  <c r="E24" i="10" s="1"/>
  <c r="S23" i="10"/>
  <c r="R23" i="10"/>
  <c r="Q23" i="10"/>
  <c r="P23" i="10"/>
  <c r="E23" i="10"/>
  <c r="S22" i="10"/>
  <c r="R22" i="10"/>
  <c r="Q22" i="10"/>
  <c r="P22" i="10"/>
  <c r="E22" i="10"/>
  <c r="U22" i="10" s="1"/>
  <c r="S21" i="10"/>
  <c r="R21" i="10"/>
  <c r="Q21" i="10"/>
  <c r="P21" i="10"/>
  <c r="E21" i="10"/>
  <c r="S20" i="10"/>
  <c r="R20" i="10"/>
  <c r="Q20" i="10"/>
  <c r="P20" i="10"/>
  <c r="E20" i="10"/>
  <c r="U20" i="10" s="1"/>
  <c r="U19" i="10"/>
  <c r="S19" i="10"/>
  <c r="R19" i="10"/>
  <c r="Q19" i="10"/>
  <c r="P19" i="10"/>
  <c r="E19" i="10"/>
  <c r="T19" i="10" s="1"/>
  <c r="S18" i="10"/>
  <c r="R18" i="10"/>
  <c r="Q18" i="10"/>
  <c r="P18" i="10"/>
  <c r="E18" i="10"/>
  <c r="U18" i="10" s="1"/>
  <c r="S17" i="10"/>
  <c r="R17" i="10"/>
  <c r="Q17" i="10"/>
  <c r="P17" i="10"/>
  <c r="E17" i="10"/>
  <c r="V15" i="10"/>
  <c r="O15" i="10"/>
  <c r="N15" i="10"/>
  <c r="M15" i="10"/>
  <c r="L15" i="10"/>
  <c r="K15" i="10"/>
  <c r="J15" i="10"/>
  <c r="I15" i="10"/>
  <c r="S15" i="10" s="1"/>
  <c r="H15" i="10"/>
  <c r="R15" i="10" s="1"/>
  <c r="G15" i="10"/>
  <c r="F15" i="10"/>
  <c r="C15" i="10"/>
  <c r="B15" i="10"/>
  <c r="E15" i="10" s="1"/>
  <c r="T14" i="10"/>
  <c r="S14" i="10"/>
  <c r="R14" i="10"/>
  <c r="Q14" i="10"/>
  <c r="P14" i="10"/>
  <c r="E14" i="10"/>
  <c r="U14" i="10" s="1"/>
  <c r="S13" i="10"/>
  <c r="R13" i="10"/>
  <c r="Q13" i="10"/>
  <c r="P13" i="10"/>
  <c r="E13" i="10"/>
  <c r="S12" i="10"/>
  <c r="R12" i="10"/>
  <c r="Q12" i="10"/>
  <c r="P12" i="10"/>
  <c r="E12" i="10"/>
  <c r="S11" i="10"/>
  <c r="R11" i="10"/>
  <c r="Q11" i="10"/>
  <c r="P11" i="10"/>
  <c r="E11" i="10"/>
  <c r="T11" i="10" s="1"/>
  <c r="S10" i="10"/>
  <c r="R10" i="10"/>
  <c r="Q10" i="10"/>
  <c r="P10" i="10"/>
  <c r="T10" i="10" s="1"/>
  <c r="E10" i="10"/>
  <c r="U10" i="10" s="1"/>
  <c r="S9" i="10"/>
  <c r="R9" i="10"/>
  <c r="Q9" i="10"/>
  <c r="P9" i="10"/>
  <c r="E9" i="10"/>
  <c r="T93" i="9"/>
  <c r="S93" i="9"/>
  <c r="R93" i="9"/>
  <c r="Q93" i="9"/>
  <c r="P93" i="9"/>
  <c r="E93" i="9"/>
  <c r="U93" i="9" s="1"/>
  <c r="U92" i="9"/>
  <c r="S92" i="9"/>
  <c r="R92" i="9"/>
  <c r="Q92" i="9"/>
  <c r="P92" i="9"/>
  <c r="E92" i="9"/>
  <c r="T92" i="9" s="1"/>
  <c r="S91" i="9"/>
  <c r="R91" i="9"/>
  <c r="Q91" i="9"/>
  <c r="P91" i="9"/>
  <c r="E91" i="9"/>
  <c r="S90" i="9"/>
  <c r="R90" i="9"/>
  <c r="Q90" i="9"/>
  <c r="P90" i="9"/>
  <c r="E90" i="9"/>
  <c r="S89" i="9"/>
  <c r="R89" i="9"/>
  <c r="Q89" i="9"/>
  <c r="P89" i="9"/>
  <c r="E89" i="9"/>
  <c r="S88" i="9"/>
  <c r="R88" i="9"/>
  <c r="Q88" i="9"/>
  <c r="P88" i="9"/>
  <c r="E88" i="9"/>
  <c r="U88" i="9" s="1"/>
  <c r="S87" i="9"/>
  <c r="R87" i="9"/>
  <c r="Q87" i="9"/>
  <c r="P87" i="9"/>
  <c r="E87" i="9"/>
  <c r="S86" i="9"/>
  <c r="R86" i="9"/>
  <c r="Q86" i="9"/>
  <c r="P86" i="9"/>
  <c r="E86" i="9"/>
  <c r="V72" i="9"/>
  <c r="O72" i="9"/>
  <c r="N72" i="9"/>
  <c r="M72" i="9"/>
  <c r="L72" i="9"/>
  <c r="K72" i="9"/>
  <c r="J72" i="9"/>
  <c r="I72" i="9"/>
  <c r="H72" i="9"/>
  <c r="G72" i="9"/>
  <c r="F72" i="9"/>
  <c r="C72" i="9"/>
  <c r="B72" i="9"/>
  <c r="V71" i="9"/>
  <c r="O71" i="9"/>
  <c r="N71" i="9"/>
  <c r="M71" i="9"/>
  <c r="L71" i="9"/>
  <c r="K71" i="9"/>
  <c r="J71" i="9"/>
  <c r="R71" i="9" s="1"/>
  <c r="I71" i="9"/>
  <c r="S71" i="9" s="1"/>
  <c r="H71" i="9"/>
  <c r="G71" i="9"/>
  <c r="F71" i="9"/>
  <c r="C71" i="9"/>
  <c r="B71" i="9"/>
  <c r="V70" i="9"/>
  <c r="O70" i="9"/>
  <c r="N70" i="9"/>
  <c r="M70" i="9"/>
  <c r="L70" i="9"/>
  <c r="K70" i="9"/>
  <c r="J70" i="9"/>
  <c r="I70" i="9"/>
  <c r="H70" i="9"/>
  <c r="G70" i="9"/>
  <c r="F70" i="9"/>
  <c r="C70" i="9"/>
  <c r="B70" i="9"/>
  <c r="S69" i="9"/>
  <c r="R69" i="9"/>
  <c r="Q69" i="9"/>
  <c r="P69" i="9"/>
  <c r="E69" i="9"/>
  <c r="V67" i="9"/>
  <c r="O67" i="9"/>
  <c r="N67" i="9"/>
  <c r="M67" i="9"/>
  <c r="L67" i="9"/>
  <c r="K67" i="9"/>
  <c r="J67" i="9"/>
  <c r="I67" i="9"/>
  <c r="H67" i="9"/>
  <c r="G67" i="9"/>
  <c r="F67" i="9"/>
  <c r="C67" i="9"/>
  <c r="B67" i="9"/>
  <c r="V66" i="9"/>
  <c r="O66" i="9"/>
  <c r="N66" i="9"/>
  <c r="M66" i="9"/>
  <c r="L66" i="9"/>
  <c r="K66" i="9"/>
  <c r="J66" i="9"/>
  <c r="I66" i="9"/>
  <c r="S66" i="9" s="1"/>
  <c r="H66" i="9"/>
  <c r="R66" i="9" s="1"/>
  <c r="G66" i="9"/>
  <c r="F66" i="9"/>
  <c r="C66" i="9"/>
  <c r="B66" i="9"/>
  <c r="S65" i="9"/>
  <c r="R65" i="9"/>
  <c r="Q65" i="9"/>
  <c r="P65" i="9"/>
  <c r="E65" i="9"/>
  <c r="S64" i="9"/>
  <c r="R64" i="9"/>
  <c r="Q64" i="9"/>
  <c r="P64" i="9"/>
  <c r="E64" i="9"/>
  <c r="S63" i="9"/>
  <c r="R63" i="9"/>
  <c r="Q63" i="9"/>
  <c r="P63" i="9"/>
  <c r="E63" i="9"/>
  <c r="S62" i="9"/>
  <c r="R62" i="9"/>
  <c r="Q62" i="9"/>
  <c r="P62" i="9"/>
  <c r="E62" i="9"/>
  <c r="T62" i="9" s="1"/>
  <c r="U61" i="9"/>
  <c r="T61" i="9"/>
  <c r="S61" i="9"/>
  <c r="R61" i="9"/>
  <c r="Q61" i="9"/>
  <c r="P61" i="9"/>
  <c r="E61" i="9"/>
  <c r="V59" i="9"/>
  <c r="O59" i="9"/>
  <c r="N59" i="9"/>
  <c r="M59" i="9"/>
  <c r="L59" i="9"/>
  <c r="K59" i="9"/>
  <c r="J59" i="9"/>
  <c r="I59" i="9"/>
  <c r="H59" i="9"/>
  <c r="R59" i="9" s="1"/>
  <c r="G59" i="9"/>
  <c r="F59" i="9"/>
  <c r="C59" i="9"/>
  <c r="B59" i="9"/>
  <c r="S58" i="9"/>
  <c r="R58" i="9"/>
  <c r="Q58" i="9"/>
  <c r="P58" i="9"/>
  <c r="E58" i="9"/>
  <c r="T58" i="9" s="1"/>
  <c r="U57" i="9"/>
  <c r="S57" i="9"/>
  <c r="R57" i="9"/>
  <c r="Q57" i="9"/>
  <c r="P57" i="9"/>
  <c r="E57" i="9"/>
  <c r="T57" i="9" s="1"/>
  <c r="U56" i="9"/>
  <c r="T56" i="9"/>
  <c r="S56" i="9"/>
  <c r="R56" i="9"/>
  <c r="Q56" i="9"/>
  <c r="P56" i="9"/>
  <c r="E56" i="9"/>
  <c r="T55" i="9"/>
  <c r="S55" i="9"/>
  <c r="R55" i="9"/>
  <c r="Q55" i="9"/>
  <c r="P55" i="9"/>
  <c r="E55" i="9"/>
  <c r="U55" i="9" s="1"/>
  <c r="V53" i="9"/>
  <c r="O53" i="9"/>
  <c r="N53" i="9"/>
  <c r="M53" i="9"/>
  <c r="L53" i="9"/>
  <c r="K53" i="9"/>
  <c r="J53" i="9"/>
  <c r="I53" i="9"/>
  <c r="S53" i="9" s="1"/>
  <c r="H53" i="9"/>
  <c r="R53" i="9" s="1"/>
  <c r="G53" i="9"/>
  <c r="F53" i="9"/>
  <c r="C53" i="9"/>
  <c r="B53" i="9"/>
  <c r="S52" i="9"/>
  <c r="R52" i="9"/>
  <c r="Q52" i="9"/>
  <c r="P52" i="9"/>
  <c r="E52" i="9"/>
  <c r="U52" i="9" s="1"/>
  <c r="U51" i="9"/>
  <c r="T51" i="9"/>
  <c r="S51" i="9"/>
  <c r="R51" i="9"/>
  <c r="Q51" i="9"/>
  <c r="P51" i="9"/>
  <c r="E51" i="9"/>
  <c r="T50" i="9"/>
  <c r="S50" i="9"/>
  <c r="R50" i="9"/>
  <c r="Q50" i="9"/>
  <c r="P50" i="9"/>
  <c r="E50" i="9"/>
  <c r="U50" i="9" s="1"/>
  <c r="T49" i="9"/>
  <c r="S49" i="9"/>
  <c r="R49" i="9"/>
  <c r="Q49" i="9"/>
  <c r="P49" i="9"/>
  <c r="E49" i="9"/>
  <c r="U49" i="9" s="1"/>
  <c r="S48" i="9"/>
  <c r="R48" i="9"/>
  <c r="Q48" i="9"/>
  <c r="P48" i="9"/>
  <c r="E48" i="9"/>
  <c r="S47" i="9"/>
  <c r="R47" i="9"/>
  <c r="Q47" i="9"/>
  <c r="P47" i="9"/>
  <c r="E47" i="9"/>
  <c r="U46" i="9"/>
  <c r="S46" i="9"/>
  <c r="R46" i="9"/>
  <c r="Q46" i="9"/>
  <c r="P46" i="9"/>
  <c r="E46" i="9"/>
  <c r="T46" i="9" s="1"/>
  <c r="S45" i="9"/>
  <c r="R45" i="9"/>
  <c r="Q45" i="9"/>
  <c r="P45" i="9"/>
  <c r="E45" i="9"/>
  <c r="U45" i="9" s="1"/>
  <c r="S44" i="9"/>
  <c r="R44" i="9"/>
  <c r="Q44" i="9"/>
  <c r="P44" i="9"/>
  <c r="E44" i="9"/>
  <c r="S43" i="9"/>
  <c r="R43" i="9"/>
  <c r="Q43" i="9"/>
  <c r="P43" i="9"/>
  <c r="E43" i="9"/>
  <c r="U42" i="9"/>
  <c r="S42" i="9"/>
  <c r="R42" i="9"/>
  <c r="Q42" i="9"/>
  <c r="P42" i="9"/>
  <c r="E42" i="9"/>
  <c r="T42" i="9" s="1"/>
  <c r="V40" i="9"/>
  <c r="O40" i="9"/>
  <c r="N40" i="9"/>
  <c r="M40" i="9"/>
  <c r="L40" i="9"/>
  <c r="K40" i="9"/>
  <c r="J40" i="9"/>
  <c r="I40" i="9"/>
  <c r="S40" i="9" s="1"/>
  <c r="H40" i="9"/>
  <c r="R40" i="9" s="1"/>
  <c r="G40" i="9"/>
  <c r="F40" i="9"/>
  <c r="C40" i="9"/>
  <c r="B40" i="9"/>
  <c r="E40" i="9" s="1"/>
  <c r="U39" i="9"/>
  <c r="T39" i="9"/>
  <c r="S39" i="9"/>
  <c r="R39" i="9"/>
  <c r="Q39" i="9"/>
  <c r="P39" i="9"/>
  <c r="E39" i="9"/>
  <c r="S38" i="9"/>
  <c r="R38" i="9"/>
  <c r="Q38" i="9"/>
  <c r="U38" i="9" s="1"/>
  <c r="P38" i="9"/>
  <c r="T38" i="9" s="1"/>
  <c r="E38" i="9"/>
  <c r="S37" i="9"/>
  <c r="R37" i="9"/>
  <c r="Q37" i="9"/>
  <c r="P37" i="9"/>
  <c r="E37" i="9"/>
  <c r="S36" i="9"/>
  <c r="R36" i="9"/>
  <c r="Q36" i="9"/>
  <c r="P36" i="9"/>
  <c r="E36" i="9"/>
  <c r="S35" i="9"/>
  <c r="R35" i="9"/>
  <c r="Q35" i="9"/>
  <c r="P35" i="9"/>
  <c r="E35" i="9"/>
  <c r="V33" i="9"/>
  <c r="O33" i="9"/>
  <c r="N33" i="9"/>
  <c r="M33" i="9"/>
  <c r="L33" i="9"/>
  <c r="K33" i="9"/>
  <c r="J33" i="9"/>
  <c r="I33" i="9"/>
  <c r="S33" i="9" s="1"/>
  <c r="H33" i="9"/>
  <c r="R33" i="9" s="1"/>
  <c r="G33" i="9"/>
  <c r="F33" i="9"/>
  <c r="C33" i="9"/>
  <c r="B33" i="9"/>
  <c r="E33" i="9" s="1"/>
  <c r="S32" i="9"/>
  <c r="R32" i="9"/>
  <c r="Q32" i="9"/>
  <c r="P32" i="9"/>
  <c r="E32" i="9"/>
  <c r="V30" i="9"/>
  <c r="O30" i="9"/>
  <c r="N30" i="9"/>
  <c r="M30" i="9"/>
  <c r="L30" i="9"/>
  <c r="K30" i="9"/>
  <c r="J30" i="9"/>
  <c r="I30" i="9"/>
  <c r="S30" i="9" s="1"/>
  <c r="H30" i="9"/>
  <c r="R30" i="9" s="1"/>
  <c r="G30" i="9"/>
  <c r="F30" i="9"/>
  <c r="C30" i="9"/>
  <c r="B30" i="9"/>
  <c r="E30" i="9" s="1"/>
  <c r="S29" i="9"/>
  <c r="R29" i="9"/>
  <c r="Q29" i="9"/>
  <c r="P29" i="9"/>
  <c r="E29" i="9"/>
  <c r="U29" i="9" s="1"/>
  <c r="S28" i="9"/>
  <c r="R28" i="9"/>
  <c r="Q28" i="9"/>
  <c r="P28" i="9"/>
  <c r="E28" i="9"/>
  <c r="S27" i="9"/>
  <c r="R27" i="9"/>
  <c r="Q27" i="9"/>
  <c r="P27" i="9"/>
  <c r="E27" i="9"/>
  <c r="S26" i="9"/>
  <c r="R26" i="9"/>
  <c r="Q26" i="9"/>
  <c r="P26" i="9"/>
  <c r="E26" i="9"/>
  <c r="T26" i="9" s="1"/>
  <c r="V24" i="9"/>
  <c r="O24" i="9"/>
  <c r="N24" i="9"/>
  <c r="M24" i="9"/>
  <c r="L24" i="9"/>
  <c r="K24" i="9"/>
  <c r="J24" i="9"/>
  <c r="I24" i="9"/>
  <c r="S24" i="9" s="1"/>
  <c r="H24" i="9"/>
  <c r="G24" i="9"/>
  <c r="F24" i="9"/>
  <c r="C24" i="9"/>
  <c r="B24" i="9"/>
  <c r="E24" i="9" s="1"/>
  <c r="S23" i="9"/>
  <c r="R23" i="9"/>
  <c r="Q23" i="9"/>
  <c r="P23" i="9"/>
  <c r="E23" i="9"/>
  <c r="S22" i="9"/>
  <c r="R22" i="9"/>
  <c r="Q22" i="9"/>
  <c r="P22" i="9"/>
  <c r="E22" i="9"/>
  <c r="T22" i="9" s="1"/>
  <c r="S21" i="9"/>
  <c r="R21" i="9"/>
  <c r="Q21" i="9"/>
  <c r="P21" i="9"/>
  <c r="E21" i="9"/>
  <c r="U21" i="9" s="1"/>
  <c r="S20" i="9"/>
  <c r="R20" i="9"/>
  <c r="Q20" i="9"/>
  <c r="U20" i="9" s="1"/>
  <c r="P20" i="9"/>
  <c r="T20" i="9" s="1"/>
  <c r="E20" i="9"/>
  <c r="S19" i="9"/>
  <c r="R19" i="9"/>
  <c r="Q19" i="9"/>
  <c r="P19" i="9"/>
  <c r="E19" i="9"/>
  <c r="S18" i="9"/>
  <c r="R18" i="9"/>
  <c r="Q18" i="9"/>
  <c r="P18" i="9"/>
  <c r="E18" i="9"/>
  <c r="U17" i="9"/>
  <c r="S17" i="9"/>
  <c r="R17" i="9"/>
  <c r="Q17" i="9"/>
  <c r="P17" i="9"/>
  <c r="E17" i="9"/>
  <c r="T17" i="9" s="1"/>
  <c r="V15" i="9"/>
  <c r="O15" i="9"/>
  <c r="N15" i="9"/>
  <c r="M15" i="9"/>
  <c r="L15" i="9"/>
  <c r="K15" i="9"/>
  <c r="J15" i="9"/>
  <c r="I15" i="9"/>
  <c r="S15" i="9" s="1"/>
  <c r="H15" i="9"/>
  <c r="P15" i="9" s="1"/>
  <c r="G15" i="9"/>
  <c r="F15" i="9"/>
  <c r="C15" i="9"/>
  <c r="B15" i="9"/>
  <c r="S14" i="9"/>
  <c r="R14" i="9"/>
  <c r="Q14" i="9"/>
  <c r="P14" i="9"/>
  <c r="E14" i="9"/>
  <c r="U14" i="9" s="1"/>
  <c r="U13" i="9"/>
  <c r="S13" i="9"/>
  <c r="R13" i="9"/>
  <c r="Q13" i="9"/>
  <c r="P13" i="9"/>
  <c r="E13" i="9"/>
  <c r="T13" i="9" s="1"/>
  <c r="S12" i="9"/>
  <c r="R12" i="9"/>
  <c r="Q12" i="9"/>
  <c r="P12" i="9"/>
  <c r="E12" i="9"/>
  <c r="S11" i="9"/>
  <c r="R11" i="9"/>
  <c r="Q11" i="9"/>
  <c r="P11" i="9"/>
  <c r="E11" i="9"/>
  <c r="S10" i="9"/>
  <c r="R10" i="9"/>
  <c r="Q10" i="9"/>
  <c r="P10" i="9"/>
  <c r="E10" i="9"/>
  <c r="T10" i="9" s="1"/>
  <c r="U9" i="9"/>
  <c r="T9" i="9"/>
  <c r="S9" i="9"/>
  <c r="R9" i="9"/>
  <c r="Q9" i="9"/>
  <c r="P9" i="9"/>
  <c r="E9" i="9"/>
  <c r="S93" i="8"/>
  <c r="R93" i="8"/>
  <c r="Q93" i="8"/>
  <c r="P93" i="8"/>
  <c r="E93" i="8"/>
  <c r="S92" i="8"/>
  <c r="R92" i="8"/>
  <c r="Q92" i="8"/>
  <c r="P92" i="8"/>
  <c r="E92" i="8"/>
  <c r="U91" i="8"/>
  <c r="S91" i="8"/>
  <c r="R91" i="8"/>
  <c r="Q91" i="8"/>
  <c r="P91" i="8"/>
  <c r="E91" i="8"/>
  <c r="T91" i="8" s="1"/>
  <c r="U90" i="8"/>
  <c r="T90" i="8"/>
  <c r="S90" i="8"/>
  <c r="R90" i="8"/>
  <c r="Q90" i="8"/>
  <c r="P90" i="8"/>
  <c r="E90" i="8"/>
  <c r="S89" i="8"/>
  <c r="R89" i="8"/>
  <c r="Q89" i="8"/>
  <c r="P89" i="8"/>
  <c r="E89" i="8"/>
  <c r="S88" i="8"/>
  <c r="R88" i="8"/>
  <c r="Q88" i="8"/>
  <c r="P88" i="8"/>
  <c r="E88" i="8"/>
  <c r="S87" i="8"/>
  <c r="R87" i="8"/>
  <c r="Q87" i="8"/>
  <c r="P87" i="8"/>
  <c r="E87" i="8"/>
  <c r="T87" i="8" s="1"/>
  <c r="S86" i="8"/>
  <c r="R86" i="8"/>
  <c r="Q86" i="8"/>
  <c r="P86" i="8"/>
  <c r="E86" i="8"/>
  <c r="U86" i="8" s="1"/>
  <c r="V72" i="8"/>
  <c r="O72" i="8"/>
  <c r="N72" i="8"/>
  <c r="M72" i="8"/>
  <c r="L72" i="8"/>
  <c r="K72" i="8"/>
  <c r="J72" i="8"/>
  <c r="I72" i="8"/>
  <c r="H72" i="8"/>
  <c r="G72" i="8"/>
  <c r="F72" i="8"/>
  <c r="C72" i="8"/>
  <c r="B72" i="8"/>
  <c r="V71" i="8"/>
  <c r="O71" i="8"/>
  <c r="N71" i="8"/>
  <c r="M71" i="8"/>
  <c r="L71" i="8"/>
  <c r="K71" i="8"/>
  <c r="J71" i="8"/>
  <c r="I71" i="8"/>
  <c r="S71" i="8" s="1"/>
  <c r="H71" i="8"/>
  <c r="G71" i="8"/>
  <c r="F71" i="8"/>
  <c r="C71" i="8"/>
  <c r="B71" i="8"/>
  <c r="V70" i="8"/>
  <c r="O70" i="8"/>
  <c r="N70" i="8"/>
  <c r="M70" i="8"/>
  <c r="L70" i="8"/>
  <c r="K70" i="8"/>
  <c r="J70" i="8"/>
  <c r="I70" i="8"/>
  <c r="S70" i="8" s="1"/>
  <c r="H70" i="8"/>
  <c r="R70" i="8" s="1"/>
  <c r="G70" i="8"/>
  <c r="F70" i="8"/>
  <c r="C70" i="8"/>
  <c r="B70" i="8"/>
  <c r="E70" i="8" s="1"/>
  <c r="S69" i="8"/>
  <c r="R69" i="8"/>
  <c r="Q69" i="8"/>
  <c r="P69" i="8"/>
  <c r="E69" i="8"/>
  <c r="T69" i="8" s="1"/>
  <c r="V67" i="8"/>
  <c r="O67" i="8"/>
  <c r="N67" i="8"/>
  <c r="M67" i="8"/>
  <c r="L67" i="8"/>
  <c r="K67" i="8"/>
  <c r="J67" i="8"/>
  <c r="I67" i="8"/>
  <c r="H67" i="8"/>
  <c r="G67" i="8"/>
  <c r="F67" i="8"/>
  <c r="C67" i="8"/>
  <c r="B67" i="8"/>
  <c r="V66" i="8"/>
  <c r="O66" i="8"/>
  <c r="N66" i="8"/>
  <c r="M66" i="8"/>
  <c r="L66" i="8"/>
  <c r="K66" i="8"/>
  <c r="J66" i="8"/>
  <c r="I66" i="8"/>
  <c r="Q66" i="8" s="1"/>
  <c r="H66" i="8"/>
  <c r="R66" i="8" s="1"/>
  <c r="G66" i="8"/>
  <c r="F66" i="8"/>
  <c r="C66" i="8"/>
  <c r="B66" i="8"/>
  <c r="E66" i="8" s="1"/>
  <c r="T65" i="8"/>
  <c r="S65" i="8"/>
  <c r="R65" i="8"/>
  <c r="Q65" i="8"/>
  <c r="P65" i="8"/>
  <c r="E65" i="8"/>
  <c r="U65" i="8" s="1"/>
  <c r="S64" i="8"/>
  <c r="R64" i="8"/>
  <c r="Q64" i="8"/>
  <c r="P64" i="8"/>
  <c r="E64" i="8"/>
  <c r="U64" i="8" s="1"/>
  <c r="S63" i="8"/>
  <c r="R63" i="8"/>
  <c r="Q63" i="8"/>
  <c r="P63" i="8"/>
  <c r="E63" i="8"/>
  <c r="S62" i="8"/>
  <c r="R62" i="8"/>
  <c r="Q62" i="8"/>
  <c r="P62" i="8"/>
  <c r="E62" i="8"/>
  <c r="U61" i="8"/>
  <c r="S61" i="8"/>
  <c r="R61" i="8"/>
  <c r="Q61" i="8"/>
  <c r="P61" i="8"/>
  <c r="E61" i="8"/>
  <c r="T61" i="8" s="1"/>
  <c r="V59" i="8"/>
  <c r="O59" i="8"/>
  <c r="N59" i="8"/>
  <c r="M59" i="8"/>
  <c r="L59" i="8"/>
  <c r="K59" i="8"/>
  <c r="J59" i="8"/>
  <c r="I59" i="8"/>
  <c r="S59" i="8" s="1"/>
  <c r="H59" i="8"/>
  <c r="G59" i="8"/>
  <c r="F59" i="8"/>
  <c r="C59" i="8"/>
  <c r="B59" i="8"/>
  <c r="U58" i="8"/>
  <c r="T58" i="8"/>
  <c r="S58" i="8"/>
  <c r="R58" i="8"/>
  <c r="Q58" i="8"/>
  <c r="P58" i="8"/>
  <c r="E58" i="8"/>
  <c r="S57" i="8"/>
  <c r="R57" i="8"/>
  <c r="Q57" i="8"/>
  <c r="P57" i="8"/>
  <c r="E57" i="8"/>
  <c r="U57" i="8" s="1"/>
  <c r="S56" i="8"/>
  <c r="R56" i="8"/>
  <c r="Q56" i="8"/>
  <c r="P56" i="8"/>
  <c r="E56" i="8"/>
  <c r="S55" i="8"/>
  <c r="R55" i="8"/>
  <c r="Q55" i="8"/>
  <c r="P55" i="8"/>
  <c r="E55" i="8"/>
  <c r="V53" i="8"/>
  <c r="O53" i="8"/>
  <c r="N53" i="8"/>
  <c r="M53" i="8"/>
  <c r="L53" i="8"/>
  <c r="K53" i="8"/>
  <c r="J53" i="8"/>
  <c r="I53" i="8"/>
  <c r="S53" i="8" s="1"/>
  <c r="H53" i="8"/>
  <c r="R53" i="8" s="1"/>
  <c r="G53" i="8"/>
  <c r="F53" i="8"/>
  <c r="C53" i="8"/>
  <c r="B53" i="8"/>
  <c r="S52" i="8"/>
  <c r="R52" i="8"/>
  <c r="Q52" i="8"/>
  <c r="P52" i="8"/>
  <c r="E52" i="8"/>
  <c r="S51" i="8"/>
  <c r="R51" i="8"/>
  <c r="Q51" i="8"/>
  <c r="P51" i="8"/>
  <c r="E51" i="8"/>
  <c r="S50" i="8"/>
  <c r="R50" i="8"/>
  <c r="Q50" i="8"/>
  <c r="P50" i="8"/>
  <c r="E50" i="8"/>
  <c r="T50" i="8" s="1"/>
  <c r="U49" i="8"/>
  <c r="T49" i="8"/>
  <c r="S49" i="8"/>
  <c r="R49" i="8"/>
  <c r="Q49" i="8"/>
  <c r="P49" i="8"/>
  <c r="E49" i="8"/>
  <c r="U48" i="8"/>
  <c r="T48" i="8"/>
  <c r="S48" i="8"/>
  <c r="R48" i="8"/>
  <c r="Q48" i="8"/>
  <c r="P48" i="8"/>
  <c r="E48" i="8"/>
  <c r="U47" i="8"/>
  <c r="T47" i="8"/>
  <c r="S47" i="8"/>
  <c r="R47" i="8"/>
  <c r="Q47" i="8"/>
  <c r="P47" i="8"/>
  <c r="E47" i="8"/>
  <c r="U46" i="8"/>
  <c r="T46" i="8"/>
  <c r="S46" i="8"/>
  <c r="R46" i="8"/>
  <c r="Q46" i="8"/>
  <c r="P46" i="8"/>
  <c r="E46" i="8"/>
  <c r="T45" i="8"/>
  <c r="S45" i="8"/>
  <c r="R45" i="8"/>
  <c r="Q45" i="8"/>
  <c r="P45" i="8"/>
  <c r="E45" i="8"/>
  <c r="U45" i="8" s="1"/>
  <c r="S44" i="8"/>
  <c r="R44" i="8"/>
  <c r="Q44" i="8"/>
  <c r="P44" i="8"/>
  <c r="E44" i="8"/>
  <c r="S43" i="8"/>
  <c r="R43" i="8"/>
  <c r="Q43" i="8"/>
  <c r="P43" i="8"/>
  <c r="E43" i="8"/>
  <c r="S42" i="8"/>
  <c r="R42" i="8"/>
  <c r="Q42" i="8"/>
  <c r="P42" i="8"/>
  <c r="E42" i="8"/>
  <c r="T42" i="8" s="1"/>
  <c r="V40" i="8"/>
  <c r="O40" i="8"/>
  <c r="N40" i="8"/>
  <c r="M40" i="8"/>
  <c r="L40" i="8"/>
  <c r="K40" i="8"/>
  <c r="S40" i="8" s="1"/>
  <c r="J40" i="8"/>
  <c r="I40" i="8"/>
  <c r="H40" i="8"/>
  <c r="G40" i="8"/>
  <c r="F40" i="8"/>
  <c r="C40" i="8"/>
  <c r="B40" i="8"/>
  <c r="E40" i="8" s="1"/>
  <c r="S39" i="8"/>
  <c r="R39" i="8"/>
  <c r="Q39" i="8"/>
  <c r="P39" i="8"/>
  <c r="E39" i="8"/>
  <c r="S38" i="8"/>
  <c r="R38" i="8"/>
  <c r="Q38" i="8"/>
  <c r="P38" i="8"/>
  <c r="E38" i="8"/>
  <c r="S37" i="8"/>
  <c r="R37" i="8"/>
  <c r="Q37" i="8"/>
  <c r="P37" i="8"/>
  <c r="E37" i="8"/>
  <c r="S36" i="8"/>
  <c r="R36" i="8"/>
  <c r="Q36" i="8"/>
  <c r="P36" i="8"/>
  <c r="E36" i="8"/>
  <c r="T36" i="8" s="1"/>
  <c r="U35" i="8"/>
  <c r="T35" i="8"/>
  <c r="S35" i="8"/>
  <c r="R35" i="8"/>
  <c r="Q35" i="8"/>
  <c r="P35" i="8"/>
  <c r="E35" i="8"/>
  <c r="V33" i="8"/>
  <c r="R33" i="8"/>
  <c r="O33" i="8"/>
  <c r="N33" i="8"/>
  <c r="M33" i="8"/>
  <c r="L33" i="8"/>
  <c r="K33" i="8"/>
  <c r="J33" i="8"/>
  <c r="I33" i="8"/>
  <c r="S33" i="8" s="1"/>
  <c r="H33" i="8"/>
  <c r="P33" i="8" s="1"/>
  <c r="G33" i="8"/>
  <c r="F33" i="8"/>
  <c r="C33" i="8"/>
  <c r="B33" i="8"/>
  <c r="S32" i="8"/>
  <c r="R32" i="8"/>
  <c r="Q32" i="8"/>
  <c r="P32" i="8"/>
  <c r="E32" i="8"/>
  <c r="V30" i="8"/>
  <c r="R30" i="8"/>
  <c r="O30" i="8"/>
  <c r="N30" i="8"/>
  <c r="M30" i="8"/>
  <c r="L30" i="8"/>
  <c r="K30" i="8"/>
  <c r="J30" i="8"/>
  <c r="I30" i="8"/>
  <c r="S30" i="8" s="1"/>
  <c r="H30" i="8"/>
  <c r="G30" i="8"/>
  <c r="F30" i="8"/>
  <c r="E30" i="8"/>
  <c r="C30" i="8"/>
  <c r="B30" i="8"/>
  <c r="T29" i="8"/>
  <c r="S29" i="8"/>
  <c r="R29" i="8"/>
  <c r="Q29" i="8"/>
  <c r="P29" i="8"/>
  <c r="E29" i="8"/>
  <c r="U29" i="8" s="1"/>
  <c r="S28" i="8"/>
  <c r="R28" i="8"/>
  <c r="Q28" i="8"/>
  <c r="P28" i="8"/>
  <c r="E28" i="8"/>
  <c r="U27" i="8"/>
  <c r="S27" i="8"/>
  <c r="R27" i="8"/>
  <c r="Q27" i="8"/>
  <c r="P27" i="8"/>
  <c r="E27" i="8"/>
  <c r="T27" i="8" s="1"/>
  <c r="U26" i="8"/>
  <c r="T26" i="8"/>
  <c r="S26" i="8"/>
  <c r="R26" i="8"/>
  <c r="Q26" i="8"/>
  <c r="P26" i="8"/>
  <c r="E26" i="8"/>
  <c r="V24" i="8"/>
  <c r="S24" i="8"/>
  <c r="O24" i="8"/>
  <c r="N24" i="8"/>
  <c r="M24" i="8"/>
  <c r="L24" i="8"/>
  <c r="K24" i="8"/>
  <c r="J24" i="8"/>
  <c r="I24" i="8"/>
  <c r="H24" i="8"/>
  <c r="R24" i="8" s="1"/>
  <c r="G24" i="8"/>
  <c r="F24" i="8"/>
  <c r="C24" i="8"/>
  <c r="B24" i="8"/>
  <c r="U23" i="8"/>
  <c r="S23" i="8"/>
  <c r="R23" i="8"/>
  <c r="Q23" i="8"/>
  <c r="P23" i="8"/>
  <c r="E23" i="8"/>
  <c r="T23" i="8" s="1"/>
  <c r="S22" i="8"/>
  <c r="R22" i="8"/>
  <c r="Q22" i="8"/>
  <c r="P22" i="8"/>
  <c r="E22" i="8"/>
  <c r="S21" i="8"/>
  <c r="R21" i="8"/>
  <c r="Q21" i="8"/>
  <c r="P21" i="8"/>
  <c r="E21" i="8"/>
  <c r="U21" i="8" s="1"/>
  <c r="S20" i="8"/>
  <c r="R20" i="8"/>
  <c r="Q20" i="8"/>
  <c r="P20" i="8"/>
  <c r="E20" i="8"/>
  <c r="S19" i="8"/>
  <c r="R19" i="8"/>
  <c r="Q19" i="8"/>
  <c r="P19" i="8"/>
  <c r="E19" i="8"/>
  <c r="S18" i="8"/>
  <c r="R18" i="8"/>
  <c r="Q18" i="8"/>
  <c r="P18" i="8"/>
  <c r="E18" i="8"/>
  <c r="T18" i="8" s="1"/>
  <c r="U17" i="8"/>
  <c r="T17" i="8"/>
  <c r="S17" i="8"/>
  <c r="R17" i="8"/>
  <c r="Q17" i="8"/>
  <c r="P17" i="8"/>
  <c r="E17" i="8"/>
  <c r="V15" i="8"/>
  <c r="O15" i="8"/>
  <c r="N15" i="8"/>
  <c r="M15" i="8"/>
  <c r="L15" i="8"/>
  <c r="K15" i="8"/>
  <c r="J15" i="8"/>
  <c r="I15" i="8"/>
  <c r="H15" i="8"/>
  <c r="R15" i="8" s="1"/>
  <c r="G15" i="8"/>
  <c r="F15" i="8"/>
  <c r="C15" i="8"/>
  <c r="B15" i="8"/>
  <c r="S14" i="8"/>
  <c r="R14" i="8"/>
  <c r="Q14" i="8"/>
  <c r="P14" i="8"/>
  <c r="E14" i="8"/>
  <c r="T14" i="8" s="1"/>
  <c r="S13" i="8"/>
  <c r="R13" i="8"/>
  <c r="Q13" i="8"/>
  <c r="P13" i="8"/>
  <c r="E13" i="8"/>
  <c r="U12" i="8"/>
  <c r="S12" i="8"/>
  <c r="R12" i="8"/>
  <c r="Q12" i="8"/>
  <c r="P12" i="8"/>
  <c r="E12" i="8"/>
  <c r="T12" i="8" s="1"/>
  <c r="T11" i="8"/>
  <c r="S11" i="8"/>
  <c r="R11" i="8"/>
  <c r="Q11" i="8"/>
  <c r="P11" i="8"/>
  <c r="E11" i="8"/>
  <c r="U11" i="8" s="1"/>
  <c r="S10" i="8"/>
  <c r="R10" i="8"/>
  <c r="Q10" i="8"/>
  <c r="P10" i="8"/>
  <c r="E10" i="8"/>
  <c r="T10" i="8" s="1"/>
  <c r="S9" i="8"/>
  <c r="R9" i="8"/>
  <c r="Q9" i="8"/>
  <c r="P9" i="8"/>
  <c r="E9" i="8"/>
  <c r="U9" i="8" s="1"/>
  <c r="S93" i="7"/>
  <c r="R93" i="7"/>
  <c r="Q93" i="7"/>
  <c r="P93" i="7"/>
  <c r="E93" i="7"/>
  <c r="S92" i="7"/>
  <c r="R92" i="7"/>
  <c r="Q92" i="7"/>
  <c r="P92" i="7"/>
  <c r="E92" i="7"/>
  <c r="S91" i="7"/>
  <c r="R91" i="7"/>
  <c r="Q91" i="7"/>
  <c r="P91" i="7"/>
  <c r="E91" i="7"/>
  <c r="T91" i="7" s="1"/>
  <c r="T90" i="7"/>
  <c r="S90" i="7"/>
  <c r="R90" i="7"/>
  <c r="Q90" i="7"/>
  <c r="P90" i="7"/>
  <c r="E90" i="7"/>
  <c r="U90" i="7" s="1"/>
  <c r="S89" i="7"/>
  <c r="R89" i="7"/>
  <c r="Q89" i="7"/>
  <c r="P89" i="7"/>
  <c r="E89" i="7"/>
  <c r="T89" i="7" s="1"/>
  <c r="S88" i="7"/>
  <c r="R88" i="7"/>
  <c r="Q88" i="7"/>
  <c r="P88" i="7"/>
  <c r="E88" i="7"/>
  <c r="S87" i="7"/>
  <c r="R87" i="7"/>
  <c r="Q87" i="7"/>
  <c r="P87" i="7"/>
  <c r="E87" i="7"/>
  <c r="T87" i="7" s="1"/>
  <c r="T86" i="7"/>
  <c r="S86" i="7"/>
  <c r="R86" i="7"/>
  <c r="Q86" i="7"/>
  <c r="P86" i="7"/>
  <c r="E86" i="7"/>
  <c r="U86" i="7" s="1"/>
  <c r="V72" i="7"/>
  <c r="O72" i="7"/>
  <c r="N72" i="7"/>
  <c r="M72" i="7"/>
  <c r="L72" i="7"/>
  <c r="K72" i="7"/>
  <c r="J72" i="7"/>
  <c r="I72" i="7"/>
  <c r="H72" i="7"/>
  <c r="R72" i="7" s="1"/>
  <c r="G72" i="7"/>
  <c r="F72" i="7"/>
  <c r="C72" i="7"/>
  <c r="B72" i="7"/>
  <c r="V71" i="7"/>
  <c r="O71" i="7"/>
  <c r="N71" i="7"/>
  <c r="M71" i="7"/>
  <c r="L71" i="7"/>
  <c r="K71" i="7"/>
  <c r="J71" i="7"/>
  <c r="I71" i="7"/>
  <c r="H71" i="7"/>
  <c r="G71" i="7"/>
  <c r="F71" i="7"/>
  <c r="C71" i="7"/>
  <c r="E71" i="7" s="1"/>
  <c r="B71" i="7"/>
  <c r="V70" i="7"/>
  <c r="O70" i="7"/>
  <c r="N70" i="7"/>
  <c r="M70" i="7"/>
  <c r="L70" i="7"/>
  <c r="K70" i="7"/>
  <c r="J70" i="7"/>
  <c r="I70" i="7"/>
  <c r="H70" i="7"/>
  <c r="G70" i="7"/>
  <c r="F70" i="7"/>
  <c r="C70" i="7"/>
  <c r="B70" i="7"/>
  <c r="S69" i="7"/>
  <c r="R69" i="7"/>
  <c r="Q69" i="7"/>
  <c r="P69" i="7"/>
  <c r="E69" i="7"/>
  <c r="U69" i="7" s="1"/>
  <c r="V67" i="7"/>
  <c r="O67" i="7"/>
  <c r="N67" i="7"/>
  <c r="M67" i="7"/>
  <c r="L67" i="7"/>
  <c r="K67" i="7"/>
  <c r="J67" i="7"/>
  <c r="I67" i="7"/>
  <c r="H67" i="7"/>
  <c r="G67" i="7"/>
  <c r="F67" i="7"/>
  <c r="C67" i="7"/>
  <c r="B67" i="7"/>
  <c r="V66" i="7"/>
  <c r="O66" i="7"/>
  <c r="N66" i="7"/>
  <c r="M66" i="7"/>
  <c r="L66" i="7"/>
  <c r="K66" i="7"/>
  <c r="J66" i="7"/>
  <c r="I66" i="7"/>
  <c r="S66" i="7" s="1"/>
  <c r="H66" i="7"/>
  <c r="R66" i="7" s="1"/>
  <c r="G66" i="7"/>
  <c r="F66" i="7"/>
  <c r="E66" i="7"/>
  <c r="C66" i="7"/>
  <c r="B66" i="7"/>
  <c r="T65" i="7"/>
  <c r="S65" i="7"/>
  <c r="R65" i="7"/>
  <c r="Q65" i="7"/>
  <c r="P65" i="7"/>
  <c r="E65" i="7"/>
  <c r="U65" i="7" s="1"/>
  <c r="S64" i="7"/>
  <c r="R64" i="7"/>
  <c r="Q64" i="7"/>
  <c r="P64" i="7"/>
  <c r="E64" i="7"/>
  <c r="S63" i="7"/>
  <c r="R63" i="7"/>
  <c r="Q63" i="7"/>
  <c r="P63" i="7"/>
  <c r="E63" i="7"/>
  <c r="S62" i="7"/>
  <c r="R62" i="7"/>
  <c r="Q62" i="7"/>
  <c r="P62" i="7"/>
  <c r="E62" i="7"/>
  <c r="T62" i="7" s="1"/>
  <c r="S61" i="7"/>
  <c r="R61" i="7"/>
  <c r="Q61" i="7"/>
  <c r="P61" i="7"/>
  <c r="E61" i="7"/>
  <c r="V59" i="7"/>
  <c r="O59" i="7"/>
  <c r="N59" i="7"/>
  <c r="M59" i="7"/>
  <c r="L59" i="7"/>
  <c r="K59" i="7"/>
  <c r="J59" i="7"/>
  <c r="I59" i="7"/>
  <c r="S59" i="7" s="1"/>
  <c r="H59" i="7"/>
  <c r="R59" i="7" s="1"/>
  <c r="G59" i="7"/>
  <c r="F59" i="7"/>
  <c r="C59" i="7"/>
  <c r="B59" i="7"/>
  <c r="E59" i="7" s="1"/>
  <c r="U58" i="7"/>
  <c r="S58" i="7"/>
  <c r="R58" i="7"/>
  <c r="Q58" i="7"/>
  <c r="P58" i="7"/>
  <c r="E58" i="7"/>
  <c r="T58" i="7" s="1"/>
  <c r="S57" i="7"/>
  <c r="R57" i="7"/>
  <c r="Q57" i="7"/>
  <c r="P57" i="7"/>
  <c r="E57" i="7"/>
  <c r="U57" i="7" s="1"/>
  <c r="S56" i="7"/>
  <c r="R56" i="7"/>
  <c r="Q56" i="7"/>
  <c r="P56" i="7"/>
  <c r="E56" i="7"/>
  <c r="T55" i="7"/>
  <c r="S55" i="7"/>
  <c r="R55" i="7"/>
  <c r="Q55" i="7"/>
  <c r="P55" i="7"/>
  <c r="E55" i="7"/>
  <c r="U55" i="7" s="1"/>
  <c r="V53" i="7"/>
  <c r="O53" i="7"/>
  <c r="N53" i="7"/>
  <c r="M53" i="7"/>
  <c r="L53" i="7"/>
  <c r="K53" i="7"/>
  <c r="J53" i="7"/>
  <c r="I53" i="7"/>
  <c r="S53" i="7" s="1"/>
  <c r="H53" i="7"/>
  <c r="R53" i="7" s="1"/>
  <c r="G53" i="7"/>
  <c r="F53" i="7"/>
  <c r="C53" i="7"/>
  <c r="E53" i="7" s="1"/>
  <c r="B53" i="7"/>
  <c r="S52" i="7"/>
  <c r="R52" i="7"/>
  <c r="Q52" i="7"/>
  <c r="P52" i="7"/>
  <c r="E52" i="7"/>
  <c r="U52" i="7" s="1"/>
  <c r="T51" i="7"/>
  <c r="S51" i="7"/>
  <c r="R51" i="7"/>
  <c r="Q51" i="7"/>
  <c r="P51" i="7"/>
  <c r="E51" i="7"/>
  <c r="U51" i="7" s="1"/>
  <c r="S50" i="7"/>
  <c r="R50" i="7"/>
  <c r="Q50" i="7"/>
  <c r="P50" i="7"/>
  <c r="E50" i="7"/>
  <c r="T50" i="7" s="1"/>
  <c r="T49" i="7"/>
  <c r="S49" i="7"/>
  <c r="R49" i="7"/>
  <c r="Q49" i="7"/>
  <c r="P49" i="7"/>
  <c r="E49" i="7"/>
  <c r="U49" i="7" s="1"/>
  <c r="S48" i="7"/>
  <c r="R48" i="7"/>
  <c r="Q48" i="7"/>
  <c r="P48" i="7"/>
  <c r="E48" i="7"/>
  <c r="S47" i="7"/>
  <c r="R47" i="7"/>
  <c r="Q47" i="7"/>
  <c r="P47" i="7"/>
  <c r="E47" i="7"/>
  <c r="S46" i="7"/>
  <c r="R46" i="7"/>
  <c r="Q46" i="7"/>
  <c r="P46" i="7"/>
  <c r="E46" i="7"/>
  <c r="T46" i="7" s="1"/>
  <c r="S45" i="7"/>
  <c r="R45" i="7"/>
  <c r="Q45" i="7"/>
  <c r="P45" i="7"/>
  <c r="E45" i="7"/>
  <c r="S44" i="7"/>
  <c r="R44" i="7"/>
  <c r="Q44" i="7"/>
  <c r="P44" i="7"/>
  <c r="E44" i="7"/>
  <c r="U44" i="7" s="1"/>
  <c r="S43" i="7"/>
  <c r="R43" i="7"/>
  <c r="Q43" i="7"/>
  <c r="P43" i="7"/>
  <c r="E43" i="7"/>
  <c r="U43" i="7" s="1"/>
  <c r="S42" i="7"/>
  <c r="R42" i="7"/>
  <c r="Q42" i="7"/>
  <c r="P42" i="7"/>
  <c r="E42" i="7"/>
  <c r="T42" i="7" s="1"/>
  <c r="V40" i="7"/>
  <c r="O40" i="7"/>
  <c r="N40" i="7"/>
  <c r="M40" i="7"/>
  <c r="L40" i="7"/>
  <c r="K40" i="7"/>
  <c r="J40" i="7"/>
  <c r="I40" i="7"/>
  <c r="H40" i="7"/>
  <c r="G40" i="7"/>
  <c r="F40" i="7"/>
  <c r="C40" i="7"/>
  <c r="B40" i="7"/>
  <c r="T39" i="7"/>
  <c r="S39" i="7"/>
  <c r="R39" i="7"/>
  <c r="Q39" i="7"/>
  <c r="P39" i="7"/>
  <c r="E39" i="7"/>
  <c r="U39" i="7" s="1"/>
  <c r="U38" i="7"/>
  <c r="S38" i="7"/>
  <c r="R38" i="7"/>
  <c r="Q38" i="7"/>
  <c r="P38" i="7"/>
  <c r="E38" i="7"/>
  <c r="T38" i="7" s="1"/>
  <c r="T37" i="7"/>
  <c r="S37" i="7"/>
  <c r="R37" i="7"/>
  <c r="Q37" i="7"/>
  <c r="P37" i="7"/>
  <c r="E37" i="7"/>
  <c r="U37" i="7" s="1"/>
  <c r="S36" i="7"/>
  <c r="R36" i="7"/>
  <c r="Q36" i="7"/>
  <c r="P36" i="7"/>
  <c r="E36" i="7"/>
  <c r="S35" i="7"/>
  <c r="R35" i="7"/>
  <c r="Q35" i="7"/>
  <c r="P35" i="7"/>
  <c r="E35" i="7"/>
  <c r="V33" i="7"/>
  <c r="O33" i="7"/>
  <c r="N33" i="7"/>
  <c r="M33" i="7"/>
  <c r="L33" i="7"/>
  <c r="K33" i="7"/>
  <c r="J33" i="7"/>
  <c r="I33" i="7"/>
  <c r="S33" i="7" s="1"/>
  <c r="H33" i="7"/>
  <c r="R33" i="7" s="1"/>
  <c r="G33" i="7"/>
  <c r="F33" i="7"/>
  <c r="C33" i="7"/>
  <c r="E33" i="7" s="1"/>
  <c r="B33" i="7"/>
  <c r="S32" i="7"/>
  <c r="R32" i="7"/>
  <c r="Q32" i="7"/>
  <c r="P32" i="7"/>
  <c r="E32" i="7"/>
  <c r="V30" i="7"/>
  <c r="O30" i="7"/>
  <c r="Q30" i="7" s="1"/>
  <c r="N30" i="7"/>
  <c r="M30" i="7"/>
  <c r="L30" i="7"/>
  <c r="K30" i="7"/>
  <c r="J30" i="7"/>
  <c r="I30" i="7"/>
  <c r="S30" i="7" s="1"/>
  <c r="H30" i="7"/>
  <c r="R30" i="7" s="1"/>
  <c r="G30" i="7"/>
  <c r="F30" i="7"/>
  <c r="C30" i="7"/>
  <c r="B30" i="7"/>
  <c r="E30" i="7" s="1"/>
  <c r="T29" i="7"/>
  <c r="S29" i="7"/>
  <c r="R29" i="7"/>
  <c r="Q29" i="7"/>
  <c r="P29" i="7"/>
  <c r="E29" i="7"/>
  <c r="U29" i="7" s="1"/>
  <c r="S28" i="7"/>
  <c r="R28" i="7"/>
  <c r="Q28" i="7"/>
  <c r="P28" i="7"/>
  <c r="E28" i="7"/>
  <c r="S27" i="7"/>
  <c r="R27" i="7"/>
  <c r="Q27" i="7"/>
  <c r="P27" i="7"/>
  <c r="E27" i="7"/>
  <c r="S26" i="7"/>
  <c r="R26" i="7"/>
  <c r="Q26" i="7"/>
  <c r="P26" i="7"/>
  <c r="E26" i="7"/>
  <c r="T26" i="7" s="1"/>
  <c r="V24" i="7"/>
  <c r="O24" i="7"/>
  <c r="N24" i="7"/>
  <c r="M24" i="7"/>
  <c r="L24" i="7"/>
  <c r="K24" i="7"/>
  <c r="J24" i="7"/>
  <c r="I24" i="7"/>
  <c r="S24" i="7" s="1"/>
  <c r="H24" i="7"/>
  <c r="R24" i="7" s="1"/>
  <c r="G24" i="7"/>
  <c r="F24" i="7"/>
  <c r="C24" i="7"/>
  <c r="B24" i="7"/>
  <c r="E24" i="7" s="1"/>
  <c r="S23" i="7"/>
  <c r="R23" i="7"/>
  <c r="Q23" i="7"/>
  <c r="P23" i="7"/>
  <c r="E23" i="7"/>
  <c r="S22" i="7"/>
  <c r="R22" i="7"/>
  <c r="Q22" i="7"/>
  <c r="P22" i="7"/>
  <c r="E22" i="7"/>
  <c r="T22" i="7" s="1"/>
  <c r="S21" i="7"/>
  <c r="R21" i="7"/>
  <c r="Q21" i="7"/>
  <c r="P21" i="7"/>
  <c r="E21" i="7"/>
  <c r="U21" i="7" s="1"/>
  <c r="S20" i="7"/>
  <c r="R20" i="7"/>
  <c r="Q20" i="7"/>
  <c r="P20" i="7"/>
  <c r="E20" i="7"/>
  <c r="S19" i="7"/>
  <c r="R19" i="7"/>
  <c r="Q19" i="7"/>
  <c r="P19" i="7"/>
  <c r="E19" i="7"/>
  <c r="U18" i="7"/>
  <c r="S18" i="7"/>
  <c r="R18" i="7"/>
  <c r="Q18" i="7"/>
  <c r="P18" i="7"/>
  <c r="E18" i="7"/>
  <c r="T18" i="7" s="1"/>
  <c r="T17" i="7"/>
  <c r="S17" i="7"/>
  <c r="R17" i="7"/>
  <c r="Q17" i="7"/>
  <c r="P17" i="7"/>
  <c r="E17" i="7"/>
  <c r="U17" i="7" s="1"/>
  <c r="V15" i="7"/>
  <c r="O15" i="7"/>
  <c r="N15" i="7"/>
  <c r="M15" i="7"/>
  <c r="L15" i="7"/>
  <c r="K15" i="7"/>
  <c r="J15" i="7"/>
  <c r="I15" i="7"/>
  <c r="S15" i="7" s="1"/>
  <c r="H15" i="7"/>
  <c r="R15" i="7" s="1"/>
  <c r="G15" i="7"/>
  <c r="F15" i="7"/>
  <c r="C15" i="7"/>
  <c r="E15" i="7" s="1"/>
  <c r="B15" i="7"/>
  <c r="S14" i="7"/>
  <c r="R14" i="7"/>
  <c r="Q14" i="7"/>
  <c r="P14" i="7"/>
  <c r="E14" i="7"/>
  <c r="T13" i="7"/>
  <c r="S13" i="7"/>
  <c r="R13" i="7"/>
  <c r="Q13" i="7"/>
  <c r="P13" i="7"/>
  <c r="E13" i="7"/>
  <c r="U13" i="7" s="1"/>
  <c r="S12" i="7"/>
  <c r="R12" i="7"/>
  <c r="Q12" i="7"/>
  <c r="P12" i="7"/>
  <c r="E12" i="7"/>
  <c r="S11" i="7"/>
  <c r="R11" i="7"/>
  <c r="Q11" i="7"/>
  <c r="P11" i="7"/>
  <c r="E11" i="7"/>
  <c r="S10" i="7"/>
  <c r="R10" i="7"/>
  <c r="Q10" i="7"/>
  <c r="P10" i="7"/>
  <c r="E10" i="7"/>
  <c r="T10" i="7" s="1"/>
  <c r="U9" i="7"/>
  <c r="T9" i="7"/>
  <c r="S9" i="7"/>
  <c r="R9" i="7"/>
  <c r="Q9" i="7"/>
  <c r="P9" i="7"/>
  <c r="E9" i="7"/>
  <c r="S93" i="6"/>
  <c r="R93" i="6"/>
  <c r="Q93" i="6"/>
  <c r="P93" i="6"/>
  <c r="E93" i="6"/>
  <c r="U93" i="6" s="1"/>
  <c r="S92" i="6"/>
  <c r="R92" i="6"/>
  <c r="Q92" i="6"/>
  <c r="P92" i="6"/>
  <c r="E92" i="6"/>
  <c r="U92" i="6" s="1"/>
  <c r="S91" i="6"/>
  <c r="R91" i="6"/>
  <c r="Q91" i="6"/>
  <c r="P91" i="6"/>
  <c r="E91" i="6"/>
  <c r="T90" i="6"/>
  <c r="S90" i="6"/>
  <c r="R90" i="6"/>
  <c r="Q90" i="6"/>
  <c r="P90" i="6"/>
  <c r="E90" i="6"/>
  <c r="U90" i="6" s="1"/>
  <c r="S89" i="6"/>
  <c r="R89" i="6"/>
  <c r="Q89" i="6"/>
  <c r="P89" i="6"/>
  <c r="E89" i="6"/>
  <c r="S88" i="6"/>
  <c r="R88" i="6"/>
  <c r="Q88" i="6"/>
  <c r="P88" i="6"/>
  <c r="E88" i="6"/>
  <c r="S87" i="6"/>
  <c r="R87" i="6"/>
  <c r="Q87" i="6"/>
  <c r="P87" i="6"/>
  <c r="E87" i="6"/>
  <c r="T87" i="6" s="1"/>
  <c r="S86" i="6"/>
  <c r="R86" i="6"/>
  <c r="Q86" i="6"/>
  <c r="P86" i="6"/>
  <c r="E86" i="6"/>
  <c r="U86" i="6" s="1"/>
  <c r="V72" i="6"/>
  <c r="O72" i="6"/>
  <c r="N72" i="6"/>
  <c r="M72" i="6"/>
  <c r="L72" i="6"/>
  <c r="K72" i="6"/>
  <c r="J72" i="6"/>
  <c r="I72" i="6"/>
  <c r="S72" i="6" s="1"/>
  <c r="H72" i="6"/>
  <c r="G72" i="6"/>
  <c r="F72" i="6"/>
  <c r="C72" i="6"/>
  <c r="B72" i="6"/>
  <c r="V71" i="6"/>
  <c r="O71" i="6"/>
  <c r="N71" i="6"/>
  <c r="M71" i="6"/>
  <c r="L71" i="6"/>
  <c r="K71" i="6"/>
  <c r="J71" i="6"/>
  <c r="I71" i="6"/>
  <c r="H71" i="6"/>
  <c r="G71" i="6"/>
  <c r="F71" i="6"/>
  <c r="C71" i="6"/>
  <c r="B71" i="6"/>
  <c r="V70" i="6"/>
  <c r="O70" i="6"/>
  <c r="N70" i="6"/>
  <c r="M70" i="6"/>
  <c r="L70" i="6"/>
  <c r="K70" i="6"/>
  <c r="J70" i="6"/>
  <c r="I70" i="6"/>
  <c r="S70" i="6" s="1"/>
  <c r="H70" i="6"/>
  <c r="R70" i="6" s="1"/>
  <c r="G70" i="6"/>
  <c r="F70" i="6"/>
  <c r="C70" i="6"/>
  <c r="B70" i="6"/>
  <c r="E70" i="6" s="1"/>
  <c r="S69" i="6"/>
  <c r="R69" i="6"/>
  <c r="Q69" i="6"/>
  <c r="U69" i="6" s="1"/>
  <c r="P69" i="6"/>
  <c r="E69" i="6"/>
  <c r="V67" i="6"/>
  <c r="O67" i="6"/>
  <c r="N67" i="6"/>
  <c r="M67" i="6"/>
  <c r="L67" i="6"/>
  <c r="K67" i="6"/>
  <c r="S67" i="6" s="1"/>
  <c r="J67" i="6"/>
  <c r="I67" i="6"/>
  <c r="H67" i="6"/>
  <c r="G67" i="6"/>
  <c r="F67" i="6"/>
  <c r="C67" i="6"/>
  <c r="B67" i="6"/>
  <c r="E67" i="6" s="1"/>
  <c r="V66" i="6"/>
  <c r="S66" i="6"/>
  <c r="O66" i="6"/>
  <c r="N66" i="6"/>
  <c r="M66" i="6"/>
  <c r="L66" i="6"/>
  <c r="K66" i="6"/>
  <c r="J66" i="6"/>
  <c r="I66" i="6"/>
  <c r="Q66" i="6" s="1"/>
  <c r="H66" i="6"/>
  <c r="G66" i="6"/>
  <c r="F66" i="6"/>
  <c r="C66" i="6"/>
  <c r="B66" i="6"/>
  <c r="E66" i="6" s="1"/>
  <c r="U65" i="6"/>
  <c r="T65" i="6"/>
  <c r="S65" i="6"/>
  <c r="R65" i="6"/>
  <c r="Q65" i="6"/>
  <c r="P65" i="6"/>
  <c r="E65" i="6"/>
  <c r="U64" i="6"/>
  <c r="T64" i="6"/>
  <c r="S64" i="6"/>
  <c r="R64" i="6"/>
  <c r="Q64" i="6"/>
  <c r="P64" i="6"/>
  <c r="E64" i="6"/>
  <c r="S63" i="6"/>
  <c r="R63" i="6"/>
  <c r="Q63" i="6"/>
  <c r="P63" i="6"/>
  <c r="E63" i="6"/>
  <c r="U63" i="6" s="1"/>
  <c r="S62" i="6"/>
  <c r="R62" i="6"/>
  <c r="Q62" i="6"/>
  <c r="P62" i="6"/>
  <c r="E62" i="6"/>
  <c r="T62" i="6" s="1"/>
  <c r="S61" i="6"/>
  <c r="R61" i="6"/>
  <c r="Q61" i="6"/>
  <c r="P61" i="6"/>
  <c r="E61" i="6"/>
  <c r="V59" i="6"/>
  <c r="O59" i="6"/>
  <c r="N59" i="6"/>
  <c r="M59" i="6"/>
  <c r="L59" i="6"/>
  <c r="K59" i="6"/>
  <c r="J59" i="6"/>
  <c r="I59" i="6"/>
  <c r="S59" i="6" s="1"/>
  <c r="H59" i="6"/>
  <c r="R59" i="6" s="1"/>
  <c r="G59" i="6"/>
  <c r="F59" i="6"/>
  <c r="C59" i="6"/>
  <c r="B59" i="6"/>
  <c r="S58" i="6"/>
  <c r="R58" i="6"/>
  <c r="Q58" i="6"/>
  <c r="P58" i="6"/>
  <c r="E58" i="6"/>
  <c r="T58" i="6" s="1"/>
  <c r="S57" i="6"/>
  <c r="R57" i="6"/>
  <c r="Q57" i="6"/>
  <c r="P57" i="6"/>
  <c r="E57" i="6"/>
  <c r="U57" i="6" s="1"/>
  <c r="S56" i="6"/>
  <c r="R56" i="6"/>
  <c r="Q56" i="6"/>
  <c r="P56" i="6"/>
  <c r="E56" i="6"/>
  <c r="S55" i="6"/>
  <c r="R55" i="6"/>
  <c r="Q55" i="6"/>
  <c r="P55" i="6"/>
  <c r="E55" i="6"/>
  <c r="V53" i="6"/>
  <c r="O53" i="6"/>
  <c r="N53" i="6"/>
  <c r="M53" i="6"/>
  <c r="L53" i="6"/>
  <c r="K53" i="6"/>
  <c r="J53" i="6"/>
  <c r="I53" i="6"/>
  <c r="S53" i="6" s="1"/>
  <c r="H53" i="6"/>
  <c r="R53" i="6" s="1"/>
  <c r="G53" i="6"/>
  <c r="F53" i="6"/>
  <c r="E53" i="6"/>
  <c r="C53" i="6"/>
  <c r="B53" i="6"/>
  <c r="S52" i="6"/>
  <c r="R52" i="6"/>
  <c r="Q52" i="6"/>
  <c r="P52" i="6"/>
  <c r="E52" i="6"/>
  <c r="S51" i="6"/>
  <c r="R51" i="6"/>
  <c r="Q51" i="6"/>
  <c r="P51" i="6"/>
  <c r="E51" i="6"/>
  <c r="S50" i="6"/>
  <c r="R50" i="6"/>
  <c r="Q50" i="6"/>
  <c r="P50" i="6"/>
  <c r="E50" i="6"/>
  <c r="T50" i="6" s="1"/>
  <c r="S49" i="6"/>
  <c r="R49" i="6"/>
  <c r="Q49" i="6"/>
  <c r="P49" i="6"/>
  <c r="E49" i="6"/>
  <c r="S48" i="6"/>
  <c r="R48" i="6"/>
  <c r="Q48" i="6"/>
  <c r="P48" i="6"/>
  <c r="E48" i="6"/>
  <c r="U48" i="6" s="1"/>
  <c r="S47" i="6"/>
  <c r="R47" i="6"/>
  <c r="Q47" i="6"/>
  <c r="P47" i="6"/>
  <c r="E47" i="6"/>
  <c r="U47" i="6" s="1"/>
  <c r="S46" i="6"/>
  <c r="R46" i="6"/>
  <c r="Q46" i="6"/>
  <c r="P46" i="6"/>
  <c r="E46" i="6"/>
  <c r="T46" i="6" s="1"/>
  <c r="S45" i="6"/>
  <c r="R45" i="6"/>
  <c r="Q45" i="6"/>
  <c r="P45" i="6"/>
  <c r="E45" i="6"/>
  <c r="S44" i="6"/>
  <c r="R44" i="6"/>
  <c r="Q44" i="6"/>
  <c r="P44" i="6"/>
  <c r="E44" i="6"/>
  <c r="S43" i="6"/>
  <c r="R43" i="6"/>
  <c r="Q43" i="6"/>
  <c r="P43" i="6"/>
  <c r="E43" i="6"/>
  <c r="S42" i="6"/>
  <c r="R42" i="6"/>
  <c r="Q42" i="6"/>
  <c r="P42" i="6"/>
  <c r="E42" i="6"/>
  <c r="V40" i="6"/>
  <c r="O40" i="6"/>
  <c r="N40" i="6"/>
  <c r="M40" i="6"/>
  <c r="L40" i="6"/>
  <c r="K40" i="6"/>
  <c r="J40" i="6"/>
  <c r="I40" i="6"/>
  <c r="S40" i="6" s="1"/>
  <c r="H40" i="6"/>
  <c r="R40" i="6" s="1"/>
  <c r="G40" i="6"/>
  <c r="F40" i="6"/>
  <c r="C40" i="6"/>
  <c r="B40" i="6"/>
  <c r="E40" i="6" s="1"/>
  <c r="S39" i="6"/>
  <c r="R39" i="6"/>
  <c r="Q39" i="6"/>
  <c r="P39" i="6"/>
  <c r="E39" i="6"/>
  <c r="S38" i="6"/>
  <c r="R38" i="6"/>
  <c r="Q38" i="6"/>
  <c r="P38" i="6"/>
  <c r="E38" i="6"/>
  <c r="T38" i="6" s="1"/>
  <c r="S37" i="6"/>
  <c r="R37" i="6"/>
  <c r="Q37" i="6"/>
  <c r="P37" i="6"/>
  <c r="E37" i="6"/>
  <c r="U37" i="6" s="1"/>
  <c r="S36" i="6"/>
  <c r="R36" i="6"/>
  <c r="Q36" i="6"/>
  <c r="P36" i="6"/>
  <c r="E36" i="6"/>
  <c r="T35" i="6"/>
  <c r="S35" i="6"/>
  <c r="R35" i="6"/>
  <c r="Q35" i="6"/>
  <c r="P35" i="6"/>
  <c r="E35" i="6"/>
  <c r="U35" i="6" s="1"/>
  <c r="V33" i="6"/>
  <c r="O33" i="6"/>
  <c r="N33" i="6"/>
  <c r="M33" i="6"/>
  <c r="L33" i="6"/>
  <c r="K33" i="6"/>
  <c r="J33" i="6"/>
  <c r="R33" i="6" s="1"/>
  <c r="I33" i="6"/>
  <c r="S33" i="6" s="1"/>
  <c r="H33" i="6"/>
  <c r="G33" i="6"/>
  <c r="F33" i="6"/>
  <c r="C33" i="6"/>
  <c r="E33" i="6" s="1"/>
  <c r="B33" i="6"/>
  <c r="S32" i="6"/>
  <c r="R32" i="6"/>
  <c r="Q32" i="6"/>
  <c r="P32" i="6"/>
  <c r="E32" i="6"/>
  <c r="U32" i="6" s="1"/>
  <c r="V30" i="6"/>
  <c r="O30" i="6"/>
  <c r="N30" i="6"/>
  <c r="M30" i="6"/>
  <c r="L30" i="6"/>
  <c r="K30" i="6"/>
  <c r="J30" i="6"/>
  <c r="I30" i="6"/>
  <c r="S30" i="6" s="1"/>
  <c r="H30" i="6"/>
  <c r="G30" i="6"/>
  <c r="F30" i="6"/>
  <c r="E30" i="6"/>
  <c r="C30" i="6"/>
  <c r="B30" i="6"/>
  <c r="U29" i="6"/>
  <c r="S29" i="6"/>
  <c r="R29" i="6"/>
  <c r="Q29" i="6"/>
  <c r="P29" i="6"/>
  <c r="E29" i="6"/>
  <c r="S28" i="6"/>
  <c r="R28" i="6"/>
  <c r="Q28" i="6"/>
  <c r="P28" i="6"/>
  <c r="E28" i="6"/>
  <c r="U28" i="6" s="1"/>
  <c r="S27" i="6"/>
  <c r="R27" i="6"/>
  <c r="Q27" i="6"/>
  <c r="P27" i="6"/>
  <c r="E27" i="6"/>
  <c r="U26" i="6"/>
  <c r="S26" i="6"/>
  <c r="R26" i="6"/>
  <c r="Q26" i="6"/>
  <c r="P26" i="6"/>
  <c r="E26" i="6"/>
  <c r="T26" i="6" s="1"/>
  <c r="V24" i="6"/>
  <c r="O24" i="6"/>
  <c r="Q24" i="6" s="1"/>
  <c r="N24" i="6"/>
  <c r="M24" i="6"/>
  <c r="L24" i="6"/>
  <c r="K24" i="6"/>
  <c r="J24" i="6"/>
  <c r="I24" i="6"/>
  <c r="S24" i="6" s="1"/>
  <c r="H24" i="6"/>
  <c r="R24" i="6" s="1"/>
  <c r="G24" i="6"/>
  <c r="F24" i="6"/>
  <c r="C24" i="6"/>
  <c r="B24" i="6"/>
  <c r="S23" i="6"/>
  <c r="R23" i="6"/>
  <c r="Q23" i="6"/>
  <c r="P23" i="6"/>
  <c r="E23" i="6"/>
  <c r="U22" i="6"/>
  <c r="S22" i="6"/>
  <c r="R22" i="6"/>
  <c r="Q22" i="6"/>
  <c r="P22" i="6"/>
  <c r="E22" i="6"/>
  <c r="T22" i="6" s="1"/>
  <c r="T21" i="6"/>
  <c r="S21" i="6"/>
  <c r="R21" i="6"/>
  <c r="Q21" i="6"/>
  <c r="P21" i="6"/>
  <c r="E21" i="6"/>
  <c r="U21" i="6" s="1"/>
  <c r="S20" i="6"/>
  <c r="R20" i="6"/>
  <c r="Q20" i="6"/>
  <c r="P20" i="6"/>
  <c r="E20" i="6"/>
  <c r="S19" i="6"/>
  <c r="R19" i="6"/>
  <c r="Q19" i="6"/>
  <c r="P19" i="6"/>
  <c r="E19" i="6"/>
  <c r="U18" i="6"/>
  <c r="S18" i="6"/>
  <c r="R18" i="6"/>
  <c r="Q18" i="6"/>
  <c r="P18" i="6"/>
  <c r="E18" i="6"/>
  <c r="T18" i="6" s="1"/>
  <c r="S17" i="6"/>
  <c r="R17" i="6"/>
  <c r="Q17" i="6"/>
  <c r="P17" i="6"/>
  <c r="E17" i="6"/>
  <c r="U17" i="6" s="1"/>
  <c r="V15" i="6"/>
  <c r="O15" i="6"/>
  <c r="N15" i="6"/>
  <c r="M15" i="6"/>
  <c r="L15" i="6"/>
  <c r="K15" i="6"/>
  <c r="J15" i="6"/>
  <c r="I15" i="6"/>
  <c r="H15" i="6"/>
  <c r="G15" i="6"/>
  <c r="F15" i="6"/>
  <c r="C15" i="6"/>
  <c r="B15" i="6"/>
  <c r="S14" i="6"/>
  <c r="R14" i="6"/>
  <c r="Q14" i="6"/>
  <c r="P14" i="6"/>
  <c r="E14" i="6"/>
  <c r="S13" i="6"/>
  <c r="R13" i="6"/>
  <c r="Q13" i="6"/>
  <c r="P13" i="6"/>
  <c r="E13" i="6"/>
  <c r="S12" i="6"/>
  <c r="R12" i="6"/>
  <c r="Q12" i="6"/>
  <c r="P12" i="6"/>
  <c r="E12" i="6"/>
  <c r="U12" i="6" s="1"/>
  <c r="T11" i="6"/>
  <c r="S11" i="6"/>
  <c r="R11" i="6"/>
  <c r="Q11" i="6"/>
  <c r="P11" i="6"/>
  <c r="E11" i="6"/>
  <c r="U11" i="6" s="1"/>
  <c r="S10" i="6"/>
  <c r="R10" i="6"/>
  <c r="Q10" i="6"/>
  <c r="P10" i="6"/>
  <c r="E10" i="6"/>
  <c r="S9" i="6"/>
  <c r="R9" i="6"/>
  <c r="Q9" i="6"/>
  <c r="P9" i="6"/>
  <c r="E9" i="6"/>
  <c r="S93" i="5"/>
  <c r="R93" i="5"/>
  <c r="Q93" i="5"/>
  <c r="P93" i="5"/>
  <c r="E93" i="5"/>
  <c r="S92" i="5"/>
  <c r="R92" i="5"/>
  <c r="Q92" i="5"/>
  <c r="P92" i="5"/>
  <c r="E92" i="5"/>
  <c r="S91" i="5"/>
  <c r="R91" i="5"/>
  <c r="Q91" i="5"/>
  <c r="P91" i="5"/>
  <c r="E91" i="5"/>
  <c r="T91" i="5" s="1"/>
  <c r="U90" i="5"/>
  <c r="T90" i="5"/>
  <c r="S90" i="5"/>
  <c r="R90" i="5"/>
  <c r="Q90" i="5"/>
  <c r="P90" i="5"/>
  <c r="E90" i="5"/>
  <c r="S89" i="5"/>
  <c r="R89" i="5"/>
  <c r="Q89" i="5"/>
  <c r="P89" i="5"/>
  <c r="E89" i="5"/>
  <c r="U89" i="5" s="1"/>
  <c r="S88" i="5"/>
  <c r="R88" i="5"/>
  <c r="Q88" i="5"/>
  <c r="P88" i="5"/>
  <c r="E88" i="5"/>
  <c r="U87" i="5"/>
  <c r="S87" i="5"/>
  <c r="R87" i="5"/>
  <c r="Q87" i="5"/>
  <c r="P87" i="5"/>
  <c r="E87" i="5"/>
  <c r="T87" i="5" s="1"/>
  <c r="T86" i="5"/>
  <c r="S86" i="5"/>
  <c r="R86" i="5"/>
  <c r="Q86" i="5"/>
  <c r="P86" i="5"/>
  <c r="E86" i="5"/>
  <c r="U86" i="5" s="1"/>
  <c r="V72" i="5"/>
  <c r="O72" i="5"/>
  <c r="N72" i="5"/>
  <c r="M72" i="5"/>
  <c r="L72" i="5"/>
  <c r="K72" i="5"/>
  <c r="J72" i="5"/>
  <c r="I72" i="5"/>
  <c r="H72" i="5"/>
  <c r="G72" i="5"/>
  <c r="F72" i="5"/>
  <c r="C72" i="5"/>
  <c r="B72" i="5"/>
  <c r="V71" i="5"/>
  <c r="O71" i="5"/>
  <c r="N71" i="5"/>
  <c r="M71" i="5"/>
  <c r="L71" i="5"/>
  <c r="K71" i="5"/>
  <c r="J71" i="5"/>
  <c r="I71" i="5"/>
  <c r="S71" i="5" s="1"/>
  <c r="H71" i="5"/>
  <c r="G71" i="5"/>
  <c r="F71" i="5"/>
  <c r="C71" i="5"/>
  <c r="B71" i="5"/>
  <c r="V70" i="5"/>
  <c r="O70" i="5"/>
  <c r="N70" i="5"/>
  <c r="M70" i="5"/>
  <c r="L70" i="5"/>
  <c r="K70" i="5"/>
  <c r="J70" i="5"/>
  <c r="I70" i="5"/>
  <c r="H70" i="5"/>
  <c r="R70" i="5" s="1"/>
  <c r="G70" i="5"/>
  <c r="F70" i="5"/>
  <c r="C70" i="5"/>
  <c r="B70" i="5"/>
  <c r="E70" i="5" s="1"/>
  <c r="S69" i="5"/>
  <c r="R69" i="5"/>
  <c r="Q69" i="5"/>
  <c r="P69" i="5"/>
  <c r="E69" i="5"/>
  <c r="T69" i="5" s="1"/>
  <c r="V67" i="5"/>
  <c r="O67" i="5"/>
  <c r="N67" i="5"/>
  <c r="M67" i="5"/>
  <c r="L67" i="5"/>
  <c r="K67" i="5"/>
  <c r="J67" i="5"/>
  <c r="I67" i="5"/>
  <c r="S67" i="5" s="1"/>
  <c r="H67" i="5"/>
  <c r="R67" i="5" s="1"/>
  <c r="G67" i="5"/>
  <c r="F67" i="5"/>
  <c r="C67" i="5"/>
  <c r="B67" i="5"/>
  <c r="V66" i="5"/>
  <c r="O66" i="5"/>
  <c r="N66" i="5"/>
  <c r="M66" i="5"/>
  <c r="L66" i="5"/>
  <c r="K66" i="5"/>
  <c r="J66" i="5"/>
  <c r="I66" i="5"/>
  <c r="S66" i="5" s="1"/>
  <c r="H66" i="5"/>
  <c r="R66" i="5" s="1"/>
  <c r="G66" i="5"/>
  <c r="F66" i="5"/>
  <c r="C66" i="5"/>
  <c r="B66" i="5"/>
  <c r="E66" i="5" s="1"/>
  <c r="T65" i="5"/>
  <c r="S65" i="5"/>
  <c r="R65" i="5"/>
  <c r="Q65" i="5"/>
  <c r="P65" i="5"/>
  <c r="E65" i="5"/>
  <c r="U65" i="5" s="1"/>
  <c r="S64" i="5"/>
  <c r="R64" i="5"/>
  <c r="Q64" i="5"/>
  <c r="P64" i="5"/>
  <c r="E64" i="5"/>
  <c r="S63" i="5"/>
  <c r="R63" i="5"/>
  <c r="Q63" i="5"/>
  <c r="P63" i="5"/>
  <c r="E63" i="5"/>
  <c r="S62" i="5"/>
  <c r="R62" i="5"/>
  <c r="Q62" i="5"/>
  <c r="P62" i="5"/>
  <c r="E62" i="5"/>
  <c r="T62" i="5" s="1"/>
  <c r="U61" i="5"/>
  <c r="T61" i="5"/>
  <c r="S61" i="5"/>
  <c r="R61" i="5"/>
  <c r="Q61" i="5"/>
  <c r="P61" i="5"/>
  <c r="E61" i="5"/>
  <c r="V59" i="5"/>
  <c r="O59" i="5"/>
  <c r="N59" i="5"/>
  <c r="M59" i="5"/>
  <c r="L59" i="5"/>
  <c r="K59" i="5"/>
  <c r="J59" i="5"/>
  <c r="I59" i="5"/>
  <c r="H59" i="5"/>
  <c r="R59" i="5" s="1"/>
  <c r="G59" i="5"/>
  <c r="F59" i="5"/>
  <c r="C59" i="5"/>
  <c r="B59" i="5"/>
  <c r="S58" i="5"/>
  <c r="R58" i="5"/>
  <c r="Q58" i="5"/>
  <c r="P58" i="5"/>
  <c r="E58" i="5"/>
  <c r="T58" i="5" s="1"/>
  <c r="S57" i="5"/>
  <c r="R57" i="5"/>
  <c r="Q57" i="5"/>
  <c r="P57" i="5"/>
  <c r="E57" i="5"/>
  <c r="U57" i="5" s="1"/>
  <c r="S56" i="5"/>
  <c r="R56" i="5"/>
  <c r="Q56" i="5"/>
  <c r="P56" i="5"/>
  <c r="E56" i="5"/>
  <c r="U56" i="5" s="1"/>
  <c r="S55" i="5"/>
  <c r="R55" i="5"/>
  <c r="Q55" i="5"/>
  <c r="P55" i="5"/>
  <c r="E55" i="5"/>
  <c r="V53" i="5"/>
  <c r="O53" i="5"/>
  <c r="N53" i="5"/>
  <c r="M53" i="5"/>
  <c r="L53" i="5"/>
  <c r="K53" i="5"/>
  <c r="J53" i="5"/>
  <c r="I53" i="5"/>
  <c r="S53" i="5" s="1"/>
  <c r="H53" i="5"/>
  <c r="G53" i="5"/>
  <c r="F53" i="5"/>
  <c r="C53" i="5"/>
  <c r="B53" i="5"/>
  <c r="S52" i="5"/>
  <c r="R52" i="5"/>
  <c r="Q52" i="5"/>
  <c r="P52" i="5"/>
  <c r="E52" i="5"/>
  <c r="U52" i="5" s="1"/>
  <c r="S51" i="5"/>
  <c r="R51" i="5"/>
  <c r="Q51" i="5"/>
  <c r="P51" i="5"/>
  <c r="E51" i="5"/>
  <c r="U51" i="5" s="1"/>
  <c r="S50" i="5"/>
  <c r="R50" i="5"/>
  <c r="Q50" i="5"/>
  <c r="P50" i="5"/>
  <c r="E50" i="5"/>
  <c r="T49" i="5"/>
  <c r="S49" i="5"/>
  <c r="R49" i="5"/>
  <c r="Q49" i="5"/>
  <c r="P49" i="5"/>
  <c r="E49" i="5"/>
  <c r="U49" i="5" s="1"/>
  <c r="S48" i="5"/>
  <c r="R48" i="5"/>
  <c r="Q48" i="5"/>
  <c r="P48" i="5"/>
  <c r="E48" i="5"/>
  <c r="S47" i="5"/>
  <c r="R47" i="5"/>
  <c r="Q47" i="5"/>
  <c r="P47" i="5"/>
  <c r="E47" i="5"/>
  <c r="U46" i="5"/>
  <c r="S46" i="5"/>
  <c r="R46" i="5"/>
  <c r="Q46" i="5"/>
  <c r="P46" i="5"/>
  <c r="E46" i="5"/>
  <c r="T46" i="5" s="1"/>
  <c r="T45" i="5"/>
  <c r="S45" i="5"/>
  <c r="R45" i="5"/>
  <c r="Q45" i="5"/>
  <c r="P45" i="5"/>
  <c r="E45" i="5"/>
  <c r="U45" i="5" s="1"/>
  <c r="S44" i="5"/>
  <c r="R44" i="5"/>
  <c r="Q44" i="5"/>
  <c r="P44" i="5"/>
  <c r="E44" i="5"/>
  <c r="U44" i="5" s="1"/>
  <c r="S43" i="5"/>
  <c r="R43" i="5"/>
  <c r="Q43" i="5"/>
  <c r="P43" i="5"/>
  <c r="E43" i="5"/>
  <c r="U43" i="5" s="1"/>
  <c r="S42" i="5"/>
  <c r="R42" i="5"/>
  <c r="Q42" i="5"/>
  <c r="P42" i="5"/>
  <c r="E42" i="5"/>
  <c r="V40" i="5"/>
  <c r="O40" i="5"/>
  <c r="N40" i="5"/>
  <c r="M40" i="5"/>
  <c r="L40" i="5"/>
  <c r="K40" i="5"/>
  <c r="J40" i="5"/>
  <c r="I40" i="5"/>
  <c r="S40" i="5" s="1"/>
  <c r="H40" i="5"/>
  <c r="R40" i="5" s="1"/>
  <c r="G40" i="5"/>
  <c r="F40" i="5"/>
  <c r="C40" i="5"/>
  <c r="B40" i="5"/>
  <c r="E40" i="5" s="1"/>
  <c r="S39" i="5"/>
  <c r="R39" i="5"/>
  <c r="Q39" i="5"/>
  <c r="P39" i="5"/>
  <c r="E39" i="5"/>
  <c r="U39" i="5" s="1"/>
  <c r="S38" i="5"/>
  <c r="R38" i="5"/>
  <c r="Q38" i="5"/>
  <c r="P38" i="5"/>
  <c r="E38" i="5"/>
  <c r="T37" i="5"/>
  <c r="S37" i="5"/>
  <c r="R37" i="5"/>
  <c r="Q37" i="5"/>
  <c r="P37" i="5"/>
  <c r="E37" i="5"/>
  <c r="U37" i="5" s="1"/>
  <c r="S36" i="5"/>
  <c r="R36" i="5"/>
  <c r="Q36" i="5"/>
  <c r="P36" i="5"/>
  <c r="E36" i="5"/>
  <c r="S35" i="5"/>
  <c r="R35" i="5"/>
  <c r="Q35" i="5"/>
  <c r="P35" i="5"/>
  <c r="E35" i="5"/>
  <c r="V33" i="5"/>
  <c r="O33" i="5"/>
  <c r="N33" i="5"/>
  <c r="M33" i="5"/>
  <c r="L33" i="5"/>
  <c r="K33" i="5"/>
  <c r="J33" i="5"/>
  <c r="I33" i="5"/>
  <c r="S33" i="5" s="1"/>
  <c r="H33" i="5"/>
  <c r="R33" i="5" s="1"/>
  <c r="G33" i="5"/>
  <c r="F33" i="5"/>
  <c r="C33" i="5"/>
  <c r="E33" i="5" s="1"/>
  <c r="B33" i="5"/>
  <c r="S32" i="5"/>
  <c r="R32" i="5"/>
  <c r="Q32" i="5"/>
  <c r="P32" i="5"/>
  <c r="E32" i="5"/>
  <c r="V30" i="5"/>
  <c r="O30" i="5"/>
  <c r="N30" i="5"/>
  <c r="M30" i="5"/>
  <c r="L30" i="5"/>
  <c r="K30" i="5"/>
  <c r="J30" i="5"/>
  <c r="I30" i="5"/>
  <c r="S30" i="5" s="1"/>
  <c r="H30" i="5"/>
  <c r="G30" i="5"/>
  <c r="F30" i="5"/>
  <c r="C30" i="5"/>
  <c r="B30" i="5"/>
  <c r="E30" i="5" s="1"/>
  <c r="S29" i="5"/>
  <c r="R29" i="5"/>
  <c r="Q29" i="5"/>
  <c r="P29" i="5"/>
  <c r="T29" i="5" s="1"/>
  <c r="E29" i="5"/>
  <c r="S28" i="5"/>
  <c r="R28" i="5"/>
  <c r="Q28" i="5"/>
  <c r="P28" i="5"/>
  <c r="E28" i="5"/>
  <c r="S27" i="5"/>
  <c r="R27" i="5"/>
  <c r="Q27" i="5"/>
  <c r="P27" i="5"/>
  <c r="E27" i="5"/>
  <c r="S26" i="5"/>
  <c r="R26" i="5"/>
  <c r="Q26" i="5"/>
  <c r="P26" i="5"/>
  <c r="E26" i="5"/>
  <c r="T26" i="5" s="1"/>
  <c r="V24" i="5"/>
  <c r="S24" i="5"/>
  <c r="O24" i="5"/>
  <c r="N24" i="5"/>
  <c r="M24" i="5"/>
  <c r="L24" i="5"/>
  <c r="K24" i="5"/>
  <c r="J24" i="5"/>
  <c r="I24" i="5"/>
  <c r="H24" i="5"/>
  <c r="R24" i="5" s="1"/>
  <c r="G24" i="5"/>
  <c r="F24" i="5"/>
  <c r="C24" i="5"/>
  <c r="E24" i="5" s="1"/>
  <c r="B24" i="5"/>
  <c r="S23" i="5"/>
  <c r="R23" i="5"/>
  <c r="Q23" i="5"/>
  <c r="P23" i="5"/>
  <c r="E23" i="5"/>
  <c r="U22" i="5"/>
  <c r="S22" i="5"/>
  <c r="R22" i="5"/>
  <c r="Q22" i="5"/>
  <c r="P22" i="5"/>
  <c r="E22" i="5"/>
  <c r="T22" i="5" s="1"/>
  <c r="T21" i="5"/>
  <c r="S21" i="5"/>
  <c r="R21" i="5"/>
  <c r="Q21" i="5"/>
  <c r="P21" i="5"/>
  <c r="E21" i="5"/>
  <c r="U21" i="5" s="1"/>
  <c r="S20" i="5"/>
  <c r="R20" i="5"/>
  <c r="Q20" i="5"/>
  <c r="P20" i="5"/>
  <c r="E20" i="5"/>
  <c r="U20" i="5" s="1"/>
  <c r="S19" i="5"/>
  <c r="R19" i="5"/>
  <c r="Q19" i="5"/>
  <c r="P19" i="5"/>
  <c r="E19" i="5"/>
  <c r="U18" i="5"/>
  <c r="S18" i="5"/>
  <c r="R18" i="5"/>
  <c r="Q18" i="5"/>
  <c r="P18" i="5"/>
  <c r="E18" i="5"/>
  <c r="T18" i="5" s="1"/>
  <c r="S17" i="5"/>
  <c r="R17" i="5"/>
  <c r="Q17" i="5"/>
  <c r="P17" i="5"/>
  <c r="E17" i="5"/>
  <c r="U17" i="5" s="1"/>
  <c r="V15" i="5"/>
  <c r="O15" i="5"/>
  <c r="N15" i="5"/>
  <c r="M15" i="5"/>
  <c r="L15" i="5"/>
  <c r="K15" i="5"/>
  <c r="J15" i="5"/>
  <c r="I15" i="5"/>
  <c r="S15" i="5" s="1"/>
  <c r="H15" i="5"/>
  <c r="R15" i="5" s="1"/>
  <c r="G15" i="5"/>
  <c r="F15" i="5"/>
  <c r="C15" i="5"/>
  <c r="B15" i="5"/>
  <c r="U14" i="5"/>
  <c r="S14" i="5"/>
  <c r="R14" i="5"/>
  <c r="Q14" i="5"/>
  <c r="P14" i="5"/>
  <c r="E14" i="5"/>
  <c r="T14" i="5" s="1"/>
  <c r="T13" i="5"/>
  <c r="S13" i="5"/>
  <c r="R13" i="5"/>
  <c r="Q13" i="5"/>
  <c r="P13" i="5"/>
  <c r="E13" i="5"/>
  <c r="U13" i="5" s="1"/>
  <c r="S12" i="5"/>
  <c r="R12" i="5"/>
  <c r="Q12" i="5"/>
  <c r="P12" i="5"/>
  <c r="E12" i="5"/>
  <c r="S11" i="5"/>
  <c r="R11" i="5"/>
  <c r="Q11" i="5"/>
  <c r="P11" i="5"/>
  <c r="E11" i="5"/>
  <c r="S10" i="5"/>
  <c r="R10" i="5"/>
  <c r="Q10" i="5"/>
  <c r="P10" i="5"/>
  <c r="E10" i="5"/>
  <c r="T10" i="5" s="1"/>
  <c r="U9" i="5"/>
  <c r="S9" i="5"/>
  <c r="R9" i="5"/>
  <c r="Q9" i="5"/>
  <c r="P9" i="5"/>
  <c r="E9" i="5"/>
  <c r="T9" i="5" s="1"/>
  <c r="U93" i="4"/>
  <c r="S93" i="4"/>
  <c r="R93" i="4"/>
  <c r="Q93" i="4"/>
  <c r="P93" i="4"/>
  <c r="E93" i="4"/>
  <c r="T93" i="4" s="1"/>
  <c r="S92" i="4"/>
  <c r="R92" i="4"/>
  <c r="Q92" i="4"/>
  <c r="P92" i="4"/>
  <c r="E92" i="4"/>
  <c r="U91" i="4"/>
  <c r="S91" i="4"/>
  <c r="R91" i="4"/>
  <c r="Q91" i="4"/>
  <c r="P91" i="4"/>
  <c r="E91" i="4"/>
  <c r="T91" i="4" s="1"/>
  <c r="S90" i="4"/>
  <c r="R90" i="4"/>
  <c r="Q90" i="4"/>
  <c r="P90" i="4"/>
  <c r="E90" i="4"/>
  <c r="U90" i="4" s="1"/>
  <c r="S89" i="4"/>
  <c r="R89" i="4"/>
  <c r="Q89" i="4"/>
  <c r="P89" i="4"/>
  <c r="E89" i="4"/>
  <c r="S88" i="4"/>
  <c r="R88" i="4"/>
  <c r="Q88" i="4"/>
  <c r="P88" i="4"/>
  <c r="E88" i="4"/>
  <c r="S87" i="4"/>
  <c r="R87" i="4"/>
  <c r="Q87" i="4"/>
  <c r="P87" i="4"/>
  <c r="E87" i="4"/>
  <c r="T87" i="4" s="1"/>
  <c r="U86" i="4"/>
  <c r="S86" i="4"/>
  <c r="R86" i="4"/>
  <c r="Q86" i="4"/>
  <c r="P86" i="4"/>
  <c r="E86" i="4"/>
  <c r="T86" i="4" s="1"/>
  <c r="V72" i="4"/>
  <c r="O72" i="4"/>
  <c r="N72" i="4"/>
  <c r="M72" i="4"/>
  <c r="L72" i="4"/>
  <c r="K72" i="4"/>
  <c r="J72" i="4"/>
  <c r="R72" i="4" s="1"/>
  <c r="I72" i="4"/>
  <c r="H72" i="4"/>
  <c r="G72" i="4"/>
  <c r="F72" i="4"/>
  <c r="C72" i="4"/>
  <c r="B72" i="4"/>
  <c r="V71" i="4"/>
  <c r="O71" i="4"/>
  <c r="N71" i="4"/>
  <c r="M71" i="4"/>
  <c r="L71" i="4"/>
  <c r="K71" i="4"/>
  <c r="J71" i="4"/>
  <c r="I71" i="4"/>
  <c r="S71" i="4" s="1"/>
  <c r="H71" i="4"/>
  <c r="R71" i="4" s="1"/>
  <c r="G71" i="4"/>
  <c r="F71" i="4"/>
  <c r="C71" i="4"/>
  <c r="B71" i="4"/>
  <c r="E71" i="4" s="1"/>
  <c r="V70" i="4"/>
  <c r="O70" i="4"/>
  <c r="N70" i="4"/>
  <c r="M70" i="4"/>
  <c r="L70" i="4"/>
  <c r="K70" i="4"/>
  <c r="S70" i="4" s="1"/>
  <c r="J70" i="4"/>
  <c r="I70" i="4"/>
  <c r="H70" i="4"/>
  <c r="R70" i="4" s="1"/>
  <c r="G70" i="4"/>
  <c r="F70" i="4"/>
  <c r="C70" i="4"/>
  <c r="B70" i="4"/>
  <c r="S69" i="4"/>
  <c r="R69" i="4"/>
  <c r="Q69" i="4"/>
  <c r="P69" i="4"/>
  <c r="E69" i="4"/>
  <c r="T69" i="4" s="1"/>
  <c r="V67" i="4"/>
  <c r="O67" i="4"/>
  <c r="N67" i="4"/>
  <c r="M67" i="4"/>
  <c r="L67" i="4"/>
  <c r="K67" i="4"/>
  <c r="J67" i="4"/>
  <c r="I67" i="4"/>
  <c r="H67" i="4"/>
  <c r="G67" i="4"/>
  <c r="F67" i="4"/>
  <c r="C67" i="4"/>
  <c r="B67" i="4"/>
  <c r="V66" i="4"/>
  <c r="O66" i="4"/>
  <c r="N66" i="4"/>
  <c r="M66" i="4"/>
  <c r="L66" i="4"/>
  <c r="K66" i="4"/>
  <c r="J66" i="4"/>
  <c r="I66" i="4"/>
  <c r="H66" i="4"/>
  <c r="R66" i="4" s="1"/>
  <c r="G66" i="4"/>
  <c r="F66" i="4"/>
  <c r="E66" i="4"/>
  <c r="C66" i="4"/>
  <c r="B66" i="4"/>
  <c r="S65" i="4"/>
  <c r="R65" i="4"/>
  <c r="Q65" i="4"/>
  <c r="P65" i="4"/>
  <c r="E65" i="4"/>
  <c r="U65" i="4" s="1"/>
  <c r="S64" i="4"/>
  <c r="R64" i="4"/>
  <c r="Q64" i="4"/>
  <c r="P64" i="4"/>
  <c r="E64" i="4"/>
  <c r="U64" i="4" s="1"/>
  <c r="T63" i="4"/>
  <c r="S63" i="4"/>
  <c r="R63" i="4"/>
  <c r="Q63" i="4"/>
  <c r="P63" i="4"/>
  <c r="E63" i="4"/>
  <c r="U63" i="4" s="1"/>
  <c r="S62" i="4"/>
  <c r="R62" i="4"/>
  <c r="Q62" i="4"/>
  <c r="P62" i="4"/>
  <c r="E62" i="4"/>
  <c r="T62" i="4" s="1"/>
  <c r="S61" i="4"/>
  <c r="R61" i="4"/>
  <c r="Q61" i="4"/>
  <c r="P61" i="4"/>
  <c r="E61" i="4"/>
  <c r="U61" i="4" s="1"/>
  <c r="V59" i="4"/>
  <c r="O59" i="4"/>
  <c r="N59" i="4"/>
  <c r="M59" i="4"/>
  <c r="L59" i="4"/>
  <c r="K59" i="4"/>
  <c r="J59" i="4"/>
  <c r="I59" i="4"/>
  <c r="S59" i="4" s="1"/>
  <c r="H59" i="4"/>
  <c r="G59" i="4"/>
  <c r="F59" i="4"/>
  <c r="C59" i="4"/>
  <c r="B59" i="4"/>
  <c r="E59" i="4" s="1"/>
  <c r="S58" i="4"/>
  <c r="R58" i="4"/>
  <c r="Q58" i="4"/>
  <c r="P58" i="4"/>
  <c r="E58" i="4"/>
  <c r="T58" i="4" s="1"/>
  <c r="S57" i="4"/>
  <c r="R57" i="4"/>
  <c r="Q57" i="4"/>
  <c r="P57" i="4"/>
  <c r="E57" i="4"/>
  <c r="U57" i="4" s="1"/>
  <c r="S56" i="4"/>
  <c r="R56" i="4"/>
  <c r="Q56" i="4"/>
  <c r="P56" i="4"/>
  <c r="E56" i="4"/>
  <c r="S55" i="4"/>
  <c r="R55" i="4"/>
  <c r="Q55" i="4"/>
  <c r="P55" i="4"/>
  <c r="E55" i="4"/>
  <c r="V53" i="4"/>
  <c r="O53" i="4"/>
  <c r="N53" i="4"/>
  <c r="M53" i="4"/>
  <c r="L53" i="4"/>
  <c r="K53" i="4"/>
  <c r="J53" i="4"/>
  <c r="I53" i="4"/>
  <c r="H53" i="4"/>
  <c r="G53" i="4"/>
  <c r="F53" i="4"/>
  <c r="C53" i="4"/>
  <c r="B53" i="4"/>
  <c r="S52" i="4"/>
  <c r="R52" i="4"/>
  <c r="Q52" i="4"/>
  <c r="P52" i="4"/>
  <c r="E52" i="4"/>
  <c r="S51" i="4"/>
  <c r="R51" i="4"/>
  <c r="Q51" i="4"/>
  <c r="P51" i="4"/>
  <c r="E51" i="4"/>
  <c r="S50" i="4"/>
  <c r="R50" i="4"/>
  <c r="Q50" i="4"/>
  <c r="P50" i="4"/>
  <c r="E50" i="4"/>
  <c r="T50" i="4" s="1"/>
  <c r="U49" i="4"/>
  <c r="T49" i="4"/>
  <c r="S49" i="4"/>
  <c r="R49" i="4"/>
  <c r="Q49" i="4"/>
  <c r="P49" i="4"/>
  <c r="E49" i="4"/>
  <c r="U48" i="4"/>
  <c r="T48" i="4"/>
  <c r="S48" i="4"/>
  <c r="R48" i="4"/>
  <c r="Q48" i="4"/>
  <c r="P48" i="4"/>
  <c r="E48" i="4"/>
  <c r="S47" i="4"/>
  <c r="R47" i="4"/>
  <c r="Q47" i="4"/>
  <c r="P47" i="4"/>
  <c r="E47" i="4"/>
  <c r="U47" i="4" s="1"/>
  <c r="S46" i="4"/>
  <c r="R46" i="4"/>
  <c r="Q46" i="4"/>
  <c r="P46" i="4"/>
  <c r="E46" i="4"/>
  <c r="T46" i="4" s="1"/>
  <c r="S45" i="4"/>
  <c r="R45" i="4"/>
  <c r="Q45" i="4"/>
  <c r="P45" i="4"/>
  <c r="E45" i="4"/>
  <c r="S44" i="4"/>
  <c r="R44" i="4"/>
  <c r="Q44" i="4"/>
  <c r="P44" i="4"/>
  <c r="E44" i="4"/>
  <c r="S43" i="4"/>
  <c r="R43" i="4"/>
  <c r="Q43" i="4"/>
  <c r="P43" i="4"/>
  <c r="E43" i="4"/>
  <c r="S42" i="4"/>
  <c r="R42" i="4"/>
  <c r="Q42" i="4"/>
  <c r="P42" i="4"/>
  <c r="E42" i="4"/>
  <c r="T42" i="4" s="1"/>
  <c r="V40" i="4"/>
  <c r="O40" i="4"/>
  <c r="N40" i="4"/>
  <c r="M40" i="4"/>
  <c r="L40" i="4"/>
  <c r="K40" i="4"/>
  <c r="J40" i="4"/>
  <c r="I40" i="4"/>
  <c r="Q40" i="4" s="1"/>
  <c r="H40" i="4"/>
  <c r="R40" i="4" s="1"/>
  <c r="G40" i="4"/>
  <c r="F40" i="4"/>
  <c r="C40" i="4"/>
  <c r="B40" i="4"/>
  <c r="S39" i="4"/>
  <c r="R39" i="4"/>
  <c r="Q39" i="4"/>
  <c r="P39" i="4"/>
  <c r="E39" i="4"/>
  <c r="S38" i="4"/>
  <c r="R38" i="4"/>
  <c r="Q38" i="4"/>
  <c r="P38" i="4"/>
  <c r="E38" i="4"/>
  <c r="U37" i="4"/>
  <c r="T37" i="4"/>
  <c r="S37" i="4"/>
  <c r="R37" i="4"/>
  <c r="Q37" i="4"/>
  <c r="P37" i="4"/>
  <c r="E37" i="4"/>
  <c r="S36" i="4"/>
  <c r="R36" i="4"/>
  <c r="Q36" i="4"/>
  <c r="P36" i="4"/>
  <c r="E36" i="4"/>
  <c r="U36" i="4" s="1"/>
  <c r="S35" i="4"/>
  <c r="R35" i="4"/>
  <c r="Q35" i="4"/>
  <c r="P35" i="4"/>
  <c r="E35" i="4"/>
  <c r="U35" i="4" s="1"/>
  <c r="V33" i="4"/>
  <c r="O33" i="4"/>
  <c r="N33" i="4"/>
  <c r="M33" i="4"/>
  <c r="L33" i="4"/>
  <c r="K33" i="4"/>
  <c r="J33" i="4"/>
  <c r="I33" i="4"/>
  <c r="S33" i="4" s="1"/>
  <c r="H33" i="4"/>
  <c r="G33" i="4"/>
  <c r="F33" i="4"/>
  <c r="C33" i="4"/>
  <c r="B33" i="4"/>
  <c r="E33" i="4" s="1"/>
  <c r="S32" i="4"/>
  <c r="R32" i="4"/>
  <c r="Q32" i="4"/>
  <c r="P32" i="4"/>
  <c r="E32" i="4"/>
  <c r="V30" i="4"/>
  <c r="O30" i="4"/>
  <c r="N30" i="4"/>
  <c r="M30" i="4"/>
  <c r="L30" i="4"/>
  <c r="K30" i="4"/>
  <c r="J30" i="4"/>
  <c r="I30" i="4"/>
  <c r="Q30" i="4" s="1"/>
  <c r="H30" i="4"/>
  <c r="R30" i="4" s="1"/>
  <c r="G30" i="4"/>
  <c r="F30" i="4"/>
  <c r="C30" i="4"/>
  <c r="B30" i="4"/>
  <c r="T29" i="4"/>
  <c r="S29" i="4"/>
  <c r="R29" i="4"/>
  <c r="Q29" i="4"/>
  <c r="P29" i="4"/>
  <c r="E29" i="4"/>
  <c r="U29" i="4" s="1"/>
  <c r="S28" i="4"/>
  <c r="R28" i="4"/>
  <c r="Q28" i="4"/>
  <c r="P28" i="4"/>
  <c r="E28" i="4"/>
  <c r="U28" i="4" s="1"/>
  <c r="U27" i="4"/>
  <c r="S27" i="4"/>
  <c r="R27" i="4"/>
  <c r="Q27" i="4"/>
  <c r="P27" i="4"/>
  <c r="E27" i="4"/>
  <c r="T27" i="4" s="1"/>
  <c r="S26" i="4"/>
  <c r="R26" i="4"/>
  <c r="Q26" i="4"/>
  <c r="P26" i="4"/>
  <c r="E26" i="4"/>
  <c r="U26" i="4" s="1"/>
  <c r="V24" i="4"/>
  <c r="S24" i="4"/>
  <c r="O24" i="4"/>
  <c r="N24" i="4"/>
  <c r="M24" i="4"/>
  <c r="L24" i="4"/>
  <c r="K24" i="4"/>
  <c r="J24" i="4"/>
  <c r="I24" i="4"/>
  <c r="H24" i="4"/>
  <c r="R24" i="4" s="1"/>
  <c r="G24" i="4"/>
  <c r="F24" i="4"/>
  <c r="C24" i="4"/>
  <c r="B24" i="4"/>
  <c r="E24" i="4" s="1"/>
  <c r="U23" i="4"/>
  <c r="T23" i="4"/>
  <c r="S23" i="4"/>
  <c r="R23" i="4"/>
  <c r="Q23" i="4"/>
  <c r="P23" i="4"/>
  <c r="E23" i="4"/>
  <c r="U22" i="4"/>
  <c r="T22" i="4"/>
  <c r="S22" i="4"/>
  <c r="R22" i="4"/>
  <c r="Q22" i="4"/>
  <c r="P22" i="4"/>
  <c r="E22" i="4"/>
  <c r="S21" i="4"/>
  <c r="R21" i="4"/>
  <c r="Q21" i="4"/>
  <c r="P21" i="4"/>
  <c r="E21" i="4"/>
  <c r="U21" i="4" s="1"/>
  <c r="S20" i="4"/>
  <c r="R20" i="4"/>
  <c r="Q20" i="4"/>
  <c r="P20" i="4"/>
  <c r="E20" i="4"/>
  <c r="S19" i="4"/>
  <c r="R19" i="4"/>
  <c r="Q19" i="4"/>
  <c r="P19" i="4"/>
  <c r="E19" i="4"/>
  <c r="S18" i="4"/>
  <c r="R18" i="4"/>
  <c r="Q18" i="4"/>
  <c r="P18" i="4"/>
  <c r="E18" i="4"/>
  <c r="T18" i="4" s="1"/>
  <c r="U17" i="4"/>
  <c r="S17" i="4"/>
  <c r="R17" i="4"/>
  <c r="Q17" i="4"/>
  <c r="P17" i="4"/>
  <c r="E17" i="4"/>
  <c r="T17" i="4" s="1"/>
  <c r="V15" i="4"/>
  <c r="O15" i="4"/>
  <c r="N15" i="4"/>
  <c r="M15" i="4"/>
  <c r="L15" i="4"/>
  <c r="K15" i="4"/>
  <c r="J15" i="4"/>
  <c r="I15" i="4"/>
  <c r="H15" i="4"/>
  <c r="G15" i="4"/>
  <c r="F15" i="4"/>
  <c r="E15" i="4"/>
  <c r="C15" i="4"/>
  <c r="B15" i="4"/>
  <c r="S14" i="4"/>
  <c r="R14" i="4"/>
  <c r="Q14" i="4"/>
  <c r="P14" i="4"/>
  <c r="E14" i="4"/>
  <c r="S13" i="4"/>
  <c r="R13" i="4"/>
  <c r="Q13" i="4"/>
  <c r="P13" i="4"/>
  <c r="E13" i="4"/>
  <c r="U13" i="4" s="1"/>
  <c r="S12" i="4"/>
  <c r="R12" i="4"/>
  <c r="Q12" i="4"/>
  <c r="P12" i="4"/>
  <c r="E12" i="4"/>
  <c r="U12" i="4" s="1"/>
  <c r="S11" i="4"/>
  <c r="R11" i="4"/>
  <c r="Q11" i="4"/>
  <c r="P11" i="4"/>
  <c r="E11" i="4"/>
  <c r="U11" i="4" s="1"/>
  <c r="S10" i="4"/>
  <c r="R10" i="4"/>
  <c r="Q10" i="4"/>
  <c r="P10" i="4"/>
  <c r="E10" i="4"/>
  <c r="S9" i="4"/>
  <c r="R9" i="4"/>
  <c r="Q9" i="4"/>
  <c r="P9" i="4"/>
  <c r="E9" i="4"/>
  <c r="U9" i="4" s="1"/>
  <c r="U93" i="3"/>
  <c r="S93" i="3"/>
  <c r="R93" i="3"/>
  <c r="Q93" i="3"/>
  <c r="P93" i="3"/>
  <c r="E93" i="3"/>
  <c r="T93" i="3" s="1"/>
  <c r="S92" i="3"/>
  <c r="R92" i="3"/>
  <c r="Q92" i="3"/>
  <c r="P92" i="3"/>
  <c r="E92" i="3"/>
  <c r="U92" i="3" s="1"/>
  <c r="S91" i="3"/>
  <c r="R91" i="3"/>
  <c r="Q91" i="3"/>
  <c r="P91" i="3"/>
  <c r="E91" i="3"/>
  <c r="S90" i="3"/>
  <c r="R90" i="3"/>
  <c r="Q90" i="3"/>
  <c r="P90" i="3"/>
  <c r="E90" i="3"/>
  <c r="U90" i="3" s="1"/>
  <c r="S89" i="3"/>
  <c r="R89" i="3"/>
  <c r="Q89" i="3"/>
  <c r="P89" i="3"/>
  <c r="E89" i="3"/>
  <c r="U89" i="3" s="1"/>
  <c r="S88" i="3"/>
  <c r="R88" i="3"/>
  <c r="Q88" i="3"/>
  <c r="P88" i="3"/>
  <c r="E88" i="3"/>
  <c r="U88" i="3" s="1"/>
  <c r="S87" i="3"/>
  <c r="R87" i="3"/>
  <c r="Q87" i="3"/>
  <c r="P87" i="3"/>
  <c r="E87" i="3"/>
  <c r="U87" i="3" s="1"/>
  <c r="S86" i="3"/>
  <c r="R86" i="3"/>
  <c r="Q86" i="3"/>
  <c r="P86" i="3"/>
  <c r="E86" i="3"/>
  <c r="T86" i="3" s="1"/>
  <c r="V72" i="3"/>
  <c r="O72" i="3"/>
  <c r="N72" i="3"/>
  <c r="M72" i="3"/>
  <c r="L72" i="3"/>
  <c r="K72" i="3"/>
  <c r="S72" i="3" s="1"/>
  <c r="J72" i="3"/>
  <c r="I72" i="3"/>
  <c r="H72" i="3"/>
  <c r="G72" i="3"/>
  <c r="F72" i="3"/>
  <c r="C72" i="3"/>
  <c r="B72" i="3"/>
  <c r="V71" i="3"/>
  <c r="O71" i="3"/>
  <c r="N71" i="3"/>
  <c r="M71" i="3"/>
  <c r="L71" i="3"/>
  <c r="K71" i="3"/>
  <c r="J71" i="3"/>
  <c r="R71" i="3" s="1"/>
  <c r="I71" i="3"/>
  <c r="Q71" i="3" s="1"/>
  <c r="H71" i="3"/>
  <c r="G71" i="3"/>
  <c r="F71" i="3"/>
  <c r="C71" i="3"/>
  <c r="B71" i="3"/>
  <c r="E71" i="3" s="1"/>
  <c r="V70" i="3"/>
  <c r="O70" i="3"/>
  <c r="Q70" i="3" s="1"/>
  <c r="N70" i="3"/>
  <c r="M70" i="3"/>
  <c r="L70" i="3"/>
  <c r="K70" i="3"/>
  <c r="J70" i="3"/>
  <c r="I70" i="3"/>
  <c r="S70" i="3" s="1"/>
  <c r="H70" i="3"/>
  <c r="R70" i="3" s="1"/>
  <c r="G70" i="3"/>
  <c r="F70" i="3"/>
  <c r="C70" i="3"/>
  <c r="B70" i="3"/>
  <c r="E70" i="3" s="1"/>
  <c r="S69" i="3"/>
  <c r="R69" i="3"/>
  <c r="Q69" i="3"/>
  <c r="P69" i="3"/>
  <c r="T69" i="3" s="1"/>
  <c r="E69" i="3"/>
  <c r="V67" i="3"/>
  <c r="O67" i="3"/>
  <c r="N67" i="3"/>
  <c r="M67" i="3"/>
  <c r="L67" i="3"/>
  <c r="K67" i="3"/>
  <c r="J67" i="3"/>
  <c r="I67" i="3"/>
  <c r="H67" i="3"/>
  <c r="G67" i="3"/>
  <c r="F67" i="3"/>
  <c r="C67" i="3"/>
  <c r="B67" i="3"/>
  <c r="V66" i="3"/>
  <c r="O66" i="3"/>
  <c r="N66" i="3"/>
  <c r="M66" i="3"/>
  <c r="L66" i="3"/>
  <c r="K66" i="3"/>
  <c r="J66" i="3"/>
  <c r="I66" i="3"/>
  <c r="H66" i="3"/>
  <c r="G66" i="3"/>
  <c r="F66" i="3"/>
  <c r="C66" i="3"/>
  <c r="B66" i="3"/>
  <c r="E66" i="3" s="1"/>
  <c r="U65" i="3"/>
  <c r="S65" i="3"/>
  <c r="R65" i="3"/>
  <c r="Q65" i="3"/>
  <c r="P65" i="3"/>
  <c r="E65" i="3"/>
  <c r="T65" i="3" s="1"/>
  <c r="U64" i="3"/>
  <c r="T64" i="3"/>
  <c r="S64" i="3"/>
  <c r="R64" i="3"/>
  <c r="Q64" i="3"/>
  <c r="P64" i="3"/>
  <c r="E64" i="3"/>
  <c r="U63" i="3"/>
  <c r="T63" i="3"/>
  <c r="S63" i="3"/>
  <c r="R63" i="3"/>
  <c r="Q63" i="3"/>
  <c r="P63" i="3"/>
  <c r="E63" i="3"/>
  <c r="T62" i="3"/>
  <c r="S62" i="3"/>
  <c r="R62" i="3"/>
  <c r="Q62" i="3"/>
  <c r="P62" i="3"/>
  <c r="E62" i="3"/>
  <c r="U62" i="3" s="1"/>
  <c r="S61" i="3"/>
  <c r="R61" i="3"/>
  <c r="Q61" i="3"/>
  <c r="P61" i="3"/>
  <c r="E61" i="3"/>
  <c r="U61" i="3" s="1"/>
  <c r="V59" i="3"/>
  <c r="O59" i="3"/>
  <c r="N59" i="3"/>
  <c r="M59" i="3"/>
  <c r="L59" i="3"/>
  <c r="K59" i="3"/>
  <c r="J59" i="3"/>
  <c r="I59" i="3"/>
  <c r="H59" i="3"/>
  <c r="G59" i="3"/>
  <c r="F59" i="3"/>
  <c r="C59" i="3"/>
  <c r="B59" i="3"/>
  <c r="E59" i="3" s="1"/>
  <c r="U58" i="3"/>
  <c r="T58" i="3"/>
  <c r="S58" i="3"/>
  <c r="R58" i="3"/>
  <c r="Q58" i="3"/>
  <c r="P58" i="3"/>
  <c r="E58" i="3"/>
  <c r="S57" i="3"/>
  <c r="R57" i="3"/>
  <c r="Q57" i="3"/>
  <c r="P57" i="3"/>
  <c r="E57" i="3"/>
  <c r="U57" i="3" s="1"/>
  <c r="U56" i="3"/>
  <c r="S56" i="3"/>
  <c r="R56" i="3"/>
  <c r="Q56" i="3"/>
  <c r="P56" i="3"/>
  <c r="E56" i="3"/>
  <c r="T56" i="3" s="1"/>
  <c r="S55" i="3"/>
  <c r="R55" i="3"/>
  <c r="Q55" i="3"/>
  <c r="P55" i="3"/>
  <c r="E55" i="3"/>
  <c r="U55" i="3" s="1"/>
  <c r="V53" i="3"/>
  <c r="O53" i="3"/>
  <c r="N53" i="3"/>
  <c r="M53" i="3"/>
  <c r="L53" i="3"/>
  <c r="K53" i="3"/>
  <c r="J53" i="3"/>
  <c r="I53" i="3"/>
  <c r="S53" i="3" s="1"/>
  <c r="H53" i="3"/>
  <c r="G53" i="3"/>
  <c r="F53" i="3"/>
  <c r="C53" i="3"/>
  <c r="B53" i="3"/>
  <c r="S52" i="3"/>
  <c r="R52" i="3"/>
  <c r="Q52" i="3"/>
  <c r="P52" i="3"/>
  <c r="E52" i="3"/>
  <c r="S51" i="3"/>
  <c r="R51" i="3"/>
  <c r="Q51" i="3"/>
  <c r="P51" i="3"/>
  <c r="E51" i="3"/>
  <c r="U51" i="3" s="1"/>
  <c r="S50" i="3"/>
  <c r="R50" i="3"/>
  <c r="Q50" i="3"/>
  <c r="P50" i="3"/>
  <c r="E50" i="3"/>
  <c r="U50" i="3" s="1"/>
  <c r="S49" i="3"/>
  <c r="R49" i="3"/>
  <c r="Q49" i="3"/>
  <c r="P49" i="3"/>
  <c r="E49" i="3"/>
  <c r="U48" i="3"/>
  <c r="S48" i="3"/>
  <c r="R48" i="3"/>
  <c r="Q48" i="3"/>
  <c r="P48" i="3"/>
  <c r="E48" i="3"/>
  <c r="T48" i="3" s="1"/>
  <c r="S47" i="3"/>
  <c r="R47" i="3"/>
  <c r="Q47" i="3"/>
  <c r="P47" i="3"/>
  <c r="E47" i="3"/>
  <c r="U47" i="3" s="1"/>
  <c r="U46" i="3"/>
  <c r="T46" i="3"/>
  <c r="S46" i="3"/>
  <c r="R46" i="3"/>
  <c r="Q46" i="3"/>
  <c r="P46" i="3"/>
  <c r="E46" i="3"/>
  <c r="S45" i="3"/>
  <c r="R45" i="3"/>
  <c r="Q45" i="3"/>
  <c r="P45" i="3"/>
  <c r="E45" i="3"/>
  <c r="U45" i="3" s="1"/>
  <c r="S44" i="3"/>
  <c r="R44" i="3"/>
  <c r="Q44" i="3"/>
  <c r="P44" i="3"/>
  <c r="T44" i="3" s="1"/>
  <c r="E44" i="3"/>
  <c r="S43" i="3"/>
  <c r="R43" i="3"/>
  <c r="Q43" i="3"/>
  <c r="P43" i="3"/>
  <c r="E43" i="3"/>
  <c r="S42" i="3"/>
  <c r="R42" i="3"/>
  <c r="Q42" i="3"/>
  <c r="P42" i="3"/>
  <c r="E42" i="3"/>
  <c r="U42" i="3" s="1"/>
  <c r="V40" i="3"/>
  <c r="O40" i="3"/>
  <c r="N40" i="3"/>
  <c r="M40" i="3"/>
  <c r="L40" i="3"/>
  <c r="K40" i="3"/>
  <c r="J40" i="3"/>
  <c r="I40" i="3"/>
  <c r="S40" i="3" s="1"/>
  <c r="H40" i="3"/>
  <c r="P40" i="3" s="1"/>
  <c r="G40" i="3"/>
  <c r="F40" i="3"/>
  <c r="C40" i="3"/>
  <c r="E40" i="3" s="1"/>
  <c r="B40" i="3"/>
  <c r="S39" i="3"/>
  <c r="R39" i="3"/>
  <c r="Q39" i="3"/>
  <c r="P39" i="3"/>
  <c r="E39" i="3"/>
  <c r="U39" i="3" s="1"/>
  <c r="S38" i="3"/>
  <c r="R38" i="3"/>
  <c r="Q38" i="3"/>
  <c r="P38" i="3"/>
  <c r="E38" i="3"/>
  <c r="U38" i="3" s="1"/>
  <c r="U37" i="3"/>
  <c r="S37" i="3"/>
  <c r="R37" i="3"/>
  <c r="Q37" i="3"/>
  <c r="P37" i="3"/>
  <c r="E37" i="3"/>
  <c r="T37" i="3" s="1"/>
  <c r="T36" i="3"/>
  <c r="S36" i="3"/>
  <c r="R36" i="3"/>
  <c r="Q36" i="3"/>
  <c r="P36" i="3"/>
  <c r="E36" i="3"/>
  <c r="U36" i="3" s="1"/>
  <c r="U35" i="3"/>
  <c r="S35" i="3"/>
  <c r="R35" i="3"/>
  <c r="Q35" i="3"/>
  <c r="P35" i="3"/>
  <c r="E35" i="3"/>
  <c r="T35" i="3" s="1"/>
  <c r="V33" i="3"/>
  <c r="O33" i="3"/>
  <c r="N33" i="3"/>
  <c r="M33" i="3"/>
  <c r="L33" i="3"/>
  <c r="K33" i="3"/>
  <c r="J33" i="3"/>
  <c r="I33" i="3"/>
  <c r="S33" i="3" s="1"/>
  <c r="H33" i="3"/>
  <c r="G33" i="3"/>
  <c r="F33" i="3"/>
  <c r="C33" i="3"/>
  <c r="B33" i="3"/>
  <c r="E33" i="3" s="1"/>
  <c r="S32" i="3"/>
  <c r="R32" i="3"/>
  <c r="Q32" i="3"/>
  <c r="P32" i="3"/>
  <c r="E32" i="3"/>
  <c r="V30" i="3"/>
  <c r="O30" i="3"/>
  <c r="N30" i="3"/>
  <c r="M30" i="3"/>
  <c r="L30" i="3"/>
  <c r="K30" i="3"/>
  <c r="J30" i="3"/>
  <c r="I30" i="3"/>
  <c r="Q30" i="3" s="1"/>
  <c r="H30" i="3"/>
  <c r="P30" i="3" s="1"/>
  <c r="G30" i="3"/>
  <c r="F30" i="3"/>
  <c r="C30" i="3"/>
  <c r="B30" i="3"/>
  <c r="E30" i="3" s="1"/>
  <c r="S29" i="3"/>
  <c r="R29" i="3"/>
  <c r="Q29" i="3"/>
  <c r="P29" i="3"/>
  <c r="E29" i="3"/>
  <c r="T29" i="3" s="1"/>
  <c r="U28" i="3"/>
  <c r="T28" i="3"/>
  <c r="S28" i="3"/>
  <c r="R28" i="3"/>
  <c r="Q28" i="3"/>
  <c r="P28" i="3"/>
  <c r="E28" i="3"/>
  <c r="S27" i="3"/>
  <c r="R27" i="3"/>
  <c r="Q27" i="3"/>
  <c r="P27" i="3"/>
  <c r="E27" i="3"/>
  <c r="S26" i="3"/>
  <c r="R26" i="3"/>
  <c r="Q26" i="3"/>
  <c r="P26" i="3"/>
  <c r="E26" i="3"/>
  <c r="V24" i="3"/>
  <c r="O24" i="3"/>
  <c r="N24" i="3"/>
  <c r="M24" i="3"/>
  <c r="L24" i="3"/>
  <c r="K24" i="3"/>
  <c r="J24" i="3"/>
  <c r="I24" i="3"/>
  <c r="H24" i="3"/>
  <c r="R24" i="3" s="1"/>
  <c r="G24" i="3"/>
  <c r="F24" i="3"/>
  <c r="C24" i="3"/>
  <c r="B24" i="3"/>
  <c r="T23" i="3"/>
  <c r="S23" i="3"/>
  <c r="R23" i="3"/>
  <c r="Q23" i="3"/>
  <c r="P23" i="3"/>
  <c r="E23" i="3"/>
  <c r="U23" i="3" s="1"/>
  <c r="T22" i="3"/>
  <c r="S22" i="3"/>
  <c r="R22" i="3"/>
  <c r="Q22" i="3"/>
  <c r="P22" i="3"/>
  <c r="E22" i="3"/>
  <c r="U22" i="3" s="1"/>
  <c r="S21" i="3"/>
  <c r="R21" i="3"/>
  <c r="Q21" i="3"/>
  <c r="P21" i="3"/>
  <c r="E21" i="3"/>
  <c r="U21" i="3" s="1"/>
  <c r="S20" i="3"/>
  <c r="R20" i="3"/>
  <c r="Q20" i="3"/>
  <c r="P20" i="3"/>
  <c r="E20" i="3"/>
  <c r="S19" i="3"/>
  <c r="R19" i="3"/>
  <c r="Q19" i="3"/>
  <c r="P19" i="3"/>
  <c r="E19" i="3"/>
  <c r="U19" i="3" s="1"/>
  <c r="S18" i="3"/>
  <c r="R18" i="3"/>
  <c r="Q18" i="3"/>
  <c r="P18" i="3"/>
  <c r="E18" i="3"/>
  <c r="U18" i="3" s="1"/>
  <c r="S17" i="3"/>
  <c r="R17" i="3"/>
  <c r="Q17" i="3"/>
  <c r="P17" i="3"/>
  <c r="E17" i="3"/>
  <c r="V15" i="3"/>
  <c r="O15" i="3"/>
  <c r="N15" i="3"/>
  <c r="M15" i="3"/>
  <c r="L15" i="3"/>
  <c r="K15" i="3"/>
  <c r="J15" i="3"/>
  <c r="I15" i="3"/>
  <c r="H15" i="3"/>
  <c r="R15" i="3" s="1"/>
  <c r="G15" i="3"/>
  <c r="F15" i="3"/>
  <c r="C15" i="3"/>
  <c r="B15" i="3"/>
  <c r="S14" i="3"/>
  <c r="R14" i="3"/>
  <c r="Q14" i="3"/>
  <c r="P14" i="3"/>
  <c r="E14" i="3"/>
  <c r="U14" i="3" s="1"/>
  <c r="U13" i="3"/>
  <c r="S13" i="3"/>
  <c r="R13" i="3"/>
  <c r="Q13" i="3"/>
  <c r="P13" i="3"/>
  <c r="E13" i="3"/>
  <c r="T13" i="3" s="1"/>
  <c r="U12" i="3"/>
  <c r="T12" i="3"/>
  <c r="S12" i="3"/>
  <c r="R12" i="3"/>
  <c r="Q12" i="3"/>
  <c r="P12" i="3"/>
  <c r="E12" i="3"/>
  <c r="S11" i="3"/>
  <c r="R11" i="3"/>
  <c r="Q11" i="3"/>
  <c r="P11" i="3"/>
  <c r="E11" i="3"/>
  <c r="U11" i="3" s="1"/>
  <c r="S10" i="3"/>
  <c r="R10" i="3"/>
  <c r="Q10" i="3"/>
  <c r="P10" i="3"/>
  <c r="E10" i="3"/>
  <c r="U10" i="3" s="1"/>
  <c r="S9" i="3"/>
  <c r="R9" i="3"/>
  <c r="Q9" i="3"/>
  <c r="P9" i="3"/>
  <c r="E9" i="3"/>
  <c r="U9" i="3" s="1"/>
  <c r="U93" i="2"/>
  <c r="T93" i="2"/>
  <c r="S93" i="2"/>
  <c r="R93" i="2"/>
  <c r="Q93" i="2"/>
  <c r="P93" i="2"/>
  <c r="E93" i="2"/>
  <c r="S92" i="2"/>
  <c r="R92" i="2"/>
  <c r="Q92" i="2"/>
  <c r="P92" i="2"/>
  <c r="E92" i="2"/>
  <c r="U92" i="2" s="1"/>
  <c r="S91" i="2"/>
  <c r="R91" i="2"/>
  <c r="Q91" i="2"/>
  <c r="P91" i="2"/>
  <c r="E91" i="2"/>
  <c r="U91" i="2" s="1"/>
  <c r="U90" i="2"/>
  <c r="S90" i="2"/>
  <c r="R90" i="2"/>
  <c r="Q90" i="2"/>
  <c r="P90" i="2"/>
  <c r="E90" i="2"/>
  <c r="T90" i="2" s="1"/>
  <c r="U89" i="2"/>
  <c r="T89" i="2"/>
  <c r="S89" i="2"/>
  <c r="R89" i="2"/>
  <c r="Q89" i="2"/>
  <c r="P89" i="2"/>
  <c r="E89" i="2"/>
  <c r="U88" i="2"/>
  <c r="T88" i="2"/>
  <c r="S88" i="2"/>
  <c r="R88" i="2"/>
  <c r="Q88" i="2"/>
  <c r="P88" i="2"/>
  <c r="E88" i="2"/>
  <c r="S87" i="2"/>
  <c r="R87" i="2"/>
  <c r="Q87" i="2"/>
  <c r="P87" i="2"/>
  <c r="E87" i="2"/>
  <c r="U87" i="2" s="1"/>
  <c r="S86" i="2"/>
  <c r="R86" i="2"/>
  <c r="Q86" i="2"/>
  <c r="P86" i="2"/>
  <c r="E86" i="2"/>
  <c r="U86" i="2" s="1"/>
  <c r="V72" i="2"/>
  <c r="O72" i="2"/>
  <c r="N72" i="2"/>
  <c r="M72" i="2"/>
  <c r="L72" i="2"/>
  <c r="K72" i="2"/>
  <c r="J72" i="2"/>
  <c r="I72" i="2"/>
  <c r="H72" i="2"/>
  <c r="G72" i="2"/>
  <c r="F72" i="2"/>
  <c r="C72" i="2"/>
  <c r="B72" i="2"/>
  <c r="E72" i="2" s="1"/>
  <c r="V71" i="2"/>
  <c r="O71" i="2"/>
  <c r="N71" i="2"/>
  <c r="M71" i="2"/>
  <c r="L71" i="2"/>
  <c r="K71" i="2"/>
  <c r="J71" i="2"/>
  <c r="I71" i="2"/>
  <c r="S71" i="2" s="1"/>
  <c r="H71" i="2"/>
  <c r="G71" i="2"/>
  <c r="F71" i="2"/>
  <c r="C71" i="2"/>
  <c r="B71" i="2"/>
  <c r="E71" i="2" s="1"/>
  <c r="V70" i="2"/>
  <c r="O70" i="2"/>
  <c r="N70" i="2"/>
  <c r="M70" i="2"/>
  <c r="L70" i="2"/>
  <c r="K70" i="2"/>
  <c r="J70" i="2"/>
  <c r="I70" i="2"/>
  <c r="Q70" i="2" s="1"/>
  <c r="H70" i="2"/>
  <c r="G70" i="2"/>
  <c r="F70" i="2"/>
  <c r="C70" i="2"/>
  <c r="B70" i="2"/>
  <c r="E70" i="2" s="1"/>
  <c r="S69" i="2"/>
  <c r="R69" i="2"/>
  <c r="Q69" i="2"/>
  <c r="P69" i="2"/>
  <c r="E69" i="2"/>
  <c r="V67" i="2"/>
  <c r="O67" i="2"/>
  <c r="N67" i="2"/>
  <c r="M67" i="2"/>
  <c r="L67" i="2"/>
  <c r="K67" i="2"/>
  <c r="J67" i="2"/>
  <c r="I67" i="2"/>
  <c r="H67" i="2"/>
  <c r="G67" i="2"/>
  <c r="F67" i="2"/>
  <c r="C67" i="2"/>
  <c r="B67" i="2"/>
  <c r="V66" i="2"/>
  <c r="O66" i="2"/>
  <c r="N66" i="2"/>
  <c r="M66" i="2"/>
  <c r="L66" i="2"/>
  <c r="K66" i="2"/>
  <c r="J66" i="2"/>
  <c r="I66" i="2"/>
  <c r="S66" i="2" s="1"/>
  <c r="H66" i="2"/>
  <c r="P66" i="2" s="1"/>
  <c r="G66" i="2"/>
  <c r="F66" i="2"/>
  <c r="C66" i="2"/>
  <c r="B66" i="2"/>
  <c r="E66" i="2" s="1"/>
  <c r="S65" i="2"/>
  <c r="R65" i="2"/>
  <c r="Q65" i="2"/>
  <c r="P65" i="2"/>
  <c r="E65" i="2"/>
  <c r="U65" i="2" s="1"/>
  <c r="S64" i="2"/>
  <c r="R64" i="2"/>
  <c r="Q64" i="2"/>
  <c r="P64" i="2"/>
  <c r="E64" i="2"/>
  <c r="U64" i="2" s="1"/>
  <c r="S63" i="2"/>
  <c r="R63" i="2"/>
  <c r="Q63" i="2"/>
  <c r="P63" i="2"/>
  <c r="E63" i="2"/>
  <c r="U63" i="2" s="1"/>
  <c r="S62" i="2"/>
  <c r="R62" i="2"/>
  <c r="Q62" i="2"/>
  <c r="P62" i="2"/>
  <c r="E62" i="2"/>
  <c r="U62" i="2" s="1"/>
  <c r="S61" i="2"/>
  <c r="R61" i="2"/>
  <c r="Q61" i="2"/>
  <c r="P61" i="2"/>
  <c r="E61" i="2"/>
  <c r="U61" i="2" s="1"/>
  <c r="V59" i="2"/>
  <c r="O59" i="2"/>
  <c r="N59" i="2"/>
  <c r="M59" i="2"/>
  <c r="L59" i="2"/>
  <c r="K59" i="2"/>
  <c r="J59" i="2"/>
  <c r="I59" i="2"/>
  <c r="H59" i="2"/>
  <c r="R59" i="2" s="1"/>
  <c r="G59" i="2"/>
  <c r="F59" i="2"/>
  <c r="C59" i="2"/>
  <c r="B59" i="2"/>
  <c r="E59" i="2" s="1"/>
  <c r="S58" i="2"/>
  <c r="R58" i="2"/>
  <c r="Q58" i="2"/>
  <c r="P58" i="2"/>
  <c r="E58" i="2"/>
  <c r="U58" i="2" s="1"/>
  <c r="S57" i="2"/>
  <c r="R57" i="2"/>
  <c r="Q57" i="2"/>
  <c r="P57" i="2"/>
  <c r="E57" i="2"/>
  <c r="T57" i="2" s="1"/>
  <c r="S56" i="2"/>
  <c r="R56" i="2"/>
  <c r="Q56" i="2"/>
  <c r="P56" i="2"/>
  <c r="E56" i="2"/>
  <c r="U56" i="2" s="1"/>
  <c r="U55" i="2"/>
  <c r="S55" i="2"/>
  <c r="R55" i="2"/>
  <c r="Q55" i="2"/>
  <c r="P55" i="2"/>
  <c r="E55" i="2"/>
  <c r="T55" i="2" s="1"/>
  <c r="V53" i="2"/>
  <c r="O53" i="2"/>
  <c r="N53" i="2"/>
  <c r="M53" i="2"/>
  <c r="L53" i="2"/>
  <c r="K53" i="2"/>
  <c r="J53" i="2"/>
  <c r="I53" i="2"/>
  <c r="S53" i="2" s="1"/>
  <c r="H53" i="2"/>
  <c r="G53" i="2"/>
  <c r="F53" i="2"/>
  <c r="C53" i="2"/>
  <c r="B53" i="2"/>
  <c r="T52" i="2"/>
  <c r="S52" i="2"/>
  <c r="R52" i="2"/>
  <c r="Q52" i="2"/>
  <c r="U52" i="2" s="1"/>
  <c r="P52" i="2"/>
  <c r="E52" i="2"/>
  <c r="U51" i="2"/>
  <c r="T51" i="2"/>
  <c r="S51" i="2"/>
  <c r="R51" i="2"/>
  <c r="Q51" i="2"/>
  <c r="P51" i="2"/>
  <c r="E51" i="2"/>
  <c r="S50" i="2"/>
  <c r="R50" i="2"/>
  <c r="Q50" i="2"/>
  <c r="P50" i="2"/>
  <c r="E50" i="2"/>
  <c r="U50" i="2" s="1"/>
  <c r="S49" i="2"/>
  <c r="R49" i="2"/>
  <c r="Q49" i="2"/>
  <c r="P49" i="2"/>
  <c r="E49" i="2"/>
  <c r="U49" i="2" s="1"/>
  <c r="U48" i="2"/>
  <c r="S48" i="2"/>
  <c r="R48" i="2"/>
  <c r="Q48" i="2"/>
  <c r="P48" i="2"/>
  <c r="E48" i="2"/>
  <c r="T48" i="2" s="1"/>
  <c r="S47" i="2"/>
  <c r="R47" i="2"/>
  <c r="Q47" i="2"/>
  <c r="P47" i="2"/>
  <c r="E47" i="2"/>
  <c r="U47" i="2" s="1"/>
  <c r="S46" i="2"/>
  <c r="R46" i="2"/>
  <c r="Q46" i="2"/>
  <c r="P46" i="2"/>
  <c r="E46" i="2"/>
  <c r="U46" i="2" s="1"/>
  <c r="S45" i="2"/>
  <c r="R45" i="2"/>
  <c r="Q45" i="2"/>
  <c r="P45" i="2"/>
  <c r="E45" i="2"/>
  <c r="T45" i="2" s="1"/>
  <c r="U44" i="2"/>
  <c r="T44" i="2"/>
  <c r="S44" i="2"/>
  <c r="R44" i="2"/>
  <c r="Q44" i="2"/>
  <c r="P44" i="2"/>
  <c r="E44" i="2"/>
  <c r="U43" i="2"/>
  <c r="T43" i="2"/>
  <c r="S43" i="2"/>
  <c r="R43" i="2"/>
  <c r="Q43" i="2"/>
  <c r="P43" i="2"/>
  <c r="E43" i="2"/>
  <c r="U42" i="2"/>
  <c r="T42" i="2"/>
  <c r="S42" i="2"/>
  <c r="R42" i="2"/>
  <c r="Q42" i="2"/>
  <c r="P42" i="2"/>
  <c r="E42" i="2"/>
  <c r="V40" i="2"/>
  <c r="O40" i="2"/>
  <c r="N40" i="2"/>
  <c r="M40" i="2"/>
  <c r="L40" i="2"/>
  <c r="K40" i="2"/>
  <c r="J40" i="2"/>
  <c r="I40" i="2"/>
  <c r="H40" i="2"/>
  <c r="R40" i="2" s="1"/>
  <c r="G40" i="2"/>
  <c r="F40" i="2"/>
  <c r="C40" i="2"/>
  <c r="B40" i="2"/>
  <c r="U39" i="2"/>
  <c r="S39" i="2"/>
  <c r="R39" i="2"/>
  <c r="Q39" i="2"/>
  <c r="P39" i="2"/>
  <c r="E39" i="2"/>
  <c r="T39" i="2" s="1"/>
  <c r="T38" i="2"/>
  <c r="S38" i="2"/>
  <c r="R38" i="2"/>
  <c r="Q38" i="2"/>
  <c r="P38" i="2"/>
  <c r="E38" i="2"/>
  <c r="U38" i="2" s="1"/>
  <c r="S37" i="2"/>
  <c r="R37" i="2"/>
  <c r="Q37" i="2"/>
  <c r="P37" i="2"/>
  <c r="E37" i="2"/>
  <c r="U37" i="2" s="1"/>
  <c r="U36" i="2"/>
  <c r="T36" i="2"/>
  <c r="S36" i="2"/>
  <c r="R36" i="2"/>
  <c r="Q36" i="2"/>
  <c r="P36" i="2"/>
  <c r="E36" i="2"/>
  <c r="S35" i="2"/>
  <c r="R35" i="2"/>
  <c r="Q35" i="2"/>
  <c r="P35" i="2"/>
  <c r="E35" i="2"/>
  <c r="V33" i="2"/>
  <c r="O33" i="2"/>
  <c r="N33" i="2"/>
  <c r="M33" i="2"/>
  <c r="L33" i="2"/>
  <c r="K33" i="2"/>
  <c r="J33" i="2"/>
  <c r="I33" i="2"/>
  <c r="H33" i="2"/>
  <c r="G33" i="2"/>
  <c r="F33" i="2"/>
  <c r="C33" i="2"/>
  <c r="B33" i="2"/>
  <c r="E33" i="2" s="1"/>
  <c r="S32" i="2"/>
  <c r="R32" i="2"/>
  <c r="Q32" i="2"/>
  <c r="U32" i="2" s="1"/>
  <c r="P32" i="2"/>
  <c r="T32" i="2" s="1"/>
  <c r="E32" i="2"/>
  <c r="V30" i="2"/>
  <c r="O30" i="2"/>
  <c r="N30" i="2"/>
  <c r="M30" i="2"/>
  <c r="L30" i="2"/>
  <c r="K30" i="2"/>
  <c r="J30" i="2"/>
  <c r="I30" i="2"/>
  <c r="H30" i="2"/>
  <c r="G30" i="2"/>
  <c r="F30" i="2"/>
  <c r="C30" i="2"/>
  <c r="B30" i="2"/>
  <c r="E30" i="2" s="1"/>
  <c r="S29" i="2"/>
  <c r="R29" i="2"/>
  <c r="Q29" i="2"/>
  <c r="P29" i="2"/>
  <c r="E29" i="2"/>
  <c r="U29" i="2" s="1"/>
  <c r="U28" i="2"/>
  <c r="T28" i="2"/>
  <c r="S28" i="2"/>
  <c r="R28" i="2"/>
  <c r="Q28" i="2"/>
  <c r="P28" i="2"/>
  <c r="E28" i="2"/>
  <c r="S27" i="2"/>
  <c r="R27" i="2"/>
  <c r="Q27" i="2"/>
  <c r="P27" i="2"/>
  <c r="E27" i="2"/>
  <c r="U27" i="2" s="1"/>
  <c r="S26" i="2"/>
  <c r="R26" i="2"/>
  <c r="Q26" i="2"/>
  <c r="P26" i="2"/>
  <c r="E26" i="2"/>
  <c r="U26" i="2" s="1"/>
  <c r="V24" i="2"/>
  <c r="O24" i="2"/>
  <c r="N24" i="2"/>
  <c r="M24" i="2"/>
  <c r="L24" i="2"/>
  <c r="K24" i="2"/>
  <c r="J24" i="2"/>
  <c r="I24" i="2"/>
  <c r="S24" i="2" s="1"/>
  <c r="H24" i="2"/>
  <c r="G24" i="2"/>
  <c r="F24" i="2"/>
  <c r="C24" i="2"/>
  <c r="E24" i="2" s="1"/>
  <c r="B24" i="2"/>
  <c r="S23" i="2"/>
  <c r="R23" i="2"/>
  <c r="Q23" i="2"/>
  <c r="P23" i="2"/>
  <c r="E23" i="2"/>
  <c r="U23" i="2" s="1"/>
  <c r="S22" i="2"/>
  <c r="R22" i="2"/>
  <c r="Q22" i="2"/>
  <c r="P22" i="2"/>
  <c r="E22" i="2"/>
  <c r="U22" i="2" s="1"/>
  <c r="U21" i="2"/>
  <c r="S21" i="2"/>
  <c r="R21" i="2"/>
  <c r="Q21" i="2"/>
  <c r="P21" i="2"/>
  <c r="E21" i="2"/>
  <c r="T21" i="2" s="1"/>
  <c r="U20" i="2"/>
  <c r="T20" i="2"/>
  <c r="S20" i="2"/>
  <c r="R20" i="2"/>
  <c r="Q20" i="2"/>
  <c r="P20" i="2"/>
  <c r="E20" i="2"/>
  <c r="S19" i="2"/>
  <c r="R19" i="2"/>
  <c r="Q19" i="2"/>
  <c r="P19" i="2"/>
  <c r="E19" i="2"/>
  <c r="U19" i="2" s="1"/>
  <c r="S18" i="2"/>
  <c r="R18" i="2"/>
  <c r="Q18" i="2"/>
  <c r="P18" i="2"/>
  <c r="E18" i="2"/>
  <c r="U18" i="2" s="1"/>
  <c r="S17" i="2"/>
  <c r="R17" i="2"/>
  <c r="Q17" i="2"/>
  <c r="P17" i="2"/>
  <c r="E17" i="2"/>
  <c r="U17" i="2" s="1"/>
  <c r="V15" i="2"/>
  <c r="O15" i="2"/>
  <c r="N15" i="2"/>
  <c r="M15" i="2"/>
  <c r="L15" i="2"/>
  <c r="K15" i="2"/>
  <c r="J15" i="2"/>
  <c r="I15" i="2"/>
  <c r="Q15" i="2" s="1"/>
  <c r="H15" i="2"/>
  <c r="R15" i="2" s="1"/>
  <c r="G15" i="2"/>
  <c r="F15" i="2"/>
  <c r="C15" i="2"/>
  <c r="B15" i="2"/>
  <c r="E15" i="2" s="1"/>
  <c r="U14" i="2"/>
  <c r="T14" i="2"/>
  <c r="S14" i="2"/>
  <c r="R14" i="2"/>
  <c r="Q14" i="2"/>
  <c r="P14" i="2"/>
  <c r="E14" i="2"/>
  <c r="S13" i="2"/>
  <c r="R13" i="2"/>
  <c r="Q13" i="2"/>
  <c r="P13" i="2"/>
  <c r="E13" i="2"/>
  <c r="U13" i="2" s="1"/>
  <c r="U12" i="2"/>
  <c r="S12" i="2"/>
  <c r="R12" i="2"/>
  <c r="Q12" i="2"/>
  <c r="P12" i="2"/>
  <c r="E12" i="2"/>
  <c r="T12" i="2" s="1"/>
  <c r="S11" i="2"/>
  <c r="R11" i="2"/>
  <c r="Q11" i="2"/>
  <c r="P11" i="2"/>
  <c r="E11" i="2"/>
  <c r="U11" i="2" s="1"/>
  <c r="S10" i="2"/>
  <c r="R10" i="2"/>
  <c r="Q10" i="2"/>
  <c r="P10" i="2"/>
  <c r="E10" i="2"/>
  <c r="U10" i="2" s="1"/>
  <c r="S9" i="2"/>
  <c r="R9" i="2"/>
  <c r="Q9" i="2"/>
  <c r="P9" i="2"/>
  <c r="E9" i="2"/>
  <c r="U9" i="2" s="1"/>
  <c r="T93" i="1"/>
  <c r="S93" i="1"/>
  <c r="R93" i="1"/>
  <c r="Q93" i="1"/>
  <c r="P93" i="1"/>
  <c r="E93" i="1"/>
  <c r="U93" i="1" s="1"/>
  <c r="U92" i="1"/>
  <c r="S92" i="1"/>
  <c r="R92" i="1"/>
  <c r="Q92" i="1"/>
  <c r="P92" i="1"/>
  <c r="E92" i="1"/>
  <c r="T92" i="1" s="1"/>
  <c r="U91" i="1"/>
  <c r="T91" i="1"/>
  <c r="S91" i="1"/>
  <c r="R91" i="1"/>
  <c r="Q91" i="1"/>
  <c r="P91" i="1"/>
  <c r="E91" i="1"/>
  <c r="S90" i="1"/>
  <c r="R90" i="1"/>
  <c r="Q90" i="1"/>
  <c r="P90" i="1"/>
  <c r="E90" i="1"/>
  <c r="U90" i="1" s="1"/>
  <c r="S89" i="1"/>
  <c r="R89" i="1"/>
  <c r="Q89" i="1"/>
  <c r="P89" i="1"/>
  <c r="E89" i="1"/>
  <c r="U89" i="1" s="1"/>
  <c r="S88" i="1"/>
  <c r="R88" i="1"/>
  <c r="Q88" i="1"/>
  <c r="P88" i="1"/>
  <c r="E88" i="1"/>
  <c r="U88" i="1" s="1"/>
  <c r="S87" i="1"/>
  <c r="R87" i="1"/>
  <c r="Q87" i="1"/>
  <c r="P87" i="1"/>
  <c r="E87" i="1"/>
  <c r="U87" i="1" s="1"/>
  <c r="S86" i="1"/>
  <c r="R86" i="1"/>
  <c r="Q86" i="1"/>
  <c r="P86" i="1"/>
  <c r="E86" i="1"/>
  <c r="T86" i="1" s="1"/>
  <c r="V72" i="1"/>
  <c r="O72" i="1"/>
  <c r="N72" i="1"/>
  <c r="M72" i="1"/>
  <c r="L72" i="1"/>
  <c r="K72" i="1"/>
  <c r="S72" i="1" s="1"/>
  <c r="J72" i="1"/>
  <c r="I72" i="1"/>
  <c r="H72" i="1"/>
  <c r="R72" i="1" s="1"/>
  <c r="G72" i="1"/>
  <c r="F72" i="1"/>
  <c r="C72" i="1"/>
  <c r="B72" i="1"/>
  <c r="V71" i="1"/>
  <c r="O71" i="1"/>
  <c r="N71" i="1"/>
  <c r="M71" i="1"/>
  <c r="L71" i="1"/>
  <c r="K71" i="1"/>
  <c r="J71" i="1"/>
  <c r="I71" i="1"/>
  <c r="S71" i="1" s="1"/>
  <c r="H71" i="1"/>
  <c r="R71" i="1" s="1"/>
  <c r="G71" i="1"/>
  <c r="F71" i="1"/>
  <c r="E71" i="1"/>
  <c r="C71" i="1"/>
  <c r="B71" i="1"/>
  <c r="V70" i="1"/>
  <c r="O70" i="1"/>
  <c r="N70" i="1"/>
  <c r="M70" i="1"/>
  <c r="L70" i="1"/>
  <c r="K70" i="1"/>
  <c r="J70" i="1"/>
  <c r="I70" i="1"/>
  <c r="H70" i="1"/>
  <c r="G70" i="1"/>
  <c r="F70" i="1"/>
  <c r="C70" i="1"/>
  <c r="B70" i="1"/>
  <c r="U69" i="1"/>
  <c r="S69" i="1"/>
  <c r="R69" i="1"/>
  <c r="Q69" i="1"/>
  <c r="P69" i="1"/>
  <c r="E69" i="1"/>
  <c r="T69" i="1" s="1"/>
  <c r="V67" i="1"/>
  <c r="O67" i="1"/>
  <c r="N67" i="1"/>
  <c r="M67" i="1"/>
  <c r="L67" i="1"/>
  <c r="K67" i="1"/>
  <c r="J67" i="1"/>
  <c r="I67" i="1"/>
  <c r="H67" i="1"/>
  <c r="G67" i="1"/>
  <c r="F67" i="1"/>
  <c r="C67" i="1"/>
  <c r="B67" i="1"/>
  <c r="V66" i="1"/>
  <c r="O66" i="1"/>
  <c r="N66" i="1"/>
  <c r="M66" i="1"/>
  <c r="L66" i="1"/>
  <c r="K66" i="1"/>
  <c r="J66" i="1"/>
  <c r="I66" i="1"/>
  <c r="Q66" i="1" s="1"/>
  <c r="H66" i="1"/>
  <c r="R66" i="1" s="1"/>
  <c r="G66" i="1"/>
  <c r="F66" i="1"/>
  <c r="C66" i="1"/>
  <c r="B66" i="1"/>
  <c r="E66" i="1" s="1"/>
  <c r="S65" i="1"/>
  <c r="R65" i="1"/>
  <c r="Q65" i="1"/>
  <c r="P65" i="1"/>
  <c r="E65" i="1"/>
  <c r="T65" i="1" s="1"/>
  <c r="S64" i="1"/>
  <c r="R64" i="1"/>
  <c r="Q64" i="1"/>
  <c r="P64" i="1"/>
  <c r="E64" i="1"/>
  <c r="U64" i="1" s="1"/>
  <c r="U63" i="1"/>
  <c r="S63" i="1"/>
  <c r="R63" i="1"/>
  <c r="Q63" i="1"/>
  <c r="P63" i="1"/>
  <c r="E63" i="1"/>
  <c r="T63" i="1" s="1"/>
  <c r="T62" i="1"/>
  <c r="S62" i="1"/>
  <c r="R62" i="1"/>
  <c r="Q62" i="1"/>
  <c r="P62" i="1"/>
  <c r="E62" i="1"/>
  <c r="U62" i="1" s="1"/>
  <c r="U61" i="1"/>
  <c r="S61" i="1"/>
  <c r="R61" i="1"/>
  <c r="Q61" i="1"/>
  <c r="P61" i="1"/>
  <c r="E61" i="1"/>
  <c r="T61" i="1" s="1"/>
  <c r="V59" i="1"/>
  <c r="O59" i="1"/>
  <c r="N59" i="1"/>
  <c r="M59" i="1"/>
  <c r="L59" i="1"/>
  <c r="K59" i="1"/>
  <c r="J59" i="1"/>
  <c r="I59" i="1"/>
  <c r="S59" i="1" s="1"/>
  <c r="H59" i="1"/>
  <c r="G59" i="1"/>
  <c r="F59" i="1"/>
  <c r="C59" i="1"/>
  <c r="B59" i="1"/>
  <c r="S58" i="1"/>
  <c r="R58" i="1"/>
  <c r="Q58" i="1"/>
  <c r="P58" i="1"/>
  <c r="E58" i="1"/>
  <c r="T58" i="1" s="1"/>
  <c r="U57" i="1"/>
  <c r="S57" i="1"/>
  <c r="R57" i="1"/>
  <c r="Q57" i="1"/>
  <c r="P57" i="1"/>
  <c r="E57" i="1"/>
  <c r="T57" i="1" s="1"/>
  <c r="T56" i="1"/>
  <c r="S56" i="1"/>
  <c r="R56" i="1"/>
  <c r="Q56" i="1"/>
  <c r="P56" i="1"/>
  <c r="E56" i="1"/>
  <c r="U56" i="1" s="1"/>
  <c r="S55" i="1"/>
  <c r="R55" i="1"/>
  <c r="Q55" i="1"/>
  <c r="P55" i="1"/>
  <c r="E55" i="1"/>
  <c r="U55" i="1" s="1"/>
  <c r="V53" i="1"/>
  <c r="O53" i="1"/>
  <c r="N53" i="1"/>
  <c r="M53" i="1"/>
  <c r="L53" i="1"/>
  <c r="K53" i="1"/>
  <c r="J53" i="1"/>
  <c r="I53" i="1"/>
  <c r="H53" i="1"/>
  <c r="G53" i="1"/>
  <c r="F53" i="1"/>
  <c r="C53" i="1"/>
  <c r="B53" i="1"/>
  <c r="S52" i="1"/>
  <c r="R52" i="1"/>
  <c r="Q52" i="1"/>
  <c r="P52" i="1"/>
  <c r="E52" i="1"/>
  <c r="S51" i="1"/>
  <c r="R51" i="1"/>
  <c r="Q51" i="1"/>
  <c r="P51" i="1"/>
  <c r="E51" i="1"/>
  <c r="S50" i="1"/>
  <c r="R50" i="1"/>
  <c r="Q50" i="1"/>
  <c r="P50" i="1"/>
  <c r="E50" i="1"/>
  <c r="U50" i="1" s="1"/>
  <c r="S49" i="1"/>
  <c r="R49" i="1"/>
  <c r="Q49" i="1"/>
  <c r="P49" i="1"/>
  <c r="E49" i="1"/>
  <c r="T49" i="1" s="1"/>
  <c r="U48" i="1"/>
  <c r="T48" i="1"/>
  <c r="S48" i="1"/>
  <c r="R48" i="1"/>
  <c r="Q48" i="1"/>
  <c r="P48" i="1"/>
  <c r="E48" i="1"/>
  <c r="U47" i="1"/>
  <c r="S47" i="1"/>
  <c r="R47" i="1"/>
  <c r="Q47" i="1"/>
  <c r="P47" i="1"/>
  <c r="E47" i="1"/>
  <c r="T47" i="1" s="1"/>
  <c r="S46" i="1"/>
  <c r="R46" i="1"/>
  <c r="Q46" i="1"/>
  <c r="P46" i="1"/>
  <c r="E46" i="1"/>
  <c r="T46" i="1" s="1"/>
  <c r="S45" i="1"/>
  <c r="R45" i="1"/>
  <c r="Q45" i="1"/>
  <c r="P45" i="1"/>
  <c r="E45" i="1"/>
  <c r="U45" i="1" s="1"/>
  <c r="S44" i="1"/>
  <c r="R44" i="1"/>
  <c r="Q44" i="1"/>
  <c r="P44" i="1"/>
  <c r="E44" i="1"/>
  <c r="S43" i="1"/>
  <c r="R43" i="1"/>
  <c r="Q43" i="1"/>
  <c r="P43" i="1"/>
  <c r="E43" i="1"/>
  <c r="S42" i="1"/>
  <c r="R42" i="1"/>
  <c r="Q42" i="1"/>
  <c r="P42" i="1"/>
  <c r="E42" i="1"/>
  <c r="U42" i="1" s="1"/>
  <c r="V40" i="1"/>
  <c r="O40" i="1"/>
  <c r="N40" i="1"/>
  <c r="M40" i="1"/>
  <c r="L40" i="1"/>
  <c r="K40" i="1"/>
  <c r="J40" i="1"/>
  <c r="I40" i="1"/>
  <c r="S40" i="1" s="1"/>
  <c r="H40" i="1"/>
  <c r="G40" i="1"/>
  <c r="F40" i="1"/>
  <c r="C40" i="1"/>
  <c r="B40" i="1"/>
  <c r="S39" i="1"/>
  <c r="R39" i="1"/>
  <c r="Q39" i="1"/>
  <c r="P39" i="1"/>
  <c r="E39" i="1"/>
  <c r="U39" i="1" s="1"/>
  <c r="S38" i="1"/>
  <c r="R38" i="1"/>
  <c r="Q38" i="1"/>
  <c r="P38" i="1"/>
  <c r="E38" i="1"/>
  <c r="U38" i="1" s="1"/>
  <c r="U37" i="1"/>
  <c r="S37" i="1"/>
  <c r="R37" i="1"/>
  <c r="Q37" i="1"/>
  <c r="P37" i="1"/>
  <c r="E37" i="1"/>
  <c r="T37" i="1" s="1"/>
  <c r="T36" i="1"/>
  <c r="S36" i="1"/>
  <c r="R36" i="1"/>
  <c r="Q36" i="1"/>
  <c r="U36" i="1" s="1"/>
  <c r="P36" i="1"/>
  <c r="E36" i="1"/>
  <c r="S35" i="1"/>
  <c r="R35" i="1"/>
  <c r="Q35" i="1"/>
  <c r="U35" i="1" s="1"/>
  <c r="P35" i="1"/>
  <c r="T35" i="1" s="1"/>
  <c r="E35" i="1"/>
  <c r="V33" i="1"/>
  <c r="O33" i="1"/>
  <c r="N33" i="1"/>
  <c r="M33" i="1"/>
  <c r="L33" i="1"/>
  <c r="K33" i="1"/>
  <c r="J33" i="1"/>
  <c r="R33" i="1" s="1"/>
  <c r="I33" i="1"/>
  <c r="H33" i="1"/>
  <c r="G33" i="1"/>
  <c r="F33" i="1"/>
  <c r="C33" i="1"/>
  <c r="B33" i="1"/>
  <c r="E33" i="1" s="1"/>
  <c r="T32" i="1"/>
  <c r="S32" i="1"/>
  <c r="R32" i="1"/>
  <c r="Q32" i="1"/>
  <c r="P32" i="1"/>
  <c r="E32" i="1"/>
  <c r="U32" i="1" s="1"/>
  <c r="V30" i="1"/>
  <c r="O30" i="1"/>
  <c r="N30" i="1"/>
  <c r="M30" i="1"/>
  <c r="L30" i="1"/>
  <c r="K30" i="1"/>
  <c r="J30" i="1"/>
  <c r="I30" i="1"/>
  <c r="H30" i="1"/>
  <c r="G30" i="1"/>
  <c r="F30" i="1"/>
  <c r="C30" i="1"/>
  <c r="B30" i="1"/>
  <c r="E30" i="1" s="1"/>
  <c r="U29" i="1"/>
  <c r="S29" i="1"/>
  <c r="R29" i="1"/>
  <c r="Q29" i="1"/>
  <c r="P29" i="1"/>
  <c r="E29" i="1"/>
  <c r="S28" i="1"/>
  <c r="R28" i="1"/>
  <c r="Q28" i="1"/>
  <c r="P28" i="1"/>
  <c r="E28" i="1"/>
  <c r="U28" i="1" s="1"/>
  <c r="S27" i="1"/>
  <c r="R27" i="1"/>
  <c r="Q27" i="1"/>
  <c r="P27" i="1"/>
  <c r="E27" i="1"/>
  <c r="U27" i="1" s="1"/>
  <c r="U26" i="1"/>
  <c r="S26" i="1"/>
  <c r="R26" i="1"/>
  <c r="Q26" i="1"/>
  <c r="P26" i="1"/>
  <c r="E26" i="1"/>
  <c r="T26" i="1" s="1"/>
  <c r="V24" i="1"/>
  <c r="O24" i="1"/>
  <c r="N24" i="1"/>
  <c r="M24" i="1"/>
  <c r="L24" i="1"/>
  <c r="K24" i="1"/>
  <c r="J24" i="1"/>
  <c r="I24" i="1"/>
  <c r="H24" i="1"/>
  <c r="G24" i="1"/>
  <c r="F24" i="1"/>
  <c r="C24" i="1"/>
  <c r="B24" i="1"/>
  <c r="E24" i="1" s="1"/>
  <c r="U23" i="1"/>
  <c r="T23" i="1"/>
  <c r="S23" i="1"/>
  <c r="R23" i="1"/>
  <c r="Q23" i="1"/>
  <c r="P23" i="1"/>
  <c r="E23" i="1"/>
  <c r="U22" i="1"/>
  <c r="T22" i="1"/>
  <c r="S22" i="1"/>
  <c r="R22" i="1"/>
  <c r="Q22" i="1"/>
  <c r="P22" i="1"/>
  <c r="E22" i="1"/>
  <c r="S21" i="1"/>
  <c r="R21" i="1"/>
  <c r="Q21" i="1"/>
  <c r="P21" i="1"/>
  <c r="E21" i="1"/>
  <c r="T21" i="1" s="1"/>
  <c r="S20" i="1"/>
  <c r="R20" i="1"/>
  <c r="Q20" i="1"/>
  <c r="P20" i="1"/>
  <c r="E20" i="1"/>
  <c r="U20" i="1" s="1"/>
  <c r="S19" i="1"/>
  <c r="R19" i="1"/>
  <c r="Q19" i="1"/>
  <c r="P19" i="1"/>
  <c r="E19" i="1"/>
  <c r="S18" i="1"/>
  <c r="R18" i="1"/>
  <c r="Q18" i="1"/>
  <c r="P18" i="1"/>
  <c r="E18" i="1"/>
  <c r="U18" i="1" s="1"/>
  <c r="U17" i="1"/>
  <c r="S17" i="1"/>
  <c r="R17" i="1"/>
  <c r="Q17" i="1"/>
  <c r="P17" i="1"/>
  <c r="E17" i="1"/>
  <c r="T17" i="1" s="1"/>
  <c r="V15" i="1"/>
  <c r="O15" i="1"/>
  <c r="N15" i="1"/>
  <c r="M15" i="1"/>
  <c r="L15" i="1"/>
  <c r="K15" i="1"/>
  <c r="J15" i="1"/>
  <c r="I15" i="1"/>
  <c r="Q15" i="1" s="1"/>
  <c r="H15" i="1"/>
  <c r="R15" i="1" s="1"/>
  <c r="G15" i="1"/>
  <c r="F15" i="1"/>
  <c r="C15" i="1"/>
  <c r="B15" i="1"/>
  <c r="E15" i="1" s="1"/>
  <c r="S14" i="1"/>
  <c r="R14" i="1"/>
  <c r="Q14" i="1"/>
  <c r="P14" i="1"/>
  <c r="E14" i="1"/>
  <c r="U13" i="1"/>
  <c r="S13" i="1"/>
  <c r="R13" i="1"/>
  <c r="Q13" i="1"/>
  <c r="P13" i="1"/>
  <c r="E13" i="1"/>
  <c r="T13" i="1" s="1"/>
  <c r="U12" i="1"/>
  <c r="T12" i="1"/>
  <c r="S12" i="1"/>
  <c r="R12" i="1"/>
  <c r="Q12" i="1"/>
  <c r="P12" i="1"/>
  <c r="E12" i="1"/>
  <c r="U11" i="1"/>
  <c r="T11" i="1"/>
  <c r="S11" i="1"/>
  <c r="R11" i="1"/>
  <c r="Q11" i="1"/>
  <c r="P11" i="1"/>
  <c r="E11" i="1"/>
  <c r="T10" i="1"/>
  <c r="S10" i="1"/>
  <c r="R10" i="1"/>
  <c r="Q10" i="1"/>
  <c r="U10" i="1" s="1"/>
  <c r="P10" i="1"/>
  <c r="E10" i="1"/>
  <c r="U9" i="1"/>
  <c r="T9" i="1"/>
  <c r="S9" i="1"/>
  <c r="R9" i="1"/>
  <c r="Q9" i="1"/>
  <c r="P9" i="1"/>
  <c r="E9" i="1"/>
  <c r="S24" i="3" l="1"/>
  <c r="Q24" i="3"/>
  <c r="U26" i="3"/>
  <c r="T26" i="3"/>
  <c r="U91" i="3"/>
  <c r="T91" i="3"/>
  <c r="T38" i="4"/>
  <c r="U38" i="4"/>
  <c r="U55" i="5"/>
  <c r="T55" i="5"/>
  <c r="T91" i="6"/>
  <c r="U91" i="6"/>
  <c r="T56" i="7"/>
  <c r="U56" i="7"/>
  <c r="U37" i="8"/>
  <c r="T37" i="8"/>
  <c r="U92" i="8"/>
  <c r="T92" i="8"/>
  <c r="T44" i="9"/>
  <c r="U44" i="9"/>
  <c r="T21" i="10"/>
  <c r="U21" i="10"/>
  <c r="R40" i="11"/>
  <c r="U10" i="12"/>
  <c r="T10" i="12"/>
  <c r="U14" i="1"/>
  <c r="R24" i="1"/>
  <c r="P30" i="1"/>
  <c r="R30" i="1"/>
  <c r="R40" i="1"/>
  <c r="U49" i="1"/>
  <c r="E53" i="1"/>
  <c r="E70" i="1"/>
  <c r="R33" i="2"/>
  <c r="E40" i="2"/>
  <c r="U45" i="2"/>
  <c r="E15" i="3"/>
  <c r="E53" i="3"/>
  <c r="T14" i="4"/>
  <c r="U14" i="4"/>
  <c r="T42" i="5"/>
  <c r="U42" i="5"/>
  <c r="T14" i="6"/>
  <c r="U14" i="6"/>
  <c r="U61" i="6"/>
  <c r="T61" i="6"/>
  <c r="U19" i="7"/>
  <c r="T19" i="7"/>
  <c r="U88" i="7"/>
  <c r="T88" i="7"/>
  <c r="T22" i="8"/>
  <c r="U22" i="8"/>
  <c r="U32" i="8"/>
  <c r="T27" i="10"/>
  <c r="U27" i="10"/>
  <c r="E30" i="10"/>
  <c r="U30" i="10" s="1"/>
  <c r="E72" i="11"/>
  <c r="U96" i="3"/>
  <c r="T96" i="3"/>
  <c r="U32" i="3"/>
  <c r="T32" i="3"/>
  <c r="T42" i="6"/>
  <c r="U42" i="6"/>
  <c r="T14" i="7"/>
  <c r="U14" i="7"/>
  <c r="U45" i="7"/>
  <c r="T45" i="7"/>
  <c r="U43" i="9"/>
  <c r="T43" i="9"/>
  <c r="R70" i="10"/>
  <c r="S15" i="11"/>
  <c r="T17" i="11"/>
  <c r="U17" i="11"/>
  <c r="U18" i="12"/>
  <c r="T18" i="12"/>
  <c r="U92" i="16"/>
  <c r="T92" i="16"/>
  <c r="U27" i="17"/>
  <c r="T27" i="17"/>
  <c r="U11" i="18"/>
  <c r="T11" i="18"/>
  <c r="U88" i="18"/>
  <c r="T88" i="18"/>
  <c r="T57" i="20"/>
  <c r="U57" i="20"/>
  <c r="T12" i="23"/>
  <c r="U12" i="23"/>
  <c r="Q30" i="1"/>
  <c r="U30" i="1" s="1"/>
  <c r="Q33" i="2"/>
  <c r="P72" i="2"/>
  <c r="U65" i="9"/>
  <c r="T65" i="9"/>
  <c r="U91" i="11"/>
  <c r="T91" i="11"/>
  <c r="U39" i="19"/>
  <c r="T39" i="19"/>
  <c r="T12" i="28"/>
  <c r="U12" i="28"/>
  <c r="S30" i="1"/>
  <c r="S33" i="2"/>
  <c r="P71" i="2"/>
  <c r="R71" i="2"/>
  <c r="U52" i="3"/>
  <c r="T52" i="3"/>
  <c r="T50" i="5"/>
  <c r="U50" i="5"/>
  <c r="T10" i="6"/>
  <c r="U10" i="6"/>
  <c r="U13" i="6"/>
  <c r="T13" i="6"/>
  <c r="U23" i="6"/>
  <c r="T23" i="6"/>
  <c r="U27" i="6"/>
  <c r="T27" i="6"/>
  <c r="S66" i="8"/>
  <c r="U19" i="9"/>
  <c r="T19" i="9"/>
  <c r="U26" i="10"/>
  <c r="T26" i="10"/>
  <c r="U92" i="17"/>
  <c r="T92" i="17"/>
  <c r="U88" i="10"/>
  <c r="T88" i="10"/>
  <c r="U19" i="26"/>
  <c r="T19" i="26"/>
  <c r="S66" i="1"/>
  <c r="T44" i="1"/>
  <c r="T52" i="1"/>
  <c r="P70" i="1"/>
  <c r="T19" i="2"/>
  <c r="P40" i="2"/>
  <c r="T50" i="2"/>
  <c r="U57" i="2"/>
  <c r="T64" i="2"/>
  <c r="T87" i="2"/>
  <c r="T11" i="3"/>
  <c r="U20" i="3"/>
  <c r="T20" i="3"/>
  <c r="U27" i="3"/>
  <c r="T27" i="3"/>
  <c r="R40" i="3"/>
  <c r="T49" i="3"/>
  <c r="U49" i="3"/>
  <c r="U32" i="4"/>
  <c r="T32" i="4"/>
  <c r="U61" i="7"/>
  <c r="T61" i="7"/>
  <c r="U93" i="8"/>
  <c r="T93" i="8"/>
  <c r="U86" i="9"/>
  <c r="T86" i="9"/>
  <c r="R40" i="10"/>
  <c r="U64" i="11"/>
  <c r="T64" i="11"/>
  <c r="U48" i="13"/>
  <c r="T48" i="13"/>
  <c r="U65" i="13"/>
  <c r="T65" i="13"/>
  <c r="U10" i="14"/>
  <c r="T10" i="14"/>
  <c r="P66" i="1"/>
  <c r="P24" i="2"/>
  <c r="R24" i="2"/>
  <c r="S70" i="2"/>
  <c r="U92" i="4"/>
  <c r="T92" i="4"/>
  <c r="U36" i="6"/>
  <c r="T36" i="6"/>
  <c r="U45" i="6"/>
  <c r="T45" i="6"/>
  <c r="P70" i="6"/>
  <c r="U87" i="9"/>
  <c r="T87" i="9"/>
  <c r="U22" i="12"/>
  <c r="T22" i="12"/>
  <c r="S15" i="1"/>
  <c r="T28" i="1"/>
  <c r="U19" i="1"/>
  <c r="U21" i="1"/>
  <c r="T27" i="1"/>
  <c r="P33" i="1"/>
  <c r="E40" i="1"/>
  <c r="U44" i="1"/>
  <c r="T45" i="1"/>
  <c r="U46" i="1"/>
  <c r="U52" i="1"/>
  <c r="S53" i="1"/>
  <c r="U58" i="1"/>
  <c r="T64" i="1"/>
  <c r="S70" i="1"/>
  <c r="U86" i="1"/>
  <c r="T89" i="1"/>
  <c r="T18" i="2"/>
  <c r="P30" i="2"/>
  <c r="Q40" i="2"/>
  <c r="T56" i="2"/>
  <c r="S67" i="2"/>
  <c r="U69" i="2"/>
  <c r="T10" i="3"/>
  <c r="Q15" i="3"/>
  <c r="U15" i="3" s="1"/>
  <c r="S15" i="3"/>
  <c r="T17" i="3"/>
  <c r="U17" i="3"/>
  <c r="S40" i="4"/>
  <c r="E15" i="5"/>
  <c r="U19" i="5"/>
  <c r="T19" i="5"/>
  <c r="U49" i="6"/>
  <c r="T49" i="6"/>
  <c r="U20" i="7"/>
  <c r="U13" i="8"/>
  <c r="T13" i="8"/>
  <c r="U91" i="9"/>
  <c r="T91" i="9"/>
  <c r="S40" i="10"/>
  <c r="T43" i="10"/>
  <c r="U43" i="10"/>
  <c r="U46" i="12"/>
  <c r="T46" i="12"/>
  <c r="E66" i="12"/>
  <c r="T43" i="14"/>
  <c r="U43" i="14"/>
  <c r="Q24" i="1"/>
  <c r="P15" i="2"/>
  <c r="T15" i="2" s="1"/>
  <c r="T38" i="5"/>
  <c r="U38" i="5"/>
  <c r="U62" i="8"/>
  <c r="T62" i="8"/>
  <c r="U38" i="11"/>
  <c r="T38" i="11"/>
  <c r="T36" i="19"/>
  <c r="U36" i="19"/>
  <c r="U61" i="20"/>
  <c r="T61" i="20"/>
  <c r="U89" i="20"/>
  <c r="T89" i="20"/>
  <c r="T20" i="1"/>
  <c r="U65" i="1"/>
  <c r="T29" i="1"/>
  <c r="S33" i="1"/>
  <c r="U43" i="1"/>
  <c r="U51" i="1"/>
  <c r="E59" i="1"/>
  <c r="S30" i="2"/>
  <c r="R67" i="2"/>
  <c r="R70" i="2"/>
  <c r="U45" i="4"/>
  <c r="T45" i="4"/>
  <c r="U88" i="5"/>
  <c r="T88" i="5"/>
  <c r="U9" i="6"/>
  <c r="T9" i="6"/>
  <c r="E40" i="7"/>
  <c r="U28" i="8"/>
  <c r="T28" i="8"/>
  <c r="U63" i="8"/>
  <c r="T63" i="8"/>
  <c r="R15" i="9"/>
  <c r="U18" i="9"/>
  <c r="T18" i="9"/>
  <c r="U37" i="9"/>
  <c r="T37" i="9"/>
  <c r="E66" i="9"/>
  <c r="T51" i="10"/>
  <c r="U51" i="10"/>
  <c r="T55" i="10"/>
  <c r="U55" i="10"/>
  <c r="T47" i="11"/>
  <c r="U47" i="11"/>
  <c r="T23" i="12"/>
  <c r="U23" i="12"/>
  <c r="R30" i="3"/>
  <c r="Q59" i="3"/>
  <c r="S71" i="3"/>
  <c r="U86" i="3"/>
  <c r="T89" i="3"/>
  <c r="T12" i="4"/>
  <c r="T21" i="4"/>
  <c r="T28" i="4"/>
  <c r="T47" i="4"/>
  <c r="U62" i="4"/>
  <c r="T90" i="4"/>
  <c r="T17" i="5"/>
  <c r="T44" i="5"/>
  <c r="T52" i="5"/>
  <c r="E71" i="5"/>
  <c r="P15" i="6"/>
  <c r="R15" i="6"/>
  <c r="T17" i="6"/>
  <c r="P33" i="6"/>
  <c r="T47" i="6"/>
  <c r="U58" i="6"/>
  <c r="T63" i="6"/>
  <c r="T86" i="6"/>
  <c r="T93" i="6"/>
  <c r="P15" i="7"/>
  <c r="T15" i="7" s="1"/>
  <c r="U22" i="7"/>
  <c r="T43" i="7"/>
  <c r="U50" i="7"/>
  <c r="U10" i="8"/>
  <c r="Q24" i="8"/>
  <c r="S67" i="8"/>
  <c r="U69" i="8"/>
  <c r="T86" i="8"/>
  <c r="T14" i="9"/>
  <c r="U22" i="9"/>
  <c r="Q66" i="9"/>
  <c r="U11" i="10"/>
  <c r="S33" i="10"/>
  <c r="T45" i="10"/>
  <c r="T10" i="11"/>
  <c r="U27" i="11"/>
  <c r="Q30" i="11"/>
  <c r="E33" i="11"/>
  <c r="U12" i="13"/>
  <c r="T12" i="13"/>
  <c r="T23" i="13"/>
  <c r="U23" i="13"/>
  <c r="T35" i="15"/>
  <c r="U86" i="15"/>
  <c r="T86" i="15"/>
  <c r="U19" i="17"/>
  <c r="T19" i="17"/>
  <c r="U47" i="17"/>
  <c r="T47" i="17"/>
  <c r="U63" i="17"/>
  <c r="T63" i="17"/>
  <c r="T89" i="17"/>
  <c r="U89" i="17"/>
  <c r="U57" i="18"/>
  <c r="T57" i="18"/>
  <c r="T19" i="24"/>
  <c r="U19" i="24"/>
  <c r="U104" i="24"/>
  <c r="T104" i="24"/>
  <c r="E24" i="3"/>
  <c r="U24" i="3" s="1"/>
  <c r="U29" i="3"/>
  <c r="S30" i="3"/>
  <c r="U10" i="4"/>
  <c r="E30" i="4"/>
  <c r="T35" i="4"/>
  <c r="T65" i="4"/>
  <c r="Q66" i="4"/>
  <c r="S66" i="4"/>
  <c r="T39" i="5"/>
  <c r="Q15" i="6"/>
  <c r="S15" i="6"/>
  <c r="U38" i="6"/>
  <c r="T57" i="6"/>
  <c r="E71" i="6"/>
  <c r="T21" i="7"/>
  <c r="U26" i="7"/>
  <c r="R70" i="7"/>
  <c r="U89" i="7"/>
  <c r="P30" i="8"/>
  <c r="Q30" i="8"/>
  <c r="T32" i="8"/>
  <c r="U10" i="9"/>
  <c r="T21" i="9"/>
  <c r="U26" i="9"/>
  <c r="T29" i="9"/>
  <c r="T45" i="9"/>
  <c r="S67" i="9"/>
  <c r="T69" i="9"/>
  <c r="P71" i="9"/>
  <c r="T18" i="10"/>
  <c r="T22" i="10"/>
  <c r="E71" i="10"/>
  <c r="U71" i="10" s="1"/>
  <c r="U10" i="11"/>
  <c r="U19" i="12"/>
  <c r="U43" i="12"/>
  <c r="U9" i="14"/>
  <c r="T9" i="14"/>
  <c r="T55" i="14"/>
  <c r="U55" i="14"/>
  <c r="U89" i="14"/>
  <c r="T89" i="14"/>
  <c r="U43" i="16"/>
  <c r="T43" i="16"/>
  <c r="U91" i="16"/>
  <c r="T91" i="16"/>
  <c r="T44" i="17"/>
  <c r="U44" i="17"/>
  <c r="U101" i="6"/>
  <c r="T101" i="6"/>
  <c r="P33" i="3"/>
  <c r="R33" i="3"/>
  <c r="T92" i="3"/>
  <c r="P15" i="4"/>
  <c r="R15" i="4"/>
  <c r="T26" i="4"/>
  <c r="P33" i="4"/>
  <c r="T33" i="4" s="1"/>
  <c r="R33" i="4"/>
  <c r="E40" i="4"/>
  <c r="U46" i="4"/>
  <c r="T61" i="4"/>
  <c r="U69" i="4"/>
  <c r="Q30" i="5"/>
  <c r="T43" i="5"/>
  <c r="T51" i="5"/>
  <c r="T56" i="5"/>
  <c r="T37" i="6"/>
  <c r="U46" i="6"/>
  <c r="U62" i="6"/>
  <c r="T92" i="6"/>
  <c r="T20" i="7"/>
  <c r="R40" i="7"/>
  <c r="P40" i="7"/>
  <c r="T40" i="7" s="1"/>
  <c r="U42" i="7"/>
  <c r="T57" i="7"/>
  <c r="S70" i="7"/>
  <c r="S15" i="8"/>
  <c r="E71" i="8"/>
  <c r="E15" i="9"/>
  <c r="R24" i="9"/>
  <c r="P70" i="9"/>
  <c r="R70" i="9"/>
  <c r="T88" i="9"/>
  <c r="T44" i="10"/>
  <c r="T89" i="10"/>
  <c r="T26" i="11"/>
  <c r="U32" i="11"/>
  <c r="U35" i="11"/>
  <c r="U39" i="11"/>
  <c r="T48" i="11"/>
  <c r="U92" i="11"/>
  <c r="T14" i="12"/>
  <c r="U20" i="12"/>
  <c r="T42" i="12"/>
  <c r="U91" i="12"/>
  <c r="T91" i="12"/>
  <c r="U29" i="13"/>
  <c r="T29" i="13"/>
  <c r="T19" i="14"/>
  <c r="U19" i="14"/>
  <c r="U42" i="14"/>
  <c r="T42" i="14"/>
  <c r="T51" i="14"/>
  <c r="U51" i="14"/>
  <c r="U17" i="15"/>
  <c r="T17" i="15"/>
  <c r="T56" i="17"/>
  <c r="U56" i="17"/>
  <c r="T52" i="18"/>
  <c r="U52" i="18"/>
  <c r="T44" i="20"/>
  <c r="U44" i="20"/>
  <c r="U22" i="22"/>
  <c r="T22" i="22"/>
  <c r="E66" i="23"/>
  <c r="T91" i="23"/>
  <c r="U91" i="23"/>
  <c r="U35" i="27"/>
  <c r="T35" i="27"/>
  <c r="U101" i="11"/>
  <c r="T101" i="11"/>
  <c r="Q15" i="4"/>
  <c r="S15" i="4"/>
  <c r="R30" i="5"/>
  <c r="Q59" i="5"/>
  <c r="Q66" i="5"/>
  <c r="P71" i="5"/>
  <c r="R71" i="5"/>
  <c r="T29" i="6"/>
  <c r="P66" i="6"/>
  <c r="S40" i="7"/>
  <c r="Q40" i="7"/>
  <c r="E70" i="7"/>
  <c r="E15" i="8"/>
  <c r="E24" i="8"/>
  <c r="Q70" i="9"/>
  <c r="S70" i="9"/>
  <c r="E40" i="10"/>
  <c r="P59" i="10"/>
  <c r="P15" i="11"/>
  <c r="U36" i="11"/>
  <c r="S72" i="11"/>
  <c r="U29" i="15"/>
  <c r="T29" i="15"/>
  <c r="U19" i="16"/>
  <c r="T19" i="16"/>
  <c r="U14" i="17"/>
  <c r="T14" i="17"/>
  <c r="U88" i="17"/>
  <c r="T88" i="17"/>
  <c r="T12" i="18"/>
  <c r="U12" i="18"/>
  <c r="E15" i="18"/>
  <c r="U18" i="19"/>
  <c r="T18" i="19"/>
  <c r="T87" i="21"/>
  <c r="U87" i="21"/>
  <c r="U90" i="21"/>
  <c r="T90" i="21"/>
  <c r="U26" i="25"/>
  <c r="T26" i="25"/>
  <c r="U44" i="3"/>
  <c r="P66" i="3"/>
  <c r="R66" i="3"/>
  <c r="Q67" i="3"/>
  <c r="U69" i="3"/>
  <c r="Q24" i="4"/>
  <c r="E15" i="6"/>
  <c r="E24" i="6"/>
  <c r="T24" i="6" s="1"/>
  <c r="R66" i="6"/>
  <c r="T69" i="6"/>
  <c r="R71" i="6"/>
  <c r="R71" i="7"/>
  <c r="R40" i="8"/>
  <c r="P24" i="10"/>
  <c r="R24" i="10"/>
  <c r="R33" i="11"/>
  <c r="R71" i="11"/>
  <c r="P15" i="13"/>
  <c r="R15" i="13"/>
  <c r="U86" i="13"/>
  <c r="T86" i="13"/>
  <c r="E33" i="14"/>
  <c r="P70" i="14"/>
  <c r="R70" i="14"/>
  <c r="U9" i="16"/>
  <c r="T9" i="16"/>
  <c r="U32" i="17"/>
  <c r="U63" i="18"/>
  <c r="T63" i="18"/>
  <c r="T49" i="19"/>
  <c r="U49" i="19"/>
  <c r="U11" i="21"/>
  <c r="T11" i="21"/>
  <c r="T64" i="21"/>
  <c r="U64" i="21"/>
  <c r="U51" i="24"/>
  <c r="T51" i="24"/>
  <c r="T12" i="27"/>
  <c r="U12" i="27"/>
  <c r="Q66" i="3"/>
  <c r="S66" i="3"/>
  <c r="P71" i="3"/>
  <c r="E70" i="4"/>
  <c r="S72" i="4"/>
  <c r="Q70" i="5"/>
  <c r="S70" i="5"/>
  <c r="P30" i="6"/>
  <c r="R30" i="6"/>
  <c r="S71" i="6"/>
  <c r="S67" i="7"/>
  <c r="T69" i="7"/>
  <c r="S71" i="7"/>
  <c r="E72" i="7"/>
  <c r="U87" i="7"/>
  <c r="T9" i="8"/>
  <c r="U18" i="8"/>
  <c r="T21" i="8"/>
  <c r="U36" i="8"/>
  <c r="T38" i="8"/>
  <c r="Q40" i="8"/>
  <c r="U50" i="8"/>
  <c r="R67" i="8"/>
  <c r="R71" i="8"/>
  <c r="E53" i="9"/>
  <c r="Q15" i="10"/>
  <c r="T20" i="10"/>
  <c r="Q24" i="10"/>
  <c r="S24" i="10"/>
  <c r="R33" i="10"/>
  <c r="T50" i="10"/>
  <c r="U63" i="10"/>
  <c r="R71" i="10"/>
  <c r="Q71" i="11"/>
  <c r="U18" i="14"/>
  <c r="T18" i="14"/>
  <c r="U50" i="14"/>
  <c r="T50" i="14"/>
  <c r="T11" i="15"/>
  <c r="U11" i="15"/>
  <c r="U43" i="15"/>
  <c r="T43" i="15"/>
  <c r="U65" i="15"/>
  <c r="T65" i="15"/>
  <c r="Q33" i="16"/>
  <c r="S33" i="16"/>
  <c r="U35" i="16"/>
  <c r="T35" i="16"/>
  <c r="T64" i="16"/>
  <c r="U64" i="16"/>
  <c r="U51" i="17"/>
  <c r="T51" i="17"/>
  <c r="U58" i="18"/>
  <c r="T58" i="18"/>
  <c r="U43" i="19"/>
  <c r="T43" i="19"/>
  <c r="T99" i="22"/>
  <c r="U99" i="22"/>
  <c r="U108" i="15"/>
  <c r="T108" i="15"/>
  <c r="U51" i="12"/>
  <c r="T26" i="13"/>
  <c r="T46" i="13"/>
  <c r="U51" i="13"/>
  <c r="T58" i="13"/>
  <c r="T62" i="13"/>
  <c r="T69" i="13"/>
  <c r="U92" i="13"/>
  <c r="T62" i="14"/>
  <c r="U35" i="15"/>
  <c r="P40" i="15"/>
  <c r="R40" i="15"/>
  <c r="Q70" i="17"/>
  <c r="U70" i="17" s="1"/>
  <c r="E71" i="17"/>
  <c r="T28" i="18"/>
  <c r="T32" i="18"/>
  <c r="E30" i="19"/>
  <c r="U32" i="19"/>
  <c r="S70" i="21"/>
  <c r="Q71" i="23"/>
  <c r="U47" i="28"/>
  <c r="T47" i="28"/>
  <c r="U55" i="12"/>
  <c r="R67" i="12"/>
  <c r="U88" i="12"/>
  <c r="P30" i="13"/>
  <c r="Q30" i="13"/>
  <c r="U35" i="13"/>
  <c r="P40" i="13"/>
  <c r="R40" i="13"/>
  <c r="S67" i="13"/>
  <c r="U69" i="13"/>
  <c r="U88" i="13"/>
  <c r="P15" i="14"/>
  <c r="S40" i="14"/>
  <c r="T44" i="14"/>
  <c r="T52" i="14"/>
  <c r="T90" i="14"/>
  <c r="T12" i="15"/>
  <c r="U19" i="15"/>
  <c r="T22" i="15"/>
  <c r="T51" i="15"/>
  <c r="Q59" i="15"/>
  <c r="E15" i="16"/>
  <c r="T35" i="17"/>
  <c r="P40" i="17"/>
  <c r="R40" i="17"/>
  <c r="Q24" i="18"/>
  <c r="P33" i="18"/>
  <c r="R33" i="18"/>
  <c r="T36" i="28"/>
  <c r="U36" i="28"/>
  <c r="U107" i="23"/>
  <c r="T107" i="23"/>
  <c r="U103" i="8"/>
  <c r="T103" i="8"/>
  <c r="T50" i="12"/>
  <c r="Q53" i="12"/>
  <c r="U58" i="12"/>
  <c r="R71" i="12"/>
  <c r="R30" i="13"/>
  <c r="E33" i="13"/>
  <c r="S70" i="13"/>
  <c r="P24" i="14"/>
  <c r="R24" i="14"/>
  <c r="E53" i="14"/>
  <c r="T10" i="15"/>
  <c r="T18" i="15"/>
  <c r="T47" i="15"/>
  <c r="T55" i="15"/>
  <c r="Q66" i="15"/>
  <c r="U87" i="15"/>
  <c r="R72" i="16"/>
  <c r="T88" i="16"/>
  <c r="T39" i="17"/>
  <c r="U48" i="17"/>
  <c r="U52" i="17"/>
  <c r="U64" i="17"/>
  <c r="S70" i="17"/>
  <c r="S72" i="17"/>
  <c r="R15" i="18"/>
  <c r="R24" i="18"/>
  <c r="S30" i="18"/>
  <c r="U32" i="18"/>
  <c r="Q33" i="18"/>
  <c r="S33" i="18"/>
  <c r="S53" i="18"/>
  <c r="R67" i="18"/>
  <c r="U32" i="20"/>
  <c r="Q33" i="20"/>
  <c r="U52" i="20"/>
  <c r="U88" i="20"/>
  <c r="T88" i="20"/>
  <c r="S15" i="21"/>
  <c r="Q15" i="21"/>
  <c r="U19" i="23"/>
  <c r="U28" i="23"/>
  <c r="T42" i="24"/>
  <c r="U18" i="26"/>
  <c r="T18" i="26"/>
  <c r="R40" i="26"/>
  <c r="T20" i="28"/>
  <c r="U20" i="28"/>
  <c r="P70" i="12"/>
  <c r="Q24" i="14"/>
  <c r="S24" i="14"/>
  <c r="T32" i="15"/>
  <c r="P24" i="16"/>
  <c r="Q24" i="16"/>
  <c r="U24" i="16" s="1"/>
  <c r="E70" i="16"/>
  <c r="S15" i="18"/>
  <c r="T20" i="18"/>
  <c r="T36" i="18"/>
  <c r="R72" i="18"/>
  <c r="E15" i="19"/>
  <c r="U51" i="20"/>
  <c r="T51" i="20"/>
  <c r="U32" i="21"/>
  <c r="U13" i="24"/>
  <c r="T13" i="24"/>
  <c r="E70" i="24"/>
  <c r="S33" i="25"/>
  <c r="S40" i="25"/>
  <c r="U14" i="26"/>
  <c r="T14" i="26"/>
  <c r="E59" i="26"/>
  <c r="T32" i="27"/>
  <c r="T17" i="28"/>
  <c r="U17" i="28"/>
  <c r="T101" i="14"/>
  <c r="U101" i="8"/>
  <c r="T101" i="8"/>
  <c r="T99" i="6"/>
  <c r="U107" i="4"/>
  <c r="T107" i="4"/>
  <c r="R70" i="12"/>
  <c r="U11" i="13"/>
  <c r="U32" i="13"/>
  <c r="U36" i="13"/>
  <c r="U20" i="14"/>
  <c r="P15" i="15"/>
  <c r="T15" i="15" s="1"/>
  <c r="R15" i="15"/>
  <c r="P33" i="15"/>
  <c r="R33" i="15"/>
  <c r="Q70" i="15"/>
  <c r="U10" i="16"/>
  <c r="U43" i="18"/>
  <c r="S72" i="18"/>
  <c r="T48" i="20"/>
  <c r="U48" i="20"/>
  <c r="S15" i="27"/>
  <c r="U105" i="17"/>
  <c r="T105" i="17"/>
  <c r="T99" i="14"/>
  <c r="M112" i="6"/>
  <c r="S112" i="6" s="1"/>
  <c r="S95" i="6"/>
  <c r="U19" i="13"/>
  <c r="E24" i="13"/>
  <c r="T28" i="13"/>
  <c r="U23" i="14"/>
  <c r="U88" i="14"/>
  <c r="S15" i="15"/>
  <c r="R24" i="15"/>
  <c r="E30" i="15"/>
  <c r="Q33" i="15"/>
  <c r="U33" i="15" s="1"/>
  <c r="E66" i="15"/>
  <c r="U93" i="15"/>
  <c r="U12" i="16"/>
  <c r="S15" i="16"/>
  <c r="T20" i="16"/>
  <c r="Q40" i="16"/>
  <c r="S67" i="16"/>
  <c r="T69" i="16"/>
  <c r="T13" i="17"/>
  <c r="T20" i="17"/>
  <c r="T32" i="17"/>
  <c r="T36" i="17"/>
  <c r="S67" i="17"/>
  <c r="E72" i="17"/>
  <c r="U28" i="18"/>
  <c r="E33" i="18"/>
  <c r="U33" i="18" s="1"/>
  <c r="Q40" i="18"/>
  <c r="E53" i="18"/>
  <c r="Q66" i="18"/>
  <c r="P71" i="18"/>
  <c r="R71" i="18"/>
  <c r="T13" i="19"/>
  <c r="T17" i="19"/>
  <c r="U11" i="20"/>
  <c r="Q40" i="21"/>
  <c r="S40" i="21"/>
  <c r="T26" i="22"/>
  <c r="Q40" i="22"/>
  <c r="S40" i="22"/>
  <c r="T21" i="23"/>
  <c r="U26" i="23"/>
  <c r="T69" i="23"/>
  <c r="T14" i="24"/>
  <c r="U47" i="24"/>
  <c r="S24" i="25"/>
  <c r="Q24" i="25"/>
  <c r="U48" i="25"/>
  <c r="U61" i="25"/>
  <c r="E33" i="26"/>
  <c r="P33" i="27"/>
  <c r="T33" i="27" s="1"/>
  <c r="R33" i="27"/>
  <c r="T29" i="28"/>
  <c r="U29" i="28"/>
  <c r="U113" i="23"/>
  <c r="T104" i="22"/>
  <c r="U104" i="22"/>
  <c r="T97" i="14"/>
  <c r="T105" i="7"/>
  <c r="U105" i="7"/>
  <c r="U105" i="4"/>
  <c r="T105" i="4"/>
  <c r="P33" i="20"/>
  <c r="R33" i="20"/>
  <c r="U64" i="20"/>
  <c r="T32" i="21"/>
  <c r="U48" i="21"/>
  <c r="T13" i="22"/>
  <c r="U39" i="23"/>
  <c r="U55" i="23"/>
  <c r="R71" i="23"/>
  <c r="E72" i="24"/>
  <c r="P24" i="25"/>
  <c r="P40" i="25"/>
  <c r="R40" i="25"/>
  <c r="E15" i="26"/>
  <c r="E66" i="26"/>
  <c r="P53" i="27"/>
  <c r="E59" i="27"/>
  <c r="T62" i="27"/>
  <c r="P66" i="27"/>
  <c r="R66" i="27"/>
  <c r="U69" i="27"/>
  <c r="P71" i="27"/>
  <c r="U14" i="28"/>
  <c r="Q30" i="28"/>
  <c r="S30" i="28"/>
  <c r="S40" i="28"/>
  <c r="T63" i="28"/>
  <c r="E70" i="28"/>
  <c r="S72" i="28"/>
  <c r="T113" i="28"/>
  <c r="U109" i="21"/>
  <c r="R95" i="17"/>
  <c r="R95" i="16"/>
  <c r="T96" i="9"/>
  <c r="E79" i="13"/>
  <c r="T93" i="19"/>
  <c r="E59" i="20"/>
  <c r="U59" i="20" s="1"/>
  <c r="Q67" i="20"/>
  <c r="U69" i="20"/>
  <c r="S71" i="20"/>
  <c r="U91" i="20"/>
  <c r="T27" i="21"/>
  <c r="U36" i="21"/>
  <c r="T37" i="21"/>
  <c r="S72" i="21"/>
  <c r="U27" i="22"/>
  <c r="E67" i="22"/>
  <c r="P72" i="22"/>
  <c r="R53" i="23"/>
  <c r="T61" i="23"/>
  <c r="P24" i="24"/>
  <c r="R24" i="24"/>
  <c r="T29" i="24"/>
  <c r="T37" i="24"/>
  <c r="T50" i="24"/>
  <c r="R70" i="24"/>
  <c r="T86" i="24"/>
  <c r="U19" i="25"/>
  <c r="T23" i="25"/>
  <c r="U36" i="25"/>
  <c r="U39" i="25"/>
  <c r="E53" i="25"/>
  <c r="T62" i="25"/>
  <c r="U21" i="26"/>
  <c r="T38" i="26"/>
  <c r="T44" i="26"/>
  <c r="U57" i="26"/>
  <c r="U64" i="26"/>
  <c r="T87" i="26"/>
  <c r="S33" i="27"/>
  <c r="T46" i="27"/>
  <c r="U61" i="27"/>
  <c r="R70" i="27"/>
  <c r="E33" i="28"/>
  <c r="R71" i="28"/>
  <c r="E79" i="3"/>
  <c r="S95" i="22"/>
  <c r="S95" i="21"/>
  <c r="U35" i="19"/>
  <c r="U56" i="19"/>
  <c r="Q59" i="19"/>
  <c r="P71" i="19"/>
  <c r="R71" i="19"/>
  <c r="U10" i="20"/>
  <c r="U28" i="20"/>
  <c r="U44" i="21"/>
  <c r="T63" i="21"/>
  <c r="R72" i="21"/>
  <c r="T10" i="22"/>
  <c r="T17" i="22"/>
  <c r="R33" i="22"/>
  <c r="T62" i="22"/>
  <c r="U89" i="22"/>
  <c r="R15" i="23"/>
  <c r="E24" i="23"/>
  <c r="Q33" i="23"/>
  <c r="S33" i="23"/>
  <c r="S71" i="23"/>
  <c r="U11" i="24"/>
  <c r="P33" i="25"/>
  <c r="R33" i="25"/>
  <c r="R15" i="26"/>
  <c r="T50" i="26"/>
  <c r="T9" i="27"/>
  <c r="T26" i="27"/>
  <c r="U52" i="27"/>
  <c r="E67" i="27"/>
  <c r="U28" i="28"/>
  <c r="E72" i="28"/>
  <c r="U109" i="27"/>
  <c r="U110" i="25"/>
  <c r="U105" i="23"/>
  <c r="T97" i="22"/>
  <c r="U50" i="19"/>
  <c r="R15" i="20"/>
  <c r="T19" i="20"/>
  <c r="T26" i="20"/>
  <c r="T45" i="20"/>
  <c r="T56" i="20"/>
  <c r="T50" i="21"/>
  <c r="R15" i="22"/>
  <c r="P53" i="22"/>
  <c r="E66" i="22"/>
  <c r="U88" i="23"/>
  <c r="T92" i="23"/>
  <c r="E66" i="24"/>
  <c r="P71" i="24"/>
  <c r="R71" i="24"/>
  <c r="T21" i="25"/>
  <c r="R33" i="26"/>
  <c r="Q70" i="26"/>
  <c r="Q71" i="26"/>
  <c r="U93" i="26"/>
  <c r="U17" i="27"/>
  <c r="U20" i="27"/>
  <c r="E33" i="27"/>
  <c r="T48" i="27"/>
  <c r="T69" i="27"/>
  <c r="T14" i="28"/>
  <c r="U22" i="28"/>
  <c r="T27" i="28"/>
  <c r="S70" i="28"/>
  <c r="E79" i="10"/>
  <c r="T110" i="26"/>
  <c r="T101" i="19"/>
  <c r="U101" i="13"/>
  <c r="T98" i="11"/>
  <c r="T100" i="9"/>
  <c r="T106" i="5"/>
  <c r="T108" i="5"/>
  <c r="T108" i="2"/>
  <c r="T113" i="2"/>
  <c r="Q66" i="19"/>
  <c r="P40" i="21"/>
  <c r="T52" i="21"/>
  <c r="S71" i="21"/>
  <c r="S33" i="22"/>
  <c r="P40" i="22"/>
  <c r="S67" i="22"/>
  <c r="P40" i="23"/>
  <c r="R40" i="23"/>
  <c r="U51" i="23"/>
  <c r="E53" i="23"/>
  <c r="Q71" i="24"/>
  <c r="S71" i="24"/>
  <c r="E24" i="26"/>
  <c r="E30" i="26"/>
  <c r="E71" i="26"/>
  <c r="E70" i="27"/>
  <c r="T91" i="27"/>
  <c r="E66" i="28"/>
  <c r="R70" i="28"/>
  <c r="E79" i="1"/>
  <c r="E79" i="21"/>
  <c r="E79" i="2"/>
  <c r="U102" i="28"/>
  <c r="Q67" i="28"/>
  <c r="S67" i="28"/>
  <c r="E67" i="28"/>
  <c r="U58" i="28"/>
  <c r="R72" i="28"/>
  <c r="E59" i="28"/>
  <c r="Q72" i="28"/>
  <c r="U72" i="28" s="1"/>
  <c r="T104" i="28"/>
  <c r="T100" i="28"/>
  <c r="R53" i="27"/>
  <c r="T47" i="27"/>
  <c r="U57" i="27"/>
  <c r="S67" i="27"/>
  <c r="S72" i="27"/>
  <c r="R72" i="27"/>
  <c r="M112" i="27"/>
  <c r="S112" i="27" s="1"/>
  <c r="U107" i="27"/>
  <c r="T101" i="27"/>
  <c r="T103" i="27"/>
  <c r="Q53" i="26"/>
  <c r="S53" i="26"/>
  <c r="E67" i="26"/>
  <c r="E53" i="26"/>
  <c r="S72" i="26"/>
  <c r="S67" i="26"/>
  <c r="E72" i="26"/>
  <c r="R72" i="26"/>
  <c r="T98" i="26"/>
  <c r="U100" i="26"/>
  <c r="T102" i="26"/>
  <c r="E67" i="25"/>
  <c r="E72" i="25"/>
  <c r="Q59" i="25"/>
  <c r="T58" i="25"/>
  <c r="R72" i="25"/>
  <c r="U102" i="25"/>
  <c r="E79" i="25"/>
  <c r="E67" i="24"/>
  <c r="R53" i="24"/>
  <c r="Q53" i="24"/>
  <c r="R72" i="24"/>
  <c r="P67" i="24"/>
  <c r="P59" i="24"/>
  <c r="R59" i="24"/>
  <c r="S72" i="24"/>
  <c r="R67" i="24"/>
  <c r="T96" i="24"/>
  <c r="T98" i="24"/>
  <c r="U109" i="24"/>
  <c r="E79" i="24"/>
  <c r="E72" i="23"/>
  <c r="E67" i="23"/>
  <c r="Q53" i="23"/>
  <c r="U53" i="23" s="1"/>
  <c r="S53" i="23"/>
  <c r="T58" i="23"/>
  <c r="P67" i="23"/>
  <c r="R67" i="23"/>
  <c r="T57" i="23"/>
  <c r="S67" i="23"/>
  <c r="R72" i="23"/>
  <c r="T97" i="23"/>
  <c r="T99" i="23"/>
  <c r="L112" i="23"/>
  <c r="R112" i="23" s="1"/>
  <c r="E79" i="23"/>
  <c r="R53" i="22"/>
  <c r="Q53" i="22"/>
  <c r="S53" i="22"/>
  <c r="E72" i="22"/>
  <c r="U47" i="22"/>
  <c r="E59" i="22"/>
  <c r="R72" i="22"/>
  <c r="Q59" i="22"/>
  <c r="R67" i="22"/>
  <c r="T58" i="22"/>
  <c r="T101" i="22"/>
  <c r="R67" i="21"/>
  <c r="S67" i="21"/>
  <c r="Q53" i="21"/>
  <c r="S53" i="21"/>
  <c r="E67" i="21"/>
  <c r="T47" i="21"/>
  <c r="E59" i="21"/>
  <c r="S59" i="21"/>
  <c r="P72" i="21"/>
  <c r="T96" i="21"/>
  <c r="T101" i="21"/>
  <c r="R67" i="20"/>
  <c r="E53" i="20"/>
  <c r="T47" i="20"/>
  <c r="S67" i="20"/>
  <c r="E72" i="20"/>
  <c r="T58" i="20"/>
  <c r="S72" i="20"/>
  <c r="P67" i="20"/>
  <c r="T67" i="20" s="1"/>
  <c r="U102" i="20"/>
  <c r="P72" i="19"/>
  <c r="P53" i="19"/>
  <c r="T47" i="19"/>
  <c r="E67" i="19"/>
  <c r="R72" i="19"/>
  <c r="S59" i="19"/>
  <c r="L112" i="19"/>
  <c r="R112" i="19" s="1"/>
  <c r="U107" i="19"/>
  <c r="U105" i="19"/>
  <c r="E72" i="18"/>
  <c r="E67" i="18"/>
  <c r="S67" i="18"/>
  <c r="U109" i="18"/>
  <c r="T105" i="18"/>
  <c r="P53" i="17"/>
  <c r="R53" i="17"/>
  <c r="Q53" i="17"/>
  <c r="S53" i="17"/>
  <c r="E53" i="17"/>
  <c r="Q59" i="17"/>
  <c r="R67" i="17"/>
  <c r="R72" i="17"/>
  <c r="T97" i="17"/>
  <c r="M112" i="17"/>
  <c r="S112" i="17" s="1"/>
  <c r="P53" i="16"/>
  <c r="R53" i="16"/>
  <c r="E67" i="16"/>
  <c r="E59" i="16"/>
  <c r="R67" i="16"/>
  <c r="Q67" i="16"/>
  <c r="U67" i="16" s="1"/>
  <c r="E72" i="16"/>
  <c r="S67" i="15"/>
  <c r="P53" i="15"/>
  <c r="R53" i="15"/>
  <c r="Q53" i="15"/>
  <c r="S53" i="15"/>
  <c r="R72" i="15"/>
  <c r="S59" i="15"/>
  <c r="S72" i="15"/>
  <c r="E72" i="15"/>
  <c r="U103" i="15"/>
  <c r="E79" i="15"/>
  <c r="P59" i="14"/>
  <c r="R59" i="14"/>
  <c r="S72" i="14"/>
  <c r="T57" i="14"/>
  <c r="S67" i="14"/>
  <c r="R72" i="14"/>
  <c r="T105" i="14"/>
  <c r="T107" i="14"/>
  <c r="T109" i="14"/>
  <c r="U47" i="13"/>
  <c r="P72" i="13"/>
  <c r="R72" i="13"/>
  <c r="R67" i="13"/>
  <c r="S72" i="13"/>
  <c r="E72" i="13"/>
  <c r="T98" i="13"/>
  <c r="S95" i="13"/>
  <c r="T105" i="13"/>
  <c r="T57" i="12"/>
  <c r="R72" i="12"/>
  <c r="P59" i="12"/>
  <c r="Q59" i="12"/>
  <c r="Q67" i="12"/>
  <c r="U67" i="12" s="1"/>
  <c r="T110" i="12"/>
  <c r="T108" i="12"/>
  <c r="T97" i="12"/>
  <c r="T99" i="12"/>
  <c r="E67" i="11"/>
  <c r="P72" i="11"/>
  <c r="Q72" i="11"/>
  <c r="U72" i="11" s="1"/>
  <c r="R67" i="11"/>
  <c r="Q59" i="11"/>
  <c r="S67" i="11"/>
  <c r="R72" i="11"/>
  <c r="T102" i="11"/>
  <c r="T104" i="11"/>
  <c r="U97" i="11"/>
  <c r="P67" i="10"/>
  <c r="E72" i="10"/>
  <c r="U47" i="10"/>
  <c r="Q67" i="10"/>
  <c r="S67" i="10"/>
  <c r="Q72" i="10"/>
  <c r="U72" i="10" s="1"/>
  <c r="R59" i="10"/>
  <c r="Q59" i="10"/>
  <c r="R67" i="10"/>
  <c r="T101" i="10"/>
  <c r="U103" i="10"/>
  <c r="U105" i="10"/>
  <c r="U96" i="10"/>
  <c r="T97" i="10"/>
  <c r="T106" i="10"/>
  <c r="E72" i="9"/>
  <c r="Q59" i="9"/>
  <c r="S59" i="9"/>
  <c r="P72" i="9"/>
  <c r="R72" i="9"/>
  <c r="R67" i="9"/>
  <c r="S72" i="9"/>
  <c r="U58" i="9"/>
  <c r="E67" i="9"/>
  <c r="T110" i="9"/>
  <c r="T108" i="9"/>
  <c r="E53" i="8"/>
  <c r="Q67" i="8"/>
  <c r="T57" i="8"/>
  <c r="E59" i="8"/>
  <c r="T59" i="8" s="1"/>
  <c r="P72" i="8"/>
  <c r="T72" i="8" s="1"/>
  <c r="R72" i="8"/>
  <c r="Q72" i="8"/>
  <c r="U72" i="8" s="1"/>
  <c r="S72" i="8"/>
  <c r="P59" i="8"/>
  <c r="E67" i="8"/>
  <c r="E67" i="7"/>
  <c r="S72" i="7"/>
  <c r="R67" i="7"/>
  <c r="T97" i="7"/>
  <c r="R67" i="6"/>
  <c r="E59" i="6"/>
  <c r="Q72" i="6"/>
  <c r="R72" i="6"/>
  <c r="Q67" i="6"/>
  <c r="U67" i="6" s="1"/>
  <c r="Q59" i="6"/>
  <c r="T107" i="6"/>
  <c r="T109" i="6"/>
  <c r="E79" i="6"/>
  <c r="E67" i="5"/>
  <c r="E72" i="5"/>
  <c r="P53" i="5"/>
  <c r="E53" i="5"/>
  <c r="T57" i="5"/>
  <c r="S59" i="5"/>
  <c r="P72" i="5"/>
  <c r="Q67" i="5"/>
  <c r="U67" i="5" s="1"/>
  <c r="S72" i="5"/>
  <c r="E59" i="5"/>
  <c r="R72" i="5"/>
  <c r="T98" i="5"/>
  <c r="T100" i="5"/>
  <c r="E53" i="4"/>
  <c r="R53" i="4"/>
  <c r="S67" i="4"/>
  <c r="S53" i="4"/>
  <c r="E67" i="4"/>
  <c r="U58" i="4"/>
  <c r="R67" i="4"/>
  <c r="T57" i="4"/>
  <c r="Q67" i="4"/>
  <c r="U67" i="4" s="1"/>
  <c r="P59" i="4"/>
  <c r="Q72" i="4"/>
  <c r="T97" i="4"/>
  <c r="T99" i="4"/>
  <c r="T47" i="3"/>
  <c r="E67" i="3"/>
  <c r="R53" i="3"/>
  <c r="Q53" i="3"/>
  <c r="U53" i="3" s="1"/>
  <c r="P59" i="3"/>
  <c r="E72" i="3"/>
  <c r="R72" i="3"/>
  <c r="R67" i="3"/>
  <c r="Q72" i="3"/>
  <c r="U72" i="3" s="1"/>
  <c r="U104" i="3"/>
  <c r="U106" i="3"/>
  <c r="P53" i="2"/>
  <c r="R53" i="2"/>
  <c r="E67" i="2"/>
  <c r="E53" i="2"/>
  <c r="Q59" i="2"/>
  <c r="P67" i="2"/>
  <c r="Q72" i="2"/>
  <c r="S59" i="2"/>
  <c r="U106" i="2"/>
  <c r="R53" i="1"/>
  <c r="P59" i="1"/>
  <c r="E72" i="1"/>
  <c r="E67" i="1"/>
  <c r="P67" i="1"/>
  <c r="T67" i="1" s="1"/>
  <c r="Q72" i="1"/>
  <c r="Q67" i="1"/>
  <c r="U96" i="1"/>
  <c r="U109" i="1"/>
  <c r="U103" i="1"/>
  <c r="T33" i="3"/>
  <c r="U24" i="5"/>
  <c r="T24" i="5"/>
  <c r="T30" i="1"/>
  <c r="T71" i="2"/>
  <c r="U30" i="4"/>
  <c r="U59" i="2"/>
  <c r="T59" i="2"/>
  <c r="U70" i="2"/>
  <c r="U30" i="3"/>
  <c r="T30" i="3"/>
  <c r="T70" i="1"/>
  <c r="U24" i="1"/>
  <c r="T30" i="2"/>
  <c r="U33" i="5"/>
  <c r="T33" i="5"/>
  <c r="T33" i="1"/>
  <c r="U59" i="1"/>
  <c r="T59" i="1"/>
  <c r="U24" i="2"/>
  <c r="T24" i="2"/>
  <c r="Q71" i="2"/>
  <c r="U71" i="2" s="1"/>
  <c r="U71" i="3"/>
  <c r="T71" i="3"/>
  <c r="P59" i="6"/>
  <c r="U40" i="7"/>
  <c r="U35" i="7"/>
  <c r="T35" i="7"/>
  <c r="U53" i="8"/>
  <c r="T53" i="8"/>
  <c r="U43" i="8"/>
  <c r="T43" i="8"/>
  <c r="U12" i="12"/>
  <c r="T12" i="12"/>
  <c r="P70" i="3"/>
  <c r="S30" i="4"/>
  <c r="U52" i="6"/>
  <c r="T52" i="6"/>
  <c r="U48" i="7"/>
  <c r="T48" i="7"/>
  <c r="U28" i="10"/>
  <c r="T28" i="10"/>
  <c r="T70" i="10"/>
  <c r="U70" i="10"/>
  <c r="U57" i="11"/>
  <c r="T57" i="11"/>
  <c r="P67" i="11"/>
  <c r="Q59" i="1"/>
  <c r="R67" i="1"/>
  <c r="P24" i="4"/>
  <c r="U28" i="7"/>
  <c r="T28" i="7"/>
  <c r="U19" i="8"/>
  <c r="T19" i="8"/>
  <c r="P70" i="8"/>
  <c r="P71" i="8"/>
  <c r="T71" i="8" s="1"/>
  <c r="U13" i="10"/>
  <c r="T13" i="10"/>
  <c r="U59" i="10"/>
  <c r="T59" i="10"/>
  <c r="S24" i="1"/>
  <c r="P53" i="1"/>
  <c r="T53" i="1" s="1"/>
  <c r="R59" i="1"/>
  <c r="S67" i="1"/>
  <c r="R70" i="1"/>
  <c r="P71" i="1"/>
  <c r="T71" i="1" s="1"/>
  <c r="T90" i="1"/>
  <c r="T13" i="2"/>
  <c r="T17" i="2"/>
  <c r="T29" i="2"/>
  <c r="Q30" i="2"/>
  <c r="U30" i="2" s="1"/>
  <c r="P33" i="2"/>
  <c r="T33" i="2" s="1"/>
  <c r="T37" i="2"/>
  <c r="S40" i="2"/>
  <c r="T49" i="2"/>
  <c r="T65" i="2"/>
  <c r="Q66" i="2"/>
  <c r="R72" i="2"/>
  <c r="T86" i="2"/>
  <c r="T9" i="3"/>
  <c r="T21" i="3"/>
  <c r="T45" i="3"/>
  <c r="P53" i="3"/>
  <c r="T57" i="3"/>
  <c r="R59" i="3"/>
  <c r="T61" i="3"/>
  <c r="S67" i="3"/>
  <c r="T90" i="3"/>
  <c r="T13" i="4"/>
  <c r="Q59" i="4"/>
  <c r="R59" i="4"/>
  <c r="P66" i="4"/>
  <c r="P67" i="4"/>
  <c r="T67" i="4" s="1"/>
  <c r="E72" i="4"/>
  <c r="T20" i="5"/>
  <c r="U26" i="5"/>
  <c r="U32" i="5"/>
  <c r="T32" i="5"/>
  <c r="U47" i="5"/>
  <c r="T47" i="5"/>
  <c r="Q53" i="5"/>
  <c r="U62" i="5"/>
  <c r="U91" i="5"/>
  <c r="U53" i="6"/>
  <c r="T53" i="6"/>
  <c r="U43" i="6"/>
  <c r="T43" i="6"/>
  <c r="U50" i="6"/>
  <c r="P53" i="6"/>
  <c r="E72" i="6"/>
  <c r="U23" i="7"/>
  <c r="T23" i="7"/>
  <c r="U46" i="7"/>
  <c r="U64" i="7"/>
  <c r="T64" i="7"/>
  <c r="Q66" i="7"/>
  <c r="Q67" i="7"/>
  <c r="U93" i="7"/>
  <c r="T93" i="7"/>
  <c r="Q15" i="8"/>
  <c r="U15" i="8" s="1"/>
  <c r="P24" i="8"/>
  <c r="E33" i="8"/>
  <c r="U51" i="8"/>
  <c r="T51" i="8"/>
  <c r="P66" i="8"/>
  <c r="P67" i="8"/>
  <c r="T67" i="8" s="1"/>
  <c r="U11" i="9"/>
  <c r="T11" i="9"/>
  <c r="U23" i="9"/>
  <c r="T23" i="9"/>
  <c r="Q30" i="9"/>
  <c r="E59" i="9"/>
  <c r="U69" i="9"/>
  <c r="E71" i="9"/>
  <c r="U67" i="10"/>
  <c r="U15" i="10"/>
  <c r="T67" i="10"/>
  <c r="U9" i="10"/>
  <c r="T9" i="10"/>
  <c r="U64" i="10"/>
  <c r="T64" i="10"/>
  <c r="Q40" i="11"/>
  <c r="U66" i="11"/>
  <c r="T66" i="11"/>
  <c r="U61" i="11"/>
  <c r="T61" i="11"/>
  <c r="P66" i="11"/>
  <c r="T11" i="12"/>
  <c r="U11" i="12"/>
  <c r="T63" i="12"/>
  <c r="U63" i="12"/>
  <c r="P67" i="13"/>
  <c r="T67" i="13" s="1"/>
  <c r="Q72" i="13"/>
  <c r="U72" i="13" s="1"/>
  <c r="U12" i="14"/>
  <c r="T12" i="14"/>
  <c r="T36" i="16"/>
  <c r="U36" i="16"/>
  <c r="U62" i="16"/>
  <c r="T62" i="16"/>
  <c r="U9" i="17"/>
  <c r="T9" i="17"/>
  <c r="S15" i="17"/>
  <c r="Q15" i="17"/>
  <c r="U15" i="17" s="1"/>
  <c r="P67" i="18"/>
  <c r="T67" i="18" s="1"/>
  <c r="Q67" i="18"/>
  <c r="U67" i="18" s="1"/>
  <c r="S70" i="18"/>
  <c r="Q70" i="18"/>
  <c r="U24" i="20"/>
  <c r="T24" i="20"/>
  <c r="U87" i="20"/>
  <c r="T87" i="20"/>
  <c r="P71" i="23"/>
  <c r="T71" i="23" s="1"/>
  <c r="U86" i="23"/>
  <c r="T86" i="23"/>
  <c r="Q33" i="1"/>
  <c r="U33" i="1" s="1"/>
  <c r="U40" i="2"/>
  <c r="T40" i="2"/>
  <c r="Q53" i="2"/>
  <c r="P24" i="3"/>
  <c r="P70" i="4"/>
  <c r="T70" i="4" s="1"/>
  <c r="P71" i="4"/>
  <c r="P15" i="5"/>
  <c r="U93" i="5"/>
  <c r="T93" i="5"/>
  <c r="U19" i="6"/>
  <c r="T19" i="6"/>
  <c r="T30" i="6"/>
  <c r="U89" i="11"/>
  <c r="T89" i="11"/>
  <c r="U32" i="14"/>
  <c r="T32" i="14"/>
  <c r="T93" i="20"/>
  <c r="U93" i="20"/>
  <c r="P67" i="27"/>
  <c r="Q70" i="1"/>
  <c r="U70" i="1" s="1"/>
  <c r="S15" i="2"/>
  <c r="R30" i="2"/>
  <c r="U53" i="2"/>
  <c r="T53" i="2"/>
  <c r="R66" i="2"/>
  <c r="S72" i="2"/>
  <c r="U40" i="3"/>
  <c r="T40" i="3"/>
  <c r="S59" i="3"/>
  <c r="U44" i="4"/>
  <c r="T44" i="4"/>
  <c r="U52" i="4"/>
  <c r="T52" i="4"/>
  <c r="U89" i="4"/>
  <c r="T89" i="4"/>
  <c r="U12" i="5"/>
  <c r="T12" i="5"/>
  <c r="U27" i="5"/>
  <c r="T27" i="5"/>
  <c r="U36" i="5"/>
  <c r="T36" i="5"/>
  <c r="R53" i="5"/>
  <c r="P59" i="5"/>
  <c r="U63" i="5"/>
  <c r="T63" i="5"/>
  <c r="P70" i="5"/>
  <c r="Q71" i="5"/>
  <c r="U92" i="5"/>
  <c r="T92" i="5"/>
  <c r="Q30" i="6"/>
  <c r="U30" i="6" s="1"/>
  <c r="Q33" i="6"/>
  <c r="Q40" i="6"/>
  <c r="U51" i="6"/>
  <c r="T51" i="6"/>
  <c r="U59" i="6"/>
  <c r="T59" i="6"/>
  <c r="U89" i="6"/>
  <c r="T89" i="6"/>
  <c r="U12" i="7"/>
  <c r="T12" i="7"/>
  <c r="U32" i="7"/>
  <c r="T32" i="7"/>
  <c r="U47" i="7"/>
  <c r="T47" i="7"/>
  <c r="P53" i="7"/>
  <c r="U55" i="8"/>
  <c r="T55" i="8"/>
  <c r="U59" i="8"/>
  <c r="E72" i="8"/>
  <c r="P40" i="9"/>
  <c r="T40" i="9" s="1"/>
  <c r="P53" i="9"/>
  <c r="U64" i="9"/>
  <c r="T64" i="9"/>
  <c r="E70" i="9"/>
  <c r="U90" i="9"/>
  <c r="T90" i="9"/>
  <c r="U57" i="10"/>
  <c r="T57" i="10"/>
  <c r="U93" i="10"/>
  <c r="T93" i="10"/>
  <c r="T19" i="11"/>
  <c r="U19" i="11"/>
  <c r="P24" i="11"/>
  <c r="U37" i="11"/>
  <c r="T37" i="11"/>
  <c r="T88" i="11"/>
  <c r="U88" i="11"/>
  <c r="T47" i="12"/>
  <c r="U47" i="12"/>
  <c r="U24" i="13"/>
  <c r="T24" i="13"/>
  <c r="T55" i="13"/>
  <c r="U55" i="13"/>
  <c r="U59" i="13"/>
  <c r="T59" i="13"/>
  <c r="P66" i="13"/>
  <c r="Q67" i="13"/>
  <c r="T24" i="16"/>
  <c r="U30" i="16"/>
  <c r="T30" i="16"/>
  <c r="U86" i="16"/>
  <c r="T86" i="16"/>
  <c r="S67" i="19"/>
  <c r="Q67" i="19"/>
  <c r="U69" i="19"/>
  <c r="T69" i="19"/>
  <c r="U66" i="22"/>
  <c r="T66" i="22"/>
  <c r="U61" i="22"/>
  <c r="T61" i="22"/>
  <c r="T93" i="23"/>
  <c r="U93" i="23"/>
  <c r="P24" i="1"/>
  <c r="T24" i="1" s="1"/>
  <c r="T53" i="3"/>
  <c r="U55" i="4"/>
  <c r="T55" i="4"/>
  <c r="Q40" i="5"/>
  <c r="U48" i="5"/>
  <c r="T48" i="5"/>
  <c r="U33" i="6"/>
  <c r="T33" i="6"/>
  <c r="U88" i="8"/>
  <c r="T88" i="8"/>
  <c r="U33" i="10"/>
  <c r="U57" i="17"/>
  <c r="T57" i="17"/>
  <c r="U39" i="6"/>
  <c r="T39" i="6"/>
  <c r="R59" i="8"/>
  <c r="U37" i="20"/>
  <c r="T37" i="20"/>
  <c r="U72" i="2"/>
  <c r="U15" i="2"/>
  <c r="T72" i="2"/>
  <c r="T67" i="2"/>
  <c r="U23" i="5"/>
  <c r="T23" i="5"/>
  <c r="T71" i="7"/>
  <c r="P53" i="8"/>
  <c r="U44" i="11"/>
  <c r="T44" i="11"/>
  <c r="U17" i="14"/>
  <c r="T17" i="14"/>
  <c r="U18" i="17"/>
  <c r="T18" i="17"/>
  <c r="U50" i="27"/>
  <c r="T50" i="27"/>
  <c r="P40" i="1"/>
  <c r="T40" i="1" s="1"/>
  <c r="Q53" i="1"/>
  <c r="U53" i="1" s="1"/>
  <c r="Q71" i="1"/>
  <c r="U71" i="1" s="1"/>
  <c r="P15" i="1"/>
  <c r="T15" i="1" s="1"/>
  <c r="T19" i="1"/>
  <c r="T39" i="1"/>
  <c r="Q40" i="1"/>
  <c r="U40" i="1" s="1"/>
  <c r="T43" i="1"/>
  <c r="T51" i="1"/>
  <c r="T55" i="1"/>
  <c r="P72" i="1"/>
  <c r="T72" i="1" s="1"/>
  <c r="T88" i="1"/>
  <c r="T11" i="2"/>
  <c r="T23" i="2"/>
  <c r="Q24" i="2"/>
  <c r="T27" i="2"/>
  <c r="T35" i="2"/>
  <c r="T47" i="2"/>
  <c r="P59" i="2"/>
  <c r="T63" i="2"/>
  <c r="Q67" i="2"/>
  <c r="U67" i="2" s="1"/>
  <c r="P70" i="2"/>
  <c r="T70" i="2" s="1"/>
  <c r="T92" i="2"/>
  <c r="P15" i="3"/>
  <c r="T19" i="3"/>
  <c r="T39" i="3"/>
  <c r="Q40" i="3"/>
  <c r="T43" i="3"/>
  <c r="T51" i="3"/>
  <c r="T55" i="3"/>
  <c r="P72" i="3"/>
  <c r="T72" i="3" s="1"/>
  <c r="T88" i="3"/>
  <c r="T11" i="4"/>
  <c r="U20" i="4"/>
  <c r="T20" i="4"/>
  <c r="U39" i="4"/>
  <c r="T39" i="4"/>
  <c r="U56" i="4"/>
  <c r="T56" i="4"/>
  <c r="T64" i="4"/>
  <c r="Q24" i="5"/>
  <c r="P33" i="5"/>
  <c r="T89" i="5"/>
  <c r="U24" i="6"/>
  <c r="T32" i="6"/>
  <c r="T48" i="6"/>
  <c r="U55" i="6"/>
  <c r="T55" i="6"/>
  <c r="U27" i="7"/>
  <c r="T27" i="7"/>
  <c r="U36" i="7"/>
  <c r="T36" i="7"/>
  <c r="T44" i="7"/>
  <c r="Q53" i="7"/>
  <c r="U62" i="7"/>
  <c r="P71" i="7"/>
  <c r="P72" i="7"/>
  <c r="T72" i="7" s="1"/>
  <c r="U91" i="7"/>
  <c r="U14" i="8"/>
  <c r="U30" i="8"/>
  <c r="T30" i="8"/>
  <c r="U38" i="8"/>
  <c r="U44" i="8"/>
  <c r="T44" i="8"/>
  <c r="T64" i="8"/>
  <c r="U89" i="8"/>
  <c r="T89" i="8"/>
  <c r="U27" i="9"/>
  <c r="T27" i="9"/>
  <c r="U32" i="9"/>
  <c r="T32" i="9"/>
  <c r="Q40" i="9"/>
  <c r="Q53" i="9"/>
  <c r="Q67" i="9"/>
  <c r="U67" i="9" s="1"/>
  <c r="U12" i="10"/>
  <c r="T12" i="10"/>
  <c r="U48" i="10"/>
  <c r="T48" i="10"/>
  <c r="P53" i="10"/>
  <c r="P71" i="10"/>
  <c r="P33" i="11"/>
  <c r="T33" i="11" s="1"/>
  <c r="Q53" i="11"/>
  <c r="T72" i="12"/>
  <c r="U36" i="12"/>
  <c r="T36" i="12"/>
  <c r="T92" i="12"/>
  <c r="U92" i="12"/>
  <c r="U45" i="13"/>
  <c r="T45" i="13"/>
  <c r="Q66" i="13"/>
  <c r="U30" i="14"/>
  <c r="T30" i="14"/>
  <c r="E67" i="14"/>
  <c r="Q24" i="15"/>
  <c r="U24" i="15" s="1"/>
  <c r="U66" i="15"/>
  <c r="T66" i="15"/>
  <c r="U61" i="15"/>
  <c r="T61" i="15"/>
  <c r="P66" i="15"/>
  <c r="U90" i="15"/>
  <c r="T90" i="15"/>
  <c r="U29" i="16"/>
  <c r="T29" i="16"/>
  <c r="U42" i="18"/>
  <c r="T42" i="18"/>
  <c r="U46" i="18"/>
  <c r="T46" i="18"/>
  <c r="U42" i="19"/>
  <c r="T42" i="19"/>
  <c r="U59" i="19"/>
  <c r="T59" i="19"/>
  <c r="U29" i="22"/>
  <c r="T29" i="22"/>
  <c r="U37" i="22"/>
  <c r="T37" i="22"/>
  <c r="P70" i="23"/>
  <c r="T70" i="23" s="1"/>
  <c r="U33" i="2"/>
  <c r="Q33" i="3"/>
  <c r="U33" i="3" s="1"/>
  <c r="P67" i="3"/>
  <c r="T67" i="3" s="1"/>
  <c r="U59" i="5"/>
  <c r="T59" i="5"/>
  <c r="U70" i="5"/>
  <c r="T70" i="5"/>
  <c r="Q33" i="8"/>
  <c r="U30" i="9"/>
  <c r="T30" i="9"/>
  <c r="Q71" i="9"/>
  <c r="T23" i="10"/>
  <c r="U23" i="10"/>
  <c r="U65" i="10"/>
  <c r="T65" i="10"/>
  <c r="U30" i="12"/>
  <c r="T30" i="12"/>
  <c r="U37" i="14"/>
  <c r="T37" i="14"/>
  <c r="U64" i="5"/>
  <c r="T64" i="5"/>
  <c r="P24" i="6"/>
  <c r="P71" i="6"/>
  <c r="T71" i="6" s="1"/>
  <c r="U66" i="10"/>
  <c r="T66" i="10"/>
  <c r="U61" i="10"/>
  <c r="T61" i="10"/>
  <c r="T38" i="17"/>
  <c r="U38" i="17"/>
  <c r="U15" i="4"/>
  <c r="T15" i="4"/>
  <c r="U72" i="4"/>
  <c r="U28" i="9"/>
  <c r="T28" i="9"/>
  <c r="U47" i="9"/>
  <c r="T47" i="9"/>
  <c r="U21" i="13"/>
  <c r="T21" i="13"/>
  <c r="T92" i="14"/>
  <c r="U92" i="14"/>
  <c r="T18" i="1"/>
  <c r="T38" i="1"/>
  <c r="T50" i="1"/>
  <c r="T66" i="1"/>
  <c r="U66" i="1"/>
  <c r="T87" i="1"/>
  <c r="T10" i="2"/>
  <c r="T22" i="2"/>
  <c r="T26" i="2"/>
  <c r="U35" i="2"/>
  <c r="T46" i="2"/>
  <c r="T58" i="2"/>
  <c r="T62" i="2"/>
  <c r="T69" i="2"/>
  <c r="T91" i="2"/>
  <c r="T15" i="3"/>
  <c r="U67" i="3"/>
  <c r="T14" i="3"/>
  <c r="T18" i="3"/>
  <c r="T38" i="3"/>
  <c r="T42" i="3"/>
  <c r="U43" i="3"/>
  <c r="T50" i="3"/>
  <c r="U59" i="3"/>
  <c r="T59" i="3"/>
  <c r="U66" i="3"/>
  <c r="T66" i="3"/>
  <c r="U70" i="3"/>
  <c r="T70" i="3"/>
  <c r="T87" i="3"/>
  <c r="T10" i="4"/>
  <c r="T24" i="4"/>
  <c r="U24" i="4"/>
  <c r="T36" i="4"/>
  <c r="U42" i="4"/>
  <c r="U50" i="4"/>
  <c r="P53" i="4"/>
  <c r="T53" i="4" s="1"/>
  <c r="U59" i="4"/>
  <c r="T59" i="4"/>
  <c r="T71" i="4"/>
  <c r="U87" i="4"/>
  <c r="U10" i="5"/>
  <c r="U29" i="5"/>
  <c r="U30" i="5"/>
  <c r="T12" i="6"/>
  <c r="U20" i="6"/>
  <c r="T20" i="6"/>
  <c r="T28" i="6"/>
  <c r="U87" i="6"/>
  <c r="U10" i="7"/>
  <c r="Q24" i="7"/>
  <c r="U24" i="7" s="1"/>
  <c r="P33" i="7"/>
  <c r="T33" i="7" s="1"/>
  <c r="T52" i="7"/>
  <c r="P59" i="7"/>
  <c r="U63" i="7"/>
  <c r="T63" i="7"/>
  <c r="P70" i="7"/>
  <c r="Q71" i="7"/>
  <c r="U71" i="7" s="1"/>
  <c r="U92" i="7"/>
  <c r="T92" i="7"/>
  <c r="U39" i="8"/>
  <c r="T39" i="8"/>
  <c r="T70" i="8"/>
  <c r="Q24" i="9"/>
  <c r="U24" i="9" s="1"/>
  <c r="U36" i="9"/>
  <c r="T36" i="9"/>
  <c r="T52" i="9"/>
  <c r="U62" i="9"/>
  <c r="Q53" i="10"/>
  <c r="Q71" i="10"/>
  <c r="T90" i="10"/>
  <c r="S33" i="11"/>
  <c r="Q33" i="11"/>
  <c r="U33" i="11" s="1"/>
  <c r="Q33" i="12"/>
  <c r="U33" i="12" s="1"/>
  <c r="P53" i="14"/>
  <c r="U64" i="14"/>
  <c r="T64" i="14"/>
  <c r="U30" i="15"/>
  <c r="T30" i="15"/>
  <c r="U91" i="17"/>
  <c r="T91" i="17"/>
  <c r="U14" i="18"/>
  <c r="T14" i="18"/>
  <c r="U18" i="18"/>
  <c r="T18" i="18"/>
  <c r="P30" i="22"/>
  <c r="T56" i="22"/>
  <c r="U56" i="22"/>
  <c r="U19" i="4"/>
  <c r="T19" i="4"/>
  <c r="U71" i="5"/>
  <c r="T71" i="5"/>
  <c r="U44" i="6"/>
  <c r="T44" i="6"/>
  <c r="U52" i="8"/>
  <c r="T52" i="8"/>
  <c r="U12" i="9"/>
  <c r="T12" i="9"/>
  <c r="U29" i="11"/>
  <c r="T29" i="11"/>
  <c r="U71" i="11"/>
  <c r="P40" i="12"/>
  <c r="U64" i="12"/>
  <c r="T64" i="12"/>
  <c r="T47" i="14"/>
  <c r="U47" i="14"/>
  <c r="U46" i="20"/>
  <c r="T46" i="20"/>
  <c r="T18" i="21"/>
  <c r="U18" i="21"/>
  <c r="P33" i="21"/>
  <c r="U28" i="5"/>
  <c r="T28" i="5"/>
  <c r="U56" i="8"/>
  <c r="T56" i="8"/>
  <c r="U40" i="9"/>
  <c r="U35" i="9"/>
  <c r="T35" i="9"/>
  <c r="U20" i="11"/>
  <c r="T20" i="11"/>
  <c r="U33" i="13"/>
  <c r="U86" i="18"/>
  <c r="T86" i="18"/>
  <c r="U66" i="2"/>
  <c r="T66" i="2"/>
  <c r="Q70" i="4"/>
  <c r="U70" i="4" s="1"/>
  <c r="U56" i="6"/>
  <c r="T56" i="6"/>
  <c r="P67" i="6"/>
  <c r="U59" i="7"/>
  <c r="T59" i="7"/>
  <c r="T70" i="7"/>
  <c r="P15" i="8"/>
  <c r="T15" i="8" s="1"/>
  <c r="U52" i="11"/>
  <c r="T52" i="11"/>
  <c r="U65" i="11"/>
  <c r="T65" i="11"/>
  <c r="U89" i="13"/>
  <c r="T89" i="13"/>
  <c r="U28" i="14"/>
  <c r="T28" i="14"/>
  <c r="U30" i="20"/>
  <c r="T30" i="20"/>
  <c r="U91" i="26"/>
  <c r="T91" i="26"/>
  <c r="U18" i="27"/>
  <c r="T18" i="27"/>
  <c r="S24" i="27"/>
  <c r="Q24" i="27"/>
  <c r="U72" i="1"/>
  <c r="U15" i="1"/>
  <c r="U67" i="1"/>
  <c r="T14" i="1"/>
  <c r="T42" i="1"/>
  <c r="T9" i="2"/>
  <c r="T61" i="2"/>
  <c r="T9" i="4"/>
  <c r="U18" i="4"/>
  <c r="P30" i="4"/>
  <c r="T30" i="4" s="1"/>
  <c r="Q33" i="4"/>
  <c r="U33" i="4" s="1"/>
  <c r="U43" i="4"/>
  <c r="T43" i="4"/>
  <c r="U51" i="4"/>
  <c r="T51" i="4"/>
  <c r="P72" i="4"/>
  <c r="T72" i="4" s="1"/>
  <c r="U88" i="4"/>
  <c r="T88" i="4"/>
  <c r="U11" i="5"/>
  <c r="T11" i="5"/>
  <c r="U40" i="5"/>
  <c r="T40" i="5"/>
  <c r="U35" i="5"/>
  <c r="T35" i="5"/>
  <c r="P40" i="5"/>
  <c r="U58" i="5"/>
  <c r="U69" i="5"/>
  <c r="P72" i="6"/>
  <c r="U88" i="6"/>
  <c r="T88" i="6"/>
  <c r="U11" i="7"/>
  <c r="T11" i="7"/>
  <c r="U30" i="7"/>
  <c r="T30" i="7"/>
  <c r="Q59" i="7"/>
  <c r="Q70" i="7"/>
  <c r="U70" i="7" s="1"/>
  <c r="U20" i="8"/>
  <c r="T20" i="8"/>
  <c r="U24" i="8"/>
  <c r="T24" i="8"/>
  <c r="U42" i="8"/>
  <c r="U87" i="8"/>
  <c r="P33" i="9"/>
  <c r="T33" i="9" s="1"/>
  <c r="U48" i="9"/>
  <c r="T48" i="9"/>
  <c r="P59" i="9"/>
  <c r="U63" i="9"/>
  <c r="T63" i="9"/>
  <c r="U89" i="9"/>
  <c r="T89" i="9"/>
  <c r="P30" i="10"/>
  <c r="U37" i="10"/>
  <c r="T37" i="10"/>
  <c r="T92" i="10"/>
  <c r="U92" i="10"/>
  <c r="E66" i="11"/>
  <c r="T27" i="12"/>
  <c r="U27" i="12"/>
  <c r="E67" i="12"/>
  <c r="P71" i="12"/>
  <c r="T71" i="12" s="1"/>
  <c r="T39" i="13"/>
  <c r="U39" i="13"/>
  <c r="Q53" i="14"/>
  <c r="Q59" i="14"/>
  <c r="U93" i="14"/>
  <c r="T93" i="14"/>
  <c r="U21" i="15"/>
  <c r="T21" i="15"/>
  <c r="T56" i="15"/>
  <c r="U56" i="15"/>
  <c r="P59" i="17"/>
  <c r="U62" i="17"/>
  <c r="T62" i="17"/>
  <c r="P15" i="18"/>
  <c r="U37" i="18"/>
  <c r="T37" i="18"/>
  <c r="P59" i="18"/>
  <c r="U65" i="20"/>
  <c r="T65" i="20"/>
  <c r="T72" i="5"/>
  <c r="T15" i="5"/>
  <c r="Q15" i="5"/>
  <c r="U15" i="5" s="1"/>
  <c r="P30" i="5"/>
  <c r="T30" i="5" s="1"/>
  <c r="U66" i="5"/>
  <c r="T66" i="5"/>
  <c r="P66" i="5"/>
  <c r="Q72" i="5"/>
  <c r="U72" i="5" s="1"/>
  <c r="Q70" i="6"/>
  <c r="U70" i="6" s="1"/>
  <c r="U15" i="7"/>
  <c r="U67" i="7"/>
  <c r="Q15" i="7"/>
  <c r="P30" i="7"/>
  <c r="U66" i="7"/>
  <c r="T66" i="7"/>
  <c r="P66" i="7"/>
  <c r="Q72" i="7"/>
  <c r="U72" i="7" s="1"/>
  <c r="Q59" i="8"/>
  <c r="Q70" i="8"/>
  <c r="U70" i="8" s="1"/>
  <c r="T72" i="9"/>
  <c r="T15" i="9"/>
  <c r="Q15" i="9"/>
  <c r="U15" i="9" s="1"/>
  <c r="P30" i="9"/>
  <c r="U66" i="9"/>
  <c r="T66" i="9"/>
  <c r="P66" i="9"/>
  <c r="Q72" i="9"/>
  <c r="U72" i="9" s="1"/>
  <c r="U17" i="10"/>
  <c r="T17" i="10"/>
  <c r="U32" i="10"/>
  <c r="T32" i="10"/>
  <c r="P66" i="10"/>
  <c r="U86" i="10"/>
  <c r="T86" i="10"/>
  <c r="P30" i="11"/>
  <c r="U53" i="11"/>
  <c r="T53" i="11"/>
  <c r="T43" i="11"/>
  <c r="U56" i="11"/>
  <c r="T56" i="11"/>
  <c r="U29" i="12"/>
  <c r="T29" i="12"/>
  <c r="U40" i="12"/>
  <c r="T40" i="12"/>
  <c r="T35" i="12"/>
  <c r="Q71" i="12"/>
  <c r="U86" i="12"/>
  <c r="T86" i="12"/>
  <c r="U20" i="13"/>
  <c r="T20" i="13"/>
  <c r="U44" i="13"/>
  <c r="T44" i="13"/>
  <c r="U57" i="13"/>
  <c r="T57" i="13"/>
  <c r="U36" i="14"/>
  <c r="T36" i="14"/>
  <c r="P71" i="14"/>
  <c r="P72" i="14"/>
  <c r="T72" i="14" s="1"/>
  <c r="U38" i="15"/>
  <c r="T38" i="15"/>
  <c r="U50" i="15"/>
  <c r="T50" i="15"/>
  <c r="U18" i="16"/>
  <c r="T18" i="16"/>
  <c r="T59" i="16"/>
  <c r="U59" i="16"/>
  <c r="R71" i="16"/>
  <c r="T93" i="16"/>
  <c r="U93" i="16"/>
  <c r="Q30" i="17"/>
  <c r="U50" i="17"/>
  <c r="T50" i="17"/>
  <c r="R53" i="18"/>
  <c r="Q59" i="18"/>
  <c r="T64" i="18"/>
  <c r="U64" i="18"/>
  <c r="T20" i="19"/>
  <c r="U20" i="19"/>
  <c r="P59" i="19"/>
  <c r="U62" i="19"/>
  <c r="T62" i="19"/>
  <c r="P72" i="20"/>
  <c r="T72" i="20" s="1"/>
  <c r="U66" i="21"/>
  <c r="T66" i="21"/>
  <c r="U61" i="21"/>
  <c r="T61" i="21"/>
  <c r="T20" i="22"/>
  <c r="U20" i="22"/>
  <c r="U24" i="22"/>
  <c r="T24" i="22"/>
  <c r="U65" i="23"/>
  <c r="T65" i="23"/>
  <c r="Q67" i="23"/>
  <c r="Q70" i="23"/>
  <c r="U70" i="23" s="1"/>
  <c r="U63" i="26"/>
  <c r="T63" i="26"/>
  <c r="U49" i="12"/>
  <c r="T49" i="12"/>
  <c r="U59" i="12"/>
  <c r="T59" i="12"/>
  <c r="P67" i="12"/>
  <c r="T67" i="12" s="1"/>
  <c r="T72" i="13"/>
  <c r="U67" i="13"/>
  <c r="T15" i="13"/>
  <c r="U15" i="13"/>
  <c r="U9" i="13"/>
  <c r="T9" i="13"/>
  <c r="U30" i="13"/>
  <c r="T30" i="13"/>
  <c r="Q40" i="13"/>
  <c r="U40" i="13" s="1"/>
  <c r="U52" i="13"/>
  <c r="T52" i="13"/>
  <c r="P59" i="13"/>
  <c r="Q71" i="13"/>
  <c r="U71" i="13" s="1"/>
  <c r="Q33" i="14"/>
  <c r="U33" i="14" s="1"/>
  <c r="U49" i="14"/>
  <c r="T49" i="14"/>
  <c r="Q71" i="14"/>
  <c r="U71" i="14" s="1"/>
  <c r="U86" i="14"/>
  <c r="T86" i="14"/>
  <c r="T33" i="15"/>
  <c r="U46" i="15"/>
  <c r="T46" i="15"/>
  <c r="P15" i="16"/>
  <c r="U49" i="16"/>
  <c r="T49" i="16"/>
  <c r="Q66" i="16"/>
  <c r="S40" i="17"/>
  <c r="U46" i="17"/>
  <c r="T46" i="17"/>
  <c r="Q66" i="17"/>
  <c r="P15" i="19"/>
  <c r="T15" i="19" s="1"/>
  <c r="Q30" i="19"/>
  <c r="T52" i="19"/>
  <c r="U52" i="19"/>
  <c r="P15" i="20"/>
  <c r="T15" i="20" s="1"/>
  <c r="U22" i="20"/>
  <c r="T22" i="20"/>
  <c r="P53" i="20"/>
  <c r="U24" i="21"/>
  <c r="T24" i="21"/>
  <c r="P66" i="21"/>
  <c r="T45" i="26"/>
  <c r="U45" i="26"/>
  <c r="U59" i="26"/>
  <c r="T59" i="26"/>
  <c r="T13" i="27"/>
  <c r="U13" i="27"/>
  <c r="T67" i="27"/>
  <c r="U40" i="4"/>
  <c r="T40" i="4"/>
  <c r="P40" i="4"/>
  <c r="Q53" i="4"/>
  <c r="U53" i="4" s="1"/>
  <c r="Q71" i="4"/>
  <c r="U71" i="4" s="1"/>
  <c r="P24" i="5"/>
  <c r="Q33" i="5"/>
  <c r="U53" i="5"/>
  <c r="T53" i="5"/>
  <c r="P67" i="5"/>
  <c r="T67" i="5" s="1"/>
  <c r="U40" i="6"/>
  <c r="T40" i="6"/>
  <c r="P40" i="6"/>
  <c r="Q53" i="6"/>
  <c r="Q71" i="6"/>
  <c r="U71" i="6" s="1"/>
  <c r="P24" i="7"/>
  <c r="T24" i="7" s="1"/>
  <c r="Q33" i="7"/>
  <c r="U33" i="7" s="1"/>
  <c r="U53" i="7"/>
  <c r="T53" i="7"/>
  <c r="P67" i="7"/>
  <c r="T67" i="7" s="1"/>
  <c r="U40" i="8"/>
  <c r="P40" i="8"/>
  <c r="T40" i="8" s="1"/>
  <c r="Q53" i="8"/>
  <c r="Q71" i="8"/>
  <c r="U71" i="8" s="1"/>
  <c r="P24" i="9"/>
  <c r="T24" i="9" s="1"/>
  <c r="Q33" i="9"/>
  <c r="U33" i="9" s="1"/>
  <c r="U53" i="9"/>
  <c r="T53" i="9"/>
  <c r="P67" i="9"/>
  <c r="T67" i="9" s="1"/>
  <c r="U36" i="10"/>
  <c r="T36" i="10"/>
  <c r="E67" i="10"/>
  <c r="U15" i="11"/>
  <c r="T15" i="11"/>
  <c r="T72" i="11"/>
  <c r="T67" i="11"/>
  <c r="U9" i="11"/>
  <c r="T9" i="11"/>
  <c r="U21" i="11"/>
  <c r="T21" i="11"/>
  <c r="E40" i="11"/>
  <c r="U59" i="11"/>
  <c r="T59" i="11"/>
  <c r="Q66" i="11"/>
  <c r="U90" i="11"/>
  <c r="T90" i="11"/>
  <c r="U13" i="12"/>
  <c r="T13" i="12"/>
  <c r="Q15" i="12"/>
  <c r="U15" i="12" s="1"/>
  <c r="P30" i="12"/>
  <c r="Q40" i="12"/>
  <c r="U65" i="12"/>
  <c r="T65" i="12"/>
  <c r="P33" i="13"/>
  <c r="T33" i="13" s="1"/>
  <c r="T53" i="13"/>
  <c r="U53" i="13"/>
  <c r="T43" i="13"/>
  <c r="P70" i="13"/>
  <c r="T70" i="13" s="1"/>
  <c r="E24" i="14"/>
  <c r="T35" i="14"/>
  <c r="U59" i="14"/>
  <c r="T59" i="14"/>
  <c r="P67" i="14"/>
  <c r="T67" i="14" s="1"/>
  <c r="U9" i="15"/>
  <c r="T9" i="15"/>
  <c r="Q15" i="15"/>
  <c r="U15" i="15" s="1"/>
  <c r="U20" i="15"/>
  <c r="T20" i="15"/>
  <c r="U37" i="16"/>
  <c r="T37" i="16"/>
  <c r="U42" i="17"/>
  <c r="T42" i="17"/>
  <c r="P70" i="17"/>
  <c r="U24" i="18"/>
  <c r="Q15" i="19"/>
  <c r="U15" i="19" s="1"/>
  <c r="U38" i="19"/>
  <c r="T38" i="19"/>
  <c r="U57" i="19"/>
  <c r="T57" i="19"/>
  <c r="U13" i="20"/>
  <c r="T13" i="20"/>
  <c r="P70" i="20"/>
  <c r="T70" i="20" s="1"/>
  <c r="P71" i="20"/>
  <c r="T71" i="20" s="1"/>
  <c r="T20" i="21"/>
  <c r="U20" i="21"/>
  <c r="P30" i="21"/>
  <c r="Q66" i="21"/>
  <c r="U30" i="23"/>
  <c r="T30" i="23"/>
  <c r="T36" i="23"/>
  <c r="U36" i="23"/>
  <c r="U62" i="24"/>
  <c r="T62" i="24"/>
  <c r="T32" i="25"/>
  <c r="U32" i="25"/>
  <c r="U50" i="25"/>
  <c r="T50" i="25"/>
  <c r="U24" i="10"/>
  <c r="T24" i="10"/>
  <c r="Q33" i="10"/>
  <c r="U49" i="10"/>
  <c r="T49" i="10"/>
  <c r="U45" i="11"/>
  <c r="T45" i="11"/>
  <c r="P24" i="12"/>
  <c r="T24" i="12" s="1"/>
  <c r="U28" i="12"/>
  <c r="T28" i="12"/>
  <c r="U37" i="12"/>
  <c r="T37" i="12"/>
  <c r="U70" i="12"/>
  <c r="T70" i="12"/>
  <c r="U71" i="12"/>
  <c r="P24" i="13"/>
  <c r="Q33" i="13"/>
  <c r="U56" i="13"/>
  <c r="T56" i="13"/>
  <c r="U66" i="13"/>
  <c r="T66" i="13"/>
  <c r="U61" i="13"/>
  <c r="T61" i="13"/>
  <c r="U90" i="13"/>
  <c r="T90" i="13"/>
  <c r="U29" i="14"/>
  <c r="T29" i="14"/>
  <c r="P40" i="14"/>
  <c r="T40" i="14" s="1"/>
  <c r="U65" i="14"/>
  <c r="T65" i="14"/>
  <c r="Q67" i="14"/>
  <c r="U67" i="14" s="1"/>
  <c r="Q30" i="15"/>
  <c r="U42" i="15"/>
  <c r="T42" i="15"/>
  <c r="U13" i="16"/>
  <c r="T13" i="16"/>
  <c r="P33" i="16"/>
  <c r="U22" i="17"/>
  <c r="T22" i="17"/>
  <c r="Q40" i="17"/>
  <c r="U50" i="18"/>
  <c r="T50" i="18"/>
  <c r="U46" i="19"/>
  <c r="T46" i="19"/>
  <c r="U17" i="20"/>
  <c r="T17" i="20"/>
  <c r="Q24" i="20"/>
  <c r="P59" i="20"/>
  <c r="Q70" i="20"/>
  <c r="P15" i="21"/>
  <c r="Q30" i="21"/>
  <c r="T56" i="21"/>
  <c r="U56" i="21"/>
  <c r="U59" i="21"/>
  <c r="T59" i="21"/>
  <c r="U69" i="22"/>
  <c r="T69" i="22"/>
  <c r="T52" i="24"/>
  <c r="U52" i="24"/>
  <c r="T70" i="24"/>
  <c r="P72" i="24"/>
  <c r="T72" i="24" s="1"/>
  <c r="U37" i="25"/>
  <c r="T37" i="25"/>
  <c r="U42" i="25"/>
  <c r="T42" i="25"/>
  <c r="U66" i="4"/>
  <c r="T66" i="4"/>
  <c r="U72" i="6"/>
  <c r="U15" i="6"/>
  <c r="T67" i="6"/>
  <c r="T15" i="6"/>
  <c r="T72" i="6"/>
  <c r="U66" i="6"/>
  <c r="T66" i="6"/>
  <c r="T70" i="6"/>
  <c r="U67" i="8"/>
  <c r="U66" i="8"/>
  <c r="T66" i="8"/>
  <c r="U29" i="10"/>
  <c r="T29" i="10"/>
  <c r="U40" i="10"/>
  <c r="T40" i="10"/>
  <c r="T35" i="10"/>
  <c r="U38" i="10"/>
  <c r="U24" i="11"/>
  <c r="T24" i="11"/>
  <c r="E30" i="11"/>
  <c r="U69" i="11"/>
  <c r="U70" i="11"/>
  <c r="U17" i="12"/>
  <c r="T17" i="12"/>
  <c r="Q24" i="12"/>
  <c r="U24" i="12" s="1"/>
  <c r="U32" i="12"/>
  <c r="T32" i="12"/>
  <c r="U48" i="12"/>
  <c r="T48" i="12"/>
  <c r="P53" i="12"/>
  <c r="U93" i="12"/>
  <c r="T93" i="12"/>
  <c r="Q24" i="13"/>
  <c r="E40" i="13"/>
  <c r="Q53" i="13"/>
  <c r="U13" i="14"/>
  <c r="T13" i="14"/>
  <c r="Q40" i="14"/>
  <c r="U40" i="14" s="1"/>
  <c r="U48" i="14"/>
  <c r="T48" i="14"/>
  <c r="U70" i="14"/>
  <c r="T70" i="14"/>
  <c r="T71" i="14"/>
  <c r="U57" i="15"/>
  <c r="T57" i="15"/>
  <c r="P59" i="16"/>
  <c r="P15" i="17"/>
  <c r="T15" i="17" s="1"/>
  <c r="U22" i="18"/>
  <c r="T22" i="18"/>
  <c r="P70" i="18"/>
  <c r="P72" i="18"/>
  <c r="T72" i="18" s="1"/>
  <c r="T72" i="19"/>
  <c r="U67" i="19"/>
  <c r="U9" i="19"/>
  <c r="T9" i="19"/>
  <c r="P33" i="19"/>
  <c r="T33" i="19" s="1"/>
  <c r="Q72" i="19"/>
  <c r="U72" i="19" s="1"/>
  <c r="T89" i="19"/>
  <c r="U89" i="19"/>
  <c r="U42" i="20"/>
  <c r="T42" i="20"/>
  <c r="U50" i="20"/>
  <c r="T50" i="20"/>
  <c r="U45" i="21"/>
  <c r="T45" i="21"/>
  <c r="U57" i="24"/>
  <c r="T57" i="24"/>
  <c r="P66" i="24"/>
  <c r="U24" i="25"/>
  <c r="T24" i="25"/>
  <c r="T30" i="25"/>
  <c r="U30" i="25"/>
  <c r="P15" i="10"/>
  <c r="T15" i="10" s="1"/>
  <c r="P72" i="10"/>
  <c r="T72" i="10" s="1"/>
  <c r="Q24" i="11"/>
  <c r="P59" i="11"/>
  <c r="Q67" i="11"/>
  <c r="U67" i="11" s="1"/>
  <c r="P70" i="11"/>
  <c r="T70" i="11" s="1"/>
  <c r="P15" i="12"/>
  <c r="T15" i="12" s="1"/>
  <c r="T23" i="15"/>
  <c r="U26" i="15"/>
  <c r="T26" i="15"/>
  <c r="U44" i="15"/>
  <c r="U52" i="15"/>
  <c r="Q67" i="15"/>
  <c r="U67" i="15" s="1"/>
  <c r="T10" i="16"/>
  <c r="U17" i="16"/>
  <c r="T17" i="16"/>
  <c r="T26" i="16"/>
  <c r="U32" i="16"/>
  <c r="T46" i="16"/>
  <c r="T66" i="17"/>
  <c r="U66" i="17"/>
  <c r="U61" i="17"/>
  <c r="T61" i="17"/>
  <c r="P66" i="17"/>
  <c r="U90" i="17"/>
  <c r="T90" i="17"/>
  <c r="U13" i="18"/>
  <c r="T13" i="18"/>
  <c r="P24" i="18"/>
  <c r="T24" i="18" s="1"/>
  <c r="U29" i="18"/>
  <c r="T29" i="18"/>
  <c r="U48" i="18"/>
  <c r="E70" i="18"/>
  <c r="T91" i="18"/>
  <c r="T14" i="19"/>
  <c r="P30" i="19"/>
  <c r="U44" i="19"/>
  <c r="Q53" i="19"/>
  <c r="P70" i="19"/>
  <c r="T70" i="19" s="1"/>
  <c r="P24" i="20"/>
  <c r="U29" i="20"/>
  <c r="T29" i="20"/>
  <c r="Q59" i="20"/>
  <c r="T69" i="20"/>
  <c r="U10" i="21"/>
  <c r="T10" i="21"/>
  <c r="E15" i="21"/>
  <c r="U22" i="21"/>
  <c r="T22" i="21"/>
  <c r="Q24" i="21"/>
  <c r="T42" i="21"/>
  <c r="E53" i="21"/>
  <c r="Q67" i="21"/>
  <c r="U67" i="21" s="1"/>
  <c r="P15" i="22"/>
  <c r="U59" i="22"/>
  <c r="T59" i="22"/>
  <c r="U14" i="23"/>
  <c r="T14" i="23"/>
  <c r="U18" i="23"/>
  <c r="T18" i="23"/>
  <c r="Q40" i="24"/>
  <c r="U40" i="24" s="1"/>
  <c r="S40" i="24"/>
  <c r="T44" i="24"/>
  <c r="U44" i="24"/>
  <c r="P40" i="26"/>
  <c r="T40" i="26" s="1"/>
  <c r="U66" i="12"/>
  <c r="T66" i="12"/>
  <c r="P66" i="12"/>
  <c r="Q72" i="12"/>
  <c r="U72" i="12" s="1"/>
  <c r="Q59" i="13"/>
  <c r="Q70" i="13"/>
  <c r="U70" i="13" s="1"/>
  <c r="U15" i="14"/>
  <c r="T15" i="14"/>
  <c r="Q15" i="14"/>
  <c r="P30" i="14"/>
  <c r="U66" i="14"/>
  <c r="T66" i="14"/>
  <c r="P66" i="14"/>
  <c r="Q72" i="14"/>
  <c r="U72" i="14" s="1"/>
  <c r="Q40" i="15"/>
  <c r="U45" i="15"/>
  <c r="T45" i="15"/>
  <c r="E53" i="15"/>
  <c r="U59" i="15"/>
  <c r="T59" i="15"/>
  <c r="U70" i="15"/>
  <c r="P72" i="15"/>
  <c r="T72" i="15" s="1"/>
  <c r="E33" i="16"/>
  <c r="U26" i="17"/>
  <c r="T26" i="17"/>
  <c r="Q67" i="17"/>
  <c r="U67" i="17" s="1"/>
  <c r="U17" i="18"/>
  <c r="T17" i="18"/>
  <c r="U49" i="18"/>
  <c r="T49" i="18"/>
  <c r="E59" i="18"/>
  <c r="U22" i="19"/>
  <c r="T22" i="19"/>
  <c r="Q24" i="19"/>
  <c r="U24" i="19" s="1"/>
  <c r="P40" i="19"/>
  <c r="T40" i="19" s="1"/>
  <c r="Q40" i="19"/>
  <c r="U40" i="19" s="1"/>
  <c r="U45" i="19"/>
  <c r="T45" i="19"/>
  <c r="U66" i="19"/>
  <c r="T66" i="19"/>
  <c r="U61" i="19"/>
  <c r="T61" i="19"/>
  <c r="Q70" i="19"/>
  <c r="U70" i="19" s="1"/>
  <c r="E72" i="19"/>
  <c r="U91" i="19"/>
  <c r="T91" i="19"/>
  <c r="Q66" i="20"/>
  <c r="U86" i="20"/>
  <c r="T86" i="20"/>
  <c r="U58" i="21"/>
  <c r="T58" i="21"/>
  <c r="U70" i="21"/>
  <c r="U15" i="22"/>
  <c r="T15" i="22"/>
  <c r="T72" i="22"/>
  <c r="U9" i="22"/>
  <c r="T9" i="22"/>
  <c r="Q15" i="22"/>
  <c r="U46" i="22"/>
  <c r="T46" i="22"/>
  <c r="U49" i="22"/>
  <c r="T49" i="22"/>
  <c r="S70" i="22"/>
  <c r="Q70" i="22"/>
  <c r="U70" i="22" s="1"/>
  <c r="E71" i="22"/>
  <c r="S24" i="23"/>
  <c r="Q24" i="23"/>
  <c r="U50" i="23"/>
  <c r="T50" i="23"/>
  <c r="T64" i="23"/>
  <c r="U64" i="23"/>
  <c r="U90" i="24"/>
  <c r="T90" i="24"/>
  <c r="Q40" i="26"/>
  <c r="Q30" i="10"/>
  <c r="P33" i="10"/>
  <c r="T33" i="10" s="1"/>
  <c r="Q66" i="10"/>
  <c r="P53" i="11"/>
  <c r="P71" i="11"/>
  <c r="T71" i="11" s="1"/>
  <c r="Q30" i="12"/>
  <c r="P33" i="12"/>
  <c r="T33" i="12" s="1"/>
  <c r="Q66" i="12"/>
  <c r="P53" i="13"/>
  <c r="P71" i="13"/>
  <c r="T71" i="13" s="1"/>
  <c r="Q30" i="14"/>
  <c r="P33" i="14"/>
  <c r="T33" i="14" s="1"/>
  <c r="Q66" i="14"/>
  <c r="U58" i="15"/>
  <c r="T58" i="15"/>
  <c r="U69" i="15"/>
  <c r="T69" i="15"/>
  <c r="P71" i="15"/>
  <c r="T71" i="15" s="1"/>
  <c r="Q72" i="15"/>
  <c r="U72" i="15" s="1"/>
  <c r="Q30" i="16"/>
  <c r="U38" i="16"/>
  <c r="T38" i="16"/>
  <c r="U65" i="16"/>
  <c r="T65" i="16"/>
  <c r="P70" i="16"/>
  <c r="T70" i="16" s="1"/>
  <c r="U87" i="16"/>
  <c r="T87" i="16"/>
  <c r="U10" i="17"/>
  <c r="T10" i="17"/>
  <c r="U21" i="17"/>
  <c r="T21" i="17"/>
  <c r="P33" i="17"/>
  <c r="T33" i="17" s="1"/>
  <c r="U45" i="17"/>
  <c r="T45" i="17"/>
  <c r="U59" i="17"/>
  <c r="T59" i="17"/>
  <c r="T70" i="17"/>
  <c r="P72" i="17"/>
  <c r="T72" i="17" s="1"/>
  <c r="U71" i="19"/>
  <c r="T71" i="19"/>
  <c r="T33" i="20"/>
  <c r="U33" i="20"/>
  <c r="U49" i="20"/>
  <c r="T49" i="20"/>
  <c r="U70" i="20"/>
  <c r="U26" i="21"/>
  <c r="T26" i="21"/>
  <c r="U69" i="21"/>
  <c r="T69" i="21"/>
  <c r="P71" i="21"/>
  <c r="T71" i="21" s="1"/>
  <c r="Q72" i="21"/>
  <c r="U72" i="21" s="1"/>
  <c r="U89" i="21"/>
  <c r="T89" i="21"/>
  <c r="U91" i="22"/>
  <c r="T91" i="22"/>
  <c r="T15" i="23"/>
  <c r="U67" i="23"/>
  <c r="T67" i="23"/>
  <c r="U9" i="23"/>
  <c r="T9" i="23"/>
  <c r="T32" i="23"/>
  <c r="U32" i="23"/>
  <c r="U42" i="23"/>
  <c r="T42" i="23"/>
  <c r="P59" i="23"/>
  <c r="P33" i="24"/>
  <c r="T33" i="24" s="1"/>
  <c r="T12" i="25"/>
  <c r="U12" i="25"/>
  <c r="U51" i="28"/>
  <c r="T51" i="28"/>
  <c r="U55" i="28"/>
  <c r="T55" i="28"/>
  <c r="T59" i="28"/>
  <c r="U59" i="28"/>
  <c r="U109" i="25"/>
  <c r="T109" i="25"/>
  <c r="U97" i="18"/>
  <c r="T97" i="18"/>
  <c r="U102" i="15"/>
  <c r="T102" i="15"/>
  <c r="U53" i="10"/>
  <c r="T53" i="10"/>
  <c r="U40" i="11"/>
  <c r="T40" i="11"/>
  <c r="U53" i="12"/>
  <c r="T53" i="12"/>
  <c r="T40" i="13"/>
  <c r="U53" i="14"/>
  <c r="T53" i="14"/>
  <c r="P30" i="15"/>
  <c r="Q71" i="15"/>
  <c r="U71" i="15" s="1"/>
  <c r="P67" i="16"/>
  <c r="T67" i="16" s="1"/>
  <c r="Q70" i="16"/>
  <c r="U70" i="16" s="1"/>
  <c r="P71" i="16"/>
  <c r="T71" i="16" s="1"/>
  <c r="P72" i="16"/>
  <c r="U58" i="17"/>
  <c r="T58" i="17"/>
  <c r="U69" i="17"/>
  <c r="T69" i="17"/>
  <c r="P71" i="17"/>
  <c r="T71" i="17" s="1"/>
  <c r="Q72" i="17"/>
  <c r="U72" i="17" s="1"/>
  <c r="Q30" i="18"/>
  <c r="U30" i="18" s="1"/>
  <c r="U38" i="18"/>
  <c r="T38" i="18"/>
  <c r="U51" i="18"/>
  <c r="P53" i="18"/>
  <c r="U26" i="19"/>
  <c r="T26" i="19"/>
  <c r="P66" i="19"/>
  <c r="U14" i="20"/>
  <c r="T14" i="20"/>
  <c r="Q30" i="20"/>
  <c r="U38" i="20"/>
  <c r="T38" i="20"/>
  <c r="T72" i="21"/>
  <c r="U15" i="21"/>
  <c r="T15" i="21"/>
  <c r="U9" i="21"/>
  <c r="T9" i="21"/>
  <c r="U21" i="21"/>
  <c r="T21" i="21"/>
  <c r="U30" i="21"/>
  <c r="T30" i="21"/>
  <c r="P59" i="21"/>
  <c r="U62" i="21"/>
  <c r="T62" i="21"/>
  <c r="Q71" i="21"/>
  <c r="U71" i="21" s="1"/>
  <c r="U65" i="22"/>
  <c r="T65" i="22"/>
  <c r="P67" i="22"/>
  <c r="T67" i="22" s="1"/>
  <c r="S15" i="23"/>
  <c r="Q15" i="23"/>
  <c r="U15" i="23" s="1"/>
  <c r="P33" i="23"/>
  <c r="U37" i="23"/>
  <c r="T37" i="23"/>
  <c r="P15" i="24"/>
  <c r="U22" i="24"/>
  <c r="T22" i="24"/>
  <c r="P15" i="26"/>
  <c r="Q15" i="28"/>
  <c r="U15" i="28" s="1"/>
  <c r="S15" i="28"/>
  <c r="U24" i="28"/>
  <c r="T24" i="28"/>
  <c r="T109" i="26"/>
  <c r="U109" i="26"/>
  <c r="U96" i="19"/>
  <c r="T96" i="19"/>
  <c r="U106" i="19"/>
  <c r="T106" i="19"/>
  <c r="P59" i="15"/>
  <c r="U62" i="15"/>
  <c r="T62" i="15"/>
  <c r="P70" i="15"/>
  <c r="T70" i="15" s="1"/>
  <c r="U91" i="15"/>
  <c r="T91" i="15"/>
  <c r="U14" i="16"/>
  <c r="T14" i="16"/>
  <c r="U42" i="16"/>
  <c r="T42" i="16"/>
  <c r="U50" i="16"/>
  <c r="T50" i="16"/>
  <c r="Q59" i="16"/>
  <c r="U24" i="17"/>
  <c r="T24" i="17"/>
  <c r="P30" i="17"/>
  <c r="Q71" i="17"/>
  <c r="U71" i="17" s="1"/>
  <c r="U65" i="18"/>
  <c r="T65" i="18"/>
  <c r="U87" i="18"/>
  <c r="T87" i="18"/>
  <c r="U10" i="19"/>
  <c r="T10" i="19"/>
  <c r="U21" i="19"/>
  <c r="T21" i="19"/>
  <c r="U30" i="19"/>
  <c r="T30" i="19"/>
  <c r="U58" i="19"/>
  <c r="T58" i="19"/>
  <c r="U90" i="19"/>
  <c r="T90" i="19"/>
  <c r="U18" i="20"/>
  <c r="T18" i="20"/>
  <c r="U46" i="21"/>
  <c r="T46" i="21"/>
  <c r="P53" i="21"/>
  <c r="U57" i="21"/>
  <c r="T57" i="21"/>
  <c r="P70" i="21"/>
  <c r="T70" i="21" s="1"/>
  <c r="U45" i="22"/>
  <c r="T45" i="22"/>
  <c r="U57" i="22"/>
  <c r="T57" i="22"/>
  <c r="P66" i="22"/>
  <c r="U86" i="22"/>
  <c r="T86" i="22"/>
  <c r="Q24" i="24"/>
  <c r="T89" i="24"/>
  <c r="U89" i="24"/>
  <c r="T65" i="27"/>
  <c r="U65" i="27"/>
  <c r="U67" i="28"/>
  <c r="T72" i="28"/>
  <c r="T9" i="28"/>
  <c r="U9" i="28"/>
  <c r="U39" i="28"/>
  <c r="T39" i="28"/>
  <c r="U53" i="28"/>
  <c r="T53" i="28"/>
  <c r="U43" i="28"/>
  <c r="T43" i="28"/>
  <c r="T30" i="17"/>
  <c r="P24" i="15"/>
  <c r="T24" i="15" s="1"/>
  <c r="U53" i="15"/>
  <c r="T53" i="15"/>
  <c r="P67" i="15"/>
  <c r="T67" i="15" s="1"/>
  <c r="U40" i="16"/>
  <c r="T40" i="16"/>
  <c r="P40" i="16"/>
  <c r="Q53" i="16"/>
  <c r="Q71" i="16"/>
  <c r="P24" i="17"/>
  <c r="Q33" i="17"/>
  <c r="U33" i="17" s="1"/>
  <c r="U53" i="17"/>
  <c r="T53" i="17"/>
  <c r="P67" i="17"/>
  <c r="T67" i="17" s="1"/>
  <c r="U40" i="18"/>
  <c r="T40" i="18"/>
  <c r="P40" i="18"/>
  <c r="Q53" i="18"/>
  <c r="U53" i="18" s="1"/>
  <c r="Q71" i="18"/>
  <c r="P24" i="19"/>
  <c r="T24" i="19" s="1"/>
  <c r="Q33" i="19"/>
  <c r="U33" i="19" s="1"/>
  <c r="U53" i="19"/>
  <c r="T53" i="19"/>
  <c r="P67" i="19"/>
  <c r="T67" i="19" s="1"/>
  <c r="U40" i="20"/>
  <c r="P40" i="20"/>
  <c r="T40" i="20" s="1"/>
  <c r="Q53" i="20"/>
  <c r="Q71" i="20"/>
  <c r="U71" i="20" s="1"/>
  <c r="P24" i="21"/>
  <c r="Q33" i="21"/>
  <c r="U33" i="21" s="1"/>
  <c r="U53" i="21"/>
  <c r="T53" i="21"/>
  <c r="P67" i="21"/>
  <c r="T67" i="21" s="1"/>
  <c r="Q30" i="22"/>
  <c r="U44" i="22"/>
  <c r="Q66" i="22"/>
  <c r="U90" i="22"/>
  <c r="T90" i="22"/>
  <c r="U13" i="23"/>
  <c r="T13" i="23"/>
  <c r="P15" i="23"/>
  <c r="P24" i="23"/>
  <c r="U29" i="23"/>
  <c r="T29" i="23"/>
  <c r="U49" i="23"/>
  <c r="T49" i="23"/>
  <c r="P53" i="23"/>
  <c r="T53" i="23" s="1"/>
  <c r="Q59" i="23"/>
  <c r="Q66" i="23"/>
  <c r="U20" i="24"/>
  <c r="U30" i="24"/>
  <c r="T30" i="24"/>
  <c r="Q33" i="24"/>
  <c r="U33" i="24" s="1"/>
  <c r="U66" i="24"/>
  <c r="T66" i="24"/>
  <c r="U61" i="24"/>
  <c r="T61" i="24"/>
  <c r="Q66" i="24"/>
  <c r="Q67" i="24"/>
  <c r="U67" i="24" s="1"/>
  <c r="U69" i="24"/>
  <c r="T69" i="24"/>
  <c r="Q72" i="24"/>
  <c r="U72" i="24" s="1"/>
  <c r="U28" i="25"/>
  <c r="U88" i="25"/>
  <c r="T88" i="25"/>
  <c r="Q15" i="26"/>
  <c r="U26" i="26"/>
  <c r="T26" i="26"/>
  <c r="P30" i="26"/>
  <c r="S71" i="26"/>
  <c r="T90" i="26"/>
  <c r="U90" i="26"/>
  <c r="T86" i="27"/>
  <c r="U86" i="27"/>
  <c r="U71" i="23"/>
  <c r="U10" i="24"/>
  <c r="T10" i="24"/>
  <c r="U21" i="24"/>
  <c r="T21" i="24"/>
  <c r="U26" i="24"/>
  <c r="T26" i="24"/>
  <c r="U46" i="24"/>
  <c r="T46" i="24"/>
  <c r="U14" i="25"/>
  <c r="T14" i="25"/>
  <c r="U18" i="25"/>
  <c r="T18" i="25"/>
  <c r="U29" i="25"/>
  <c r="T29" i="25"/>
  <c r="U49" i="25"/>
  <c r="T49" i="25"/>
  <c r="U10" i="26"/>
  <c r="T10" i="26"/>
  <c r="U22" i="26"/>
  <c r="T22" i="26"/>
  <c r="U38" i="27"/>
  <c r="T38" i="27"/>
  <c r="U42" i="27"/>
  <c r="T42" i="27"/>
  <c r="T15" i="16"/>
  <c r="T72" i="16"/>
  <c r="Q15" i="16"/>
  <c r="U15" i="16" s="1"/>
  <c r="P30" i="16"/>
  <c r="U66" i="16"/>
  <c r="T66" i="16"/>
  <c r="P66" i="16"/>
  <c r="Q72" i="16"/>
  <c r="U72" i="16" s="1"/>
  <c r="U15" i="18"/>
  <c r="T15" i="18"/>
  <c r="Q15" i="18"/>
  <c r="P30" i="18"/>
  <c r="T30" i="18" s="1"/>
  <c r="U66" i="18"/>
  <c r="T66" i="18"/>
  <c r="P66" i="18"/>
  <c r="Q72" i="18"/>
  <c r="U72" i="18" s="1"/>
  <c r="U67" i="20"/>
  <c r="Q15" i="20"/>
  <c r="U15" i="20" s="1"/>
  <c r="P30" i="20"/>
  <c r="U66" i="20"/>
  <c r="T66" i="20"/>
  <c r="P66" i="20"/>
  <c r="Q72" i="20"/>
  <c r="U72" i="20" s="1"/>
  <c r="P24" i="22"/>
  <c r="U32" i="22"/>
  <c r="P71" i="22"/>
  <c r="U17" i="23"/>
  <c r="T17" i="23"/>
  <c r="P30" i="23"/>
  <c r="T51" i="23"/>
  <c r="U87" i="23"/>
  <c r="T87" i="23"/>
  <c r="P70" i="24"/>
  <c r="U91" i="24"/>
  <c r="T91" i="24"/>
  <c r="P67" i="25"/>
  <c r="T67" i="25" s="1"/>
  <c r="Q67" i="25"/>
  <c r="U67" i="25" s="1"/>
  <c r="T49" i="27"/>
  <c r="U49" i="27"/>
  <c r="P70" i="27"/>
  <c r="T70" i="27" s="1"/>
  <c r="U10" i="22"/>
  <c r="E30" i="22"/>
  <c r="P33" i="22"/>
  <c r="T33" i="22" s="1"/>
  <c r="Q71" i="22"/>
  <c r="Q72" i="22"/>
  <c r="U72" i="22" s="1"/>
  <c r="Q30" i="23"/>
  <c r="E33" i="23"/>
  <c r="U24" i="24"/>
  <c r="T24" i="24"/>
  <c r="P30" i="24"/>
  <c r="E53" i="24"/>
  <c r="U59" i="24"/>
  <c r="T59" i="24"/>
  <c r="E71" i="24"/>
  <c r="P15" i="25"/>
  <c r="T15" i="25" s="1"/>
  <c r="E33" i="25"/>
  <c r="P66" i="25"/>
  <c r="T29" i="27"/>
  <c r="U29" i="27"/>
  <c r="Q70" i="27"/>
  <c r="E72" i="27"/>
  <c r="U40" i="15"/>
  <c r="T40" i="15"/>
  <c r="U53" i="16"/>
  <c r="T53" i="16"/>
  <c r="U71" i="16"/>
  <c r="T40" i="17"/>
  <c r="U40" i="17"/>
  <c r="T53" i="18"/>
  <c r="U71" i="18"/>
  <c r="T71" i="18"/>
  <c r="T53" i="20"/>
  <c r="U53" i="20"/>
  <c r="T33" i="21"/>
  <c r="U40" i="21"/>
  <c r="T40" i="21"/>
  <c r="U21" i="22"/>
  <c r="T21" i="22"/>
  <c r="Q33" i="22"/>
  <c r="U33" i="22" s="1"/>
  <c r="U36" i="22"/>
  <c r="U24" i="23"/>
  <c r="T24" i="23"/>
  <c r="U38" i="23"/>
  <c r="T38" i="23"/>
  <c r="T67" i="24"/>
  <c r="U15" i="24"/>
  <c r="T15" i="24"/>
  <c r="U9" i="24"/>
  <c r="T9" i="24"/>
  <c r="Q15" i="24"/>
  <c r="Q30" i="24"/>
  <c r="P40" i="24"/>
  <c r="T40" i="24" s="1"/>
  <c r="U45" i="24"/>
  <c r="T45" i="24"/>
  <c r="U58" i="24"/>
  <c r="T58" i="24"/>
  <c r="U13" i="25"/>
  <c r="T13" i="25"/>
  <c r="U17" i="25"/>
  <c r="T17" i="25"/>
  <c r="Q30" i="25"/>
  <c r="U38" i="25"/>
  <c r="T38" i="25"/>
  <c r="P59" i="25"/>
  <c r="U24" i="26"/>
  <c r="T24" i="26"/>
  <c r="U71" i="26"/>
  <c r="U14" i="27"/>
  <c r="T14" i="27"/>
  <c r="P24" i="27"/>
  <c r="T12" i="22"/>
  <c r="T28" i="22"/>
  <c r="T32" i="22"/>
  <c r="T36" i="22"/>
  <c r="U53" i="22"/>
  <c r="T53" i="22"/>
  <c r="T48" i="22"/>
  <c r="T64" i="22"/>
  <c r="T93" i="22"/>
  <c r="T20" i="23"/>
  <c r="U40" i="23"/>
  <c r="T40" i="23"/>
  <c r="T44" i="23"/>
  <c r="T52" i="23"/>
  <c r="T56" i="23"/>
  <c r="T89" i="23"/>
  <c r="T12" i="24"/>
  <c r="T28" i="24"/>
  <c r="T32" i="24"/>
  <c r="T36" i="24"/>
  <c r="U53" i="24"/>
  <c r="T53" i="24"/>
  <c r="T48" i="24"/>
  <c r="T64" i="24"/>
  <c r="T93" i="24"/>
  <c r="T20" i="25"/>
  <c r="U40" i="25"/>
  <c r="T40" i="25"/>
  <c r="T44" i="25"/>
  <c r="U65" i="25"/>
  <c r="U86" i="25"/>
  <c r="U47" i="26"/>
  <c r="T47" i="26"/>
  <c r="P53" i="26"/>
  <c r="U58" i="26"/>
  <c r="T58" i="26"/>
  <c r="Q15" i="27"/>
  <c r="U15" i="27" s="1"/>
  <c r="P30" i="27"/>
  <c r="P59" i="27"/>
  <c r="Q66" i="27"/>
  <c r="Q67" i="27"/>
  <c r="U67" i="27" s="1"/>
  <c r="U88" i="27"/>
  <c r="T88" i="27"/>
  <c r="U11" i="28"/>
  <c r="T11" i="28"/>
  <c r="U104" i="21"/>
  <c r="T104" i="21"/>
  <c r="T99" i="19"/>
  <c r="U99" i="19"/>
  <c r="U109" i="16"/>
  <c r="T109" i="16"/>
  <c r="Q24" i="22"/>
  <c r="P59" i="22"/>
  <c r="Q67" i="22"/>
  <c r="U67" i="22" s="1"/>
  <c r="P70" i="22"/>
  <c r="T70" i="22" s="1"/>
  <c r="Q40" i="23"/>
  <c r="P72" i="23"/>
  <c r="T72" i="23" s="1"/>
  <c r="U59" i="25"/>
  <c r="T59" i="25"/>
  <c r="E66" i="25"/>
  <c r="U87" i="25"/>
  <c r="T87" i="25"/>
  <c r="U15" i="26"/>
  <c r="T15" i="26"/>
  <c r="T9" i="26"/>
  <c r="U32" i="26"/>
  <c r="T36" i="26"/>
  <c r="Q30" i="27"/>
  <c r="Q59" i="27"/>
  <c r="U70" i="27"/>
  <c r="P30" i="28"/>
  <c r="U113" i="1"/>
  <c r="T113" i="1"/>
  <c r="T100" i="22"/>
  <c r="U100" i="22"/>
  <c r="U99" i="16"/>
  <c r="T99" i="16"/>
  <c r="U104" i="16"/>
  <c r="T104" i="16"/>
  <c r="U101" i="9"/>
  <c r="T101" i="9"/>
  <c r="E95" i="9"/>
  <c r="E112" i="9" s="1"/>
  <c r="T103" i="9"/>
  <c r="U103" i="9"/>
  <c r="U59" i="23"/>
  <c r="T59" i="23"/>
  <c r="U66" i="23"/>
  <c r="T66" i="23"/>
  <c r="P66" i="23"/>
  <c r="Q72" i="23"/>
  <c r="U72" i="23" s="1"/>
  <c r="Q59" i="24"/>
  <c r="Q70" i="24"/>
  <c r="U70" i="24" s="1"/>
  <c r="Q15" i="25"/>
  <c r="U15" i="25" s="1"/>
  <c r="P30" i="25"/>
  <c r="Q72" i="25"/>
  <c r="U72" i="25" s="1"/>
  <c r="U62" i="26"/>
  <c r="T62" i="26"/>
  <c r="U70" i="26"/>
  <c r="T70" i="26"/>
  <c r="U92" i="26"/>
  <c r="T92" i="26"/>
  <c r="U33" i="27"/>
  <c r="U51" i="27"/>
  <c r="T51" i="27"/>
  <c r="T71" i="27"/>
  <c r="U105" i="22"/>
  <c r="T105" i="22"/>
  <c r="T97" i="20"/>
  <c r="U97" i="20"/>
  <c r="U108" i="17"/>
  <c r="T108" i="17"/>
  <c r="T102" i="16"/>
  <c r="U102" i="16"/>
  <c r="P70" i="25"/>
  <c r="T70" i="25" s="1"/>
  <c r="U30" i="26"/>
  <c r="T30" i="26"/>
  <c r="U46" i="26"/>
  <c r="T46" i="26"/>
  <c r="Q59" i="26"/>
  <c r="P66" i="26"/>
  <c r="U69" i="26"/>
  <c r="T69" i="26"/>
  <c r="P71" i="26"/>
  <c r="T71" i="26" s="1"/>
  <c r="P72" i="26"/>
  <c r="T72" i="26" s="1"/>
  <c r="U39" i="27"/>
  <c r="T39" i="27"/>
  <c r="U53" i="27"/>
  <c r="T53" i="27"/>
  <c r="U43" i="27"/>
  <c r="T43" i="27"/>
  <c r="U87" i="27"/>
  <c r="T87" i="27"/>
  <c r="U10" i="28"/>
  <c r="T10" i="28"/>
  <c r="Q24" i="28"/>
  <c r="U100" i="24"/>
  <c r="T100" i="24"/>
  <c r="U40" i="22"/>
  <c r="T40" i="22"/>
  <c r="U53" i="25"/>
  <c r="T53" i="25"/>
  <c r="U51" i="25"/>
  <c r="T51" i="25"/>
  <c r="U55" i="25"/>
  <c r="T55" i="25"/>
  <c r="Q70" i="25"/>
  <c r="U70" i="25" s="1"/>
  <c r="U11" i="26"/>
  <c r="T11" i="26"/>
  <c r="U23" i="26"/>
  <c r="T23" i="26"/>
  <c r="U27" i="26"/>
  <c r="T27" i="26"/>
  <c r="U40" i="26"/>
  <c r="U35" i="26"/>
  <c r="T35" i="26"/>
  <c r="U66" i="26"/>
  <c r="T66" i="26"/>
  <c r="T61" i="26"/>
  <c r="Q72" i="26"/>
  <c r="U72" i="26" s="1"/>
  <c r="U19" i="27"/>
  <c r="T19" i="27"/>
  <c r="E30" i="27"/>
  <c r="U55" i="27"/>
  <c r="T55" i="27"/>
  <c r="U59" i="27"/>
  <c r="T59" i="27"/>
  <c r="Q72" i="27"/>
  <c r="U72" i="27" s="1"/>
  <c r="R15" i="28"/>
  <c r="P15" i="28"/>
  <c r="T15" i="28" s="1"/>
  <c r="U18" i="28"/>
  <c r="T18" i="28"/>
  <c r="T71" i="28"/>
  <c r="U87" i="28"/>
  <c r="T87" i="28"/>
  <c r="U113" i="18"/>
  <c r="T113" i="18"/>
  <c r="T113" i="14"/>
  <c r="U113" i="14"/>
  <c r="R95" i="13"/>
  <c r="L112" i="13"/>
  <c r="R112" i="13" s="1"/>
  <c r="U110" i="13"/>
  <c r="T110" i="13"/>
  <c r="P53" i="25"/>
  <c r="T57" i="25"/>
  <c r="P71" i="25"/>
  <c r="T71" i="25" s="1"/>
  <c r="T90" i="25"/>
  <c r="T13" i="26"/>
  <c r="T17" i="26"/>
  <c r="T29" i="26"/>
  <c r="Q30" i="26"/>
  <c r="P33" i="26"/>
  <c r="T33" i="26" s="1"/>
  <c r="T37" i="26"/>
  <c r="T49" i="26"/>
  <c r="T65" i="26"/>
  <c r="Q66" i="26"/>
  <c r="T86" i="26"/>
  <c r="T21" i="27"/>
  <c r="T45" i="27"/>
  <c r="U50" i="28"/>
  <c r="T50" i="28"/>
  <c r="P71" i="28"/>
  <c r="U104" i="27"/>
  <c r="T104" i="27"/>
  <c r="U100" i="23"/>
  <c r="T100" i="23"/>
  <c r="U96" i="22"/>
  <c r="T96" i="22"/>
  <c r="U113" i="21"/>
  <c r="T113" i="21"/>
  <c r="L112" i="20"/>
  <c r="R112" i="20" s="1"/>
  <c r="R95" i="20"/>
  <c r="U107" i="20"/>
  <c r="T107" i="20"/>
  <c r="U102" i="17"/>
  <c r="T102" i="17"/>
  <c r="U107" i="16"/>
  <c r="T107" i="16"/>
  <c r="T52" i="25"/>
  <c r="Q53" i="25"/>
  <c r="T56" i="25"/>
  <c r="Q71" i="25"/>
  <c r="U71" i="25" s="1"/>
  <c r="T89" i="25"/>
  <c r="T12" i="26"/>
  <c r="P24" i="26"/>
  <c r="T28" i="26"/>
  <c r="T32" i="26"/>
  <c r="Q33" i="26"/>
  <c r="U33" i="26" s="1"/>
  <c r="U53" i="26"/>
  <c r="T53" i="26"/>
  <c r="P67" i="26"/>
  <c r="T67" i="26" s="1"/>
  <c r="P40" i="27"/>
  <c r="T40" i="27" s="1"/>
  <c r="Q53" i="27"/>
  <c r="Q71" i="27"/>
  <c r="U71" i="27" s="1"/>
  <c r="U38" i="28"/>
  <c r="T38" i="28"/>
  <c r="U42" i="28"/>
  <c r="T42" i="28"/>
  <c r="E79" i="5"/>
  <c r="T102" i="27"/>
  <c r="U102" i="27"/>
  <c r="T98" i="23"/>
  <c r="U98" i="23"/>
  <c r="U108" i="21"/>
  <c r="T108" i="21"/>
  <c r="T109" i="5"/>
  <c r="U109" i="5"/>
  <c r="U109" i="3"/>
  <c r="T109" i="3"/>
  <c r="P72" i="25"/>
  <c r="T72" i="25" s="1"/>
  <c r="Q24" i="26"/>
  <c r="P59" i="26"/>
  <c r="Q67" i="26"/>
  <c r="U67" i="26" s="1"/>
  <c r="P70" i="26"/>
  <c r="P15" i="27"/>
  <c r="U24" i="27"/>
  <c r="T24" i="27"/>
  <c r="Q40" i="27"/>
  <c r="U40" i="27" s="1"/>
  <c r="P72" i="27"/>
  <c r="T72" i="27" s="1"/>
  <c r="U19" i="28"/>
  <c r="T19" i="28"/>
  <c r="U30" i="28"/>
  <c r="T30" i="28"/>
  <c r="P59" i="28"/>
  <c r="P67" i="28"/>
  <c r="T67" i="28" s="1"/>
  <c r="E79" i="8"/>
  <c r="U108" i="28"/>
  <c r="T108" i="28"/>
  <c r="T113" i="25"/>
  <c r="U113" i="25"/>
  <c r="U103" i="20"/>
  <c r="T103" i="20"/>
  <c r="U102" i="19"/>
  <c r="T102" i="19"/>
  <c r="U100" i="17"/>
  <c r="T100" i="17"/>
  <c r="T104" i="10"/>
  <c r="U104" i="10"/>
  <c r="R95" i="4"/>
  <c r="L112" i="4"/>
  <c r="R112" i="4" s="1"/>
  <c r="U113" i="3"/>
  <c r="T113" i="3"/>
  <c r="U33" i="28"/>
  <c r="U66" i="25"/>
  <c r="T66" i="25"/>
  <c r="T15" i="27"/>
  <c r="U66" i="27"/>
  <c r="T66" i="27"/>
  <c r="P24" i="28"/>
  <c r="P33" i="28"/>
  <c r="T33" i="28" s="1"/>
  <c r="Q33" i="28"/>
  <c r="Q59" i="28"/>
  <c r="P66" i="28"/>
  <c r="U88" i="28"/>
  <c r="T88" i="28"/>
  <c r="E79" i="12"/>
  <c r="E79" i="11"/>
  <c r="T101" i="1"/>
  <c r="T104" i="1"/>
  <c r="U104" i="1"/>
  <c r="S95" i="25"/>
  <c r="M112" i="24"/>
  <c r="S112" i="24" s="1"/>
  <c r="S95" i="24"/>
  <c r="U108" i="23"/>
  <c r="T108" i="23"/>
  <c r="U109" i="22"/>
  <c r="T109" i="22"/>
  <c r="T105" i="20"/>
  <c r="U97" i="19"/>
  <c r="U110" i="17"/>
  <c r="T110" i="17"/>
  <c r="U101" i="16"/>
  <c r="T101" i="16"/>
  <c r="U100" i="13"/>
  <c r="T100" i="13"/>
  <c r="E95" i="8"/>
  <c r="E112" i="8" s="1"/>
  <c r="U112" i="8" s="1"/>
  <c r="U96" i="8"/>
  <c r="T96" i="8"/>
  <c r="P53" i="28"/>
  <c r="Q66" i="28"/>
  <c r="T70" i="28"/>
  <c r="E79" i="26"/>
  <c r="E79" i="22"/>
  <c r="E79" i="4"/>
  <c r="T97" i="1"/>
  <c r="U97" i="1"/>
  <c r="T110" i="27"/>
  <c r="U110" i="27"/>
  <c r="T101" i="25"/>
  <c r="T106" i="23"/>
  <c r="U106" i="23"/>
  <c r="U110" i="19"/>
  <c r="T110" i="19"/>
  <c r="U113" i="17"/>
  <c r="T113" i="17"/>
  <c r="U110" i="16"/>
  <c r="E95" i="13"/>
  <c r="U96" i="13"/>
  <c r="U96" i="11"/>
  <c r="T96" i="11"/>
  <c r="Q70" i="28"/>
  <c r="U70" i="28" s="1"/>
  <c r="E79" i="14"/>
  <c r="M112" i="16"/>
  <c r="S112" i="16" s="1"/>
  <c r="U99" i="9"/>
  <c r="T99" i="9"/>
  <c r="U106" i="8"/>
  <c r="T106" i="8"/>
  <c r="U102" i="7"/>
  <c r="T102" i="7"/>
  <c r="U103" i="5"/>
  <c r="T103" i="5"/>
  <c r="P40" i="28"/>
  <c r="T40" i="28" s="1"/>
  <c r="T52" i="28"/>
  <c r="Q53" i="28"/>
  <c r="Q71" i="28"/>
  <c r="U71" i="28" s="1"/>
  <c r="T89" i="28"/>
  <c r="M112" i="28"/>
  <c r="S112" i="28" s="1"/>
  <c r="T113" i="12"/>
  <c r="U113" i="12"/>
  <c r="R95" i="9"/>
  <c r="T97" i="9"/>
  <c r="U97" i="9"/>
  <c r="T104" i="8"/>
  <c r="U104" i="8"/>
  <c r="U100" i="7"/>
  <c r="T100" i="7"/>
  <c r="T101" i="5"/>
  <c r="U101" i="5"/>
  <c r="U105" i="2"/>
  <c r="T105" i="2"/>
  <c r="Q40" i="28"/>
  <c r="U40" i="28" s="1"/>
  <c r="P72" i="28"/>
  <c r="E79" i="28"/>
  <c r="E79" i="27"/>
  <c r="E79" i="17"/>
  <c r="E79" i="7"/>
  <c r="T106" i="1"/>
  <c r="T96" i="28"/>
  <c r="U103" i="28"/>
  <c r="U110" i="28"/>
  <c r="T96" i="27"/>
  <c r="U101" i="26"/>
  <c r="T103" i="26"/>
  <c r="U107" i="22"/>
  <c r="U106" i="21"/>
  <c r="T99" i="20"/>
  <c r="T104" i="19"/>
  <c r="U104" i="18"/>
  <c r="U106" i="18"/>
  <c r="T96" i="17"/>
  <c r="T104" i="17"/>
  <c r="U100" i="14"/>
  <c r="T102" i="14"/>
  <c r="U108" i="14"/>
  <c r="T110" i="14"/>
  <c r="U104" i="13"/>
  <c r="T106" i="13"/>
  <c r="T106" i="12"/>
  <c r="U106" i="12"/>
  <c r="M112" i="11"/>
  <c r="S112" i="11" s="1"/>
  <c r="S95" i="11"/>
  <c r="U110" i="7"/>
  <c r="T110" i="7"/>
  <c r="T110" i="6"/>
  <c r="U110" i="6"/>
  <c r="T113" i="4"/>
  <c r="U113" i="4"/>
  <c r="L112" i="3"/>
  <c r="R112" i="3" s="1"/>
  <c r="R95" i="3"/>
  <c r="U66" i="28"/>
  <c r="T66" i="28"/>
  <c r="E79" i="16"/>
  <c r="R95" i="28"/>
  <c r="M112" i="14"/>
  <c r="S112" i="14" s="1"/>
  <c r="T109" i="13"/>
  <c r="U109" i="13"/>
  <c r="R95" i="12"/>
  <c r="L112" i="12"/>
  <c r="R112" i="12" s="1"/>
  <c r="E95" i="11"/>
  <c r="U98" i="8"/>
  <c r="T98" i="8"/>
  <c r="M112" i="3"/>
  <c r="S112" i="3" s="1"/>
  <c r="S95" i="3"/>
  <c r="T98" i="2"/>
  <c r="U98" i="2"/>
  <c r="U103" i="2"/>
  <c r="T103" i="2"/>
  <c r="E79" i="20"/>
  <c r="E79" i="19"/>
  <c r="E79" i="9"/>
  <c r="R95" i="27"/>
  <c r="U108" i="26"/>
  <c r="U100" i="25"/>
  <c r="U108" i="25"/>
  <c r="U99" i="24"/>
  <c r="U107" i="24"/>
  <c r="T100" i="21"/>
  <c r="T110" i="20"/>
  <c r="T98" i="19"/>
  <c r="U96" i="18"/>
  <c r="U98" i="18"/>
  <c r="U101" i="15"/>
  <c r="U109" i="15"/>
  <c r="U106" i="11"/>
  <c r="T106" i="11"/>
  <c r="U108" i="7"/>
  <c r="T108" i="7"/>
  <c r="U104" i="6"/>
  <c r="T104" i="6"/>
  <c r="U110" i="4"/>
  <c r="T110" i="4"/>
  <c r="T113" i="11"/>
  <c r="T113" i="10"/>
  <c r="M112" i="8"/>
  <c r="S112" i="8" s="1"/>
  <c r="T113" i="8"/>
  <c r="E95" i="6"/>
  <c r="E112" i="6" s="1"/>
  <c r="L112" i="10"/>
  <c r="R112" i="10" s="1"/>
  <c r="R95" i="8"/>
  <c r="T105" i="9"/>
  <c r="T109" i="8"/>
  <c r="T96" i="6"/>
  <c r="U102" i="6"/>
  <c r="E95" i="5"/>
  <c r="T95" i="5" s="1"/>
  <c r="T102" i="4"/>
  <c r="U108" i="4"/>
  <c r="T101" i="3"/>
  <c r="U107" i="3"/>
  <c r="U99" i="11"/>
  <c r="U105" i="11"/>
  <c r="T109" i="11"/>
  <c r="U98" i="10"/>
  <c r="R95" i="6"/>
  <c r="U96" i="6"/>
  <c r="U100" i="4"/>
  <c r="U99" i="3"/>
  <c r="U107" i="18"/>
  <c r="T107" i="18"/>
  <c r="U96" i="14"/>
  <c r="T96" i="14"/>
  <c r="E95" i="14"/>
  <c r="U104" i="14"/>
  <c r="T104" i="14"/>
  <c r="T98" i="1"/>
  <c r="T97" i="28"/>
  <c r="T105" i="28"/>
  <c r="E95" i="25"/>
  <c r="L112" i="25"/>
  <c r="R112" i="25" s="1"/>
  <c r="U103" i="22"/>
  <c r="T103" i="22"/>
  <c r="U108" i="19"/>
  <c r="T108" i="19"/>
  <c r="U99" i="18"/>
  <c r="T99" i="18"/>
  <c r="U106" i="17"/>
  <c r="T106" i="17"/>
  <c r="E95" i="16"/>
  <c r="T106" i="9"/>
  <c r="U106" i="9"/>
  <c r="R95" i="22"/>
  <c r="L112" i="22"/>
  <c r="R112" i="22" s="1"/>
  <c r="U98" i="17"/>
  <c r="T98" i="17"/>
  <c r="E95" i="17"/>
  <c r="U103" i="12"/>
  <c r="T103" i="12"/>
  <c r="E95" i="28"/>
  <c r="T113" i="26"/>
  <c r="T99" i="21"/>
  <c r="E95" i="21"/>
  <c r="U100" i="19"/>
  <c r="T100" i="19"/>
  <c r="U97" i="15"/>
  <c r="T97" i="15"/>
  <c r="U105" i="15"/>
  <c r="T105" i="15"/>
  <c r="U95" i="11"/>
  <c r="E112" i="11"/>
  <c r="T95" i="11"/>
  <c r="S95" i="9"/>
  <c r="M112" i="9"/>
  <c r="S112" i="9" s="1"/>
  <c r="T98" i="27"/>
  <c r="T106" i="27"/>
  <c r="T110" i="23"/>
  <c r="R95" i="14"/>
  <c r="L112" i="14"/>
  <c r="R112" i="14" s="1"/>
  <c r="U100" i="1"/>
  <c r="T105" i="1"/>
  <c r="U108" i="1"/>
  <c r="U99" i="28"/>
  <c r="U107" i="28"/>
  <c r="E95" i="26"/>
  <c r="U97" i="26"/>
  <c r="U105" i="26"/>
  <c r="L112" i="26"/>
  <c r="R112" i="26" s="1"/>
  <c r="U96" i="25"/>
  <c r="U104" i="25"/>
  <c r="U103" i="24"/>
  <c r="U102" i="23"/>
  <c r="M112" i="23"/>
  <c r="S112" i="23" s="1"/>
  <c r="U98" i="20"/>
  <c r="U101" i="20"/>
  <c r="T101" i="20"/>
  <c r="U109" i="20"/>
  <c r="T109" i="20"/>
  <c r="E95" i="23"/>
  <c r="E95" i="1"/>
  <c r="T102" i="1"/>
  <c r="T110" i="1"/>
  <c r="L112" i="1"/>
  <c r="R112" i="1" s="1"/>
  <c r="T101" i="28"/>
  <c r="T109" i="28"/>
  <c r="T100" i="27"/>
  <c r="T108" i="27"/>
  <c r="T113" i="27"/>
  <c r="T99" i="26"/>
  <c r="T107" i="26"/>
  <c r="M112" i="26"/>
  <c r="S112" i="26" s="1"/>
  <c r="T98" i="25"/>
  <c r="T106" i="25"/>
  <c r="T97" i="24"/>
  <c r="T105" i="24"/>
  <c r="T96" i="23"/>
  <c r="T104" i="23"/>
  <c r="U99" i="21"/>
  <c r="T103" i="21"/>
  <c r="U107" i="21"/>
  <c r="E95" i="19"/>
  <c r="S95" i="19"/>
  <c r="M112" i="19"/>
  <c r="S112" i="19" s="1"/>
  <c r="T106" i="16"/>
  <c r="T99" i="1"/>
  <c r="T107" i="1"/>
  <c r="M112" i="1"/>
  <c r="S112" i="1" s="1"/>
  <c r="T98" i="28"/>
  <c r="T106" i="28"/>
  <c r="T97" i="27"/>
  <c r="T105" i="27"/>
  <c r="T96" i="26"/>
  <c r="T104" i="26"/>
  <c r="T103" i="25"/>
  <c r="E95" i="24"/>
  <c r="T102" i="24"/>
  <c r="T110" i="24"/>
  <c r="L112" i="24"/>
  <c r="R112" i="24" s="1"/>
  <c r="T101" i="23"/>
  <c r="T109" i="23"/>
  <c r="E95" i="22"/>
  <c r="U113" i="22"/>
  <c r="U110" i="21"/>
  <c r="T110" i="21"/>
  <c r="E95" i="20"/>
  <c r="S95" i="20"/>
  <c r="M112" i="20"/>
  <c r="S112" i="20" s="1"/>
  <c r="T108" i="18"/>
  <c r="T99" i="17"/>
  <c r="U97" i="16"/>
  <c r="T97" i="16"/>
  <c r="E112" i="13"/>
  <c r="U95" i="13"/>
  <c r="T95" i="13"/>
  <c r="U107" i="7"/>
  <c r="T107" i="7"/>
  <c r="U96" i="4"/>
  <c r="T96" i="4"/>
  <c r="E95" i="4"/>
  <c r="E95" i="27"/>
  <c r="U108" i="22"/>
  <c r="U102" i="21"/>
  <c r="T102" i="21"/>
  <c r="T109" i="19"/>
  <c r="T100" i="18"/>
  <c r="T107" i="17"/>
  <c r="U105" i="16"/>
  <c r="T105" i="16"/>
  <c r="U109" i="10"/>
  <c r="T109" i="10"/>
  <c r="E112" i="5"/>
  <c r="T102" i="22"/>
  <c r="T110" i="22"/>
  <c r="T100" i="20"/>
  <c r="T113" i="20"/>
  <c r="T101" i="12"/>
  <c r="U101" i="12"/>
  <c r="T107" i="10"/>
  <c r="U107" i="10"/>
  <c r="U99" i="7"/>
  <c r="T99" i="7"/>
  <c r="U106" i="6"/>
  <c r="T106" i="6"/>
  <c r="T113" i="15"/>
  <c r="T100" i="11"/>
  <c r="U100" i="11"/>
  <c r="R95" i="7"/>
  <c r="L112" i="7"/>
  <c r="R112" i="7" s="1"/>
  <c r="U98" i="6"/>
  <c r="T98" i="6"/>
  <c r="U105" i="5"/>
  <c r="T105" i="5"/>
  <c r="U103" i="3"/>
  <c r="T103" i="3"/>
  <c r="T109" i="12"/>
  <c r="U109" i="12"/>
  <c r="T108" i="11"/>
  <c r="U108" i="11"/>
  <c r="U97" i="5"/>
  <c r="T97" i="5"/>
  <c r="T109" i="4"/>
  <c r="U109" i="4"/>
  <c r="T107" i="2"/>
  <c r="U107" i="2"/>
  <c r="E95" i="15"/>
  <c r="L112" i="15"/>
  <c r="R112" i="15" s="1"/>
  <c r="T101" i="4"/>
  <c r="U101" i="4"/>
  <c r="T99" i="2"/>
  <c r="E95" i="2"/>
  <c r="U99" i="2"/>
  <c r="T98" i="22"/>
  <c r="T106" i="22"/>
  <c r="T97" i="21"/>
  <c r="T105" i="21"/>
  <c r="T96" i="20"/>
  <c r="T104" i="20"/>
  <c r="T103" i="19"/>
  <c r="E95" i="18"/>
  <c r="T102" i="18"/>
  <c r="T110" i="18"/>
  <c r="L112" i="18"/>
  <c r="R112" i="18" s="1"/>
  <c r="T101" i="17"/>
  <c r="T109" i="17"/>
  <c r="T100" i="16"/>
  <c r="T108" i="16"/>
  <c r="T113" i="16"/>
  <c r="T99" i="15"/>
  <c r="T107" i="15"/>
  <c r="M112" i="15"/>
  <c r="S112" i="15" s="1"/>
  <c r="T98" i="14"/>
  <c r="T106" i="14"/>
  <c r="T97" i="13"/>
  <c r="E95" i="12"/>
  <c r="T96" i="12"/>
  <c r="T110" i="11"/>
  <c r="T100" i="10"/>
  <c r="T102" i="10"/>
  <c r="T100" i="8"/>
  <c r="T108" i="8"/>
  <c r="T104" i="7"/>
  <c r="U104" i="7"/>
  <c r="S95" i="4"/>
  <c r="M112" i="4"/>
  <c r="S112" i="4" s="1"/>
  <c r="U110" i="2"/>
  <c r="T110" i="2"/>
  <c r="L112" i="21"/>
  <c r="R112" i="21" s="1"/>
  <c r="T113" i="19"/>
  <c r="M112" i="18"/>
  <c r="S112" i="18" s="1"/>
  <c r="T96" i="15"/>
  <c r="T104" i="15"/>
  <c r="T103" i="14"/>
  <c r="T102" i="13"/>
  <c r="U107" i="13"/>
  <c r="U98" i="12"/>
  <c r="E95" i="10"/>
  <c r="M112" i="10"/>
  <c r="S112" i="10" s="1"/>
  <c r="S95" i="10"/>
  <c r="T98" i="9"/>
  <c r="U98" i="9"/>
  <c r="T107" i="9"/>
  <c r="T109" i="9"/>
  <c r="T96" i="7"/>
  <c r="E95" i="7"/>
  <c r="U96" i="7"/>
  <c r="T103" i="6"/>
  <c r="U103" i="6"/>
  <c r="T110" i="5"/>
  <c r="U110" i="5"/>
  <c r="T108" i="3"/>
  <c r="U108" i="3"/>
  <c r="S95" i="12"/>
  <c r="T102" i="12"/>
  <c r="T104" i="12"/>
  <c r="T99" i="10"/>
  <c r="U99" i="10"/>
  <c r="T108" i="10"/>
  <c r="T110" i="10"/>
  <c r="T97" i="8"/>
  <c r="U97" i="8"/>
  <c r="U99" i="8"/>
  <c r="T99" i="8"/>
  <c r="T105" i="8"/>
  <c r="U105" i="8"/>
  <c r="U107" i="8"/>
  <c r="T107" i="8"/>
  <c r="T102" i="5"/>
  <c r="U102" i="5"/>
  <c r="U104" i="4"/>
  <c r="T104" i="4"/>
  <c r="T100" i="3"/>
  <c r="U100" i="3"/>
  <c r="U102" i="2"/>
  <c r="T102" i="2"/>
  <c r="T102" i="8"/>
  <c r="T110" i="8"/>
  <c r="T101" i="7"/>
  <c r="T109" i="7"/>
  <c r="T100" i="6"/>
  <c r="T108" i="6"/>
  <c r="T113" i="6"/>
  <c r="R95" i="5"/>
  <c r="T99" i="5"/>
  <c r="T107" i="5"/>
  <c r="M112" i="5"/>
  <c r="S112" i="5" s="1"/>
  <c r="T98" i="4"/>
  <c r="T106" i="4"/>
  <c r="T97" i="3"/>
  <c r="T105" i="3"/>
  <c r="S95" i="2"/>
  <c r="T96" i="2"/>
  <c r="T104" i="2"/>
  <c r="T113" i="9"/>
  <c r="T98" i="7"/>
  <c r="T106" i="7"/>
  <c r="T97" i="6"/>
  <c r="T105" i="6"/>
  <c r="T96" i="5"/>
  <c r="T104" i="5"/>
  <c r="T103" i="4"/>
  <c r="E95" i="3"/>
  <c r="T102" i="3"/>
  <c r="T110" i="3"/>
  <c r="T101" i="2"/>
  <c r="T109" i="2"/>
  <c r="U96" i="5"/>
  <c r="T113" i="5"/>
  <c r="M112" i="7"/>
  <c r="S112" i="7" s="1"/>
  <c r="L112" i="2"/>
  <c r="R112" i="2" s="1"/>
  <c r="T71" i="10" l="1"/>
  <c r="T59" i="20"/>
  <c r="T33" i="18"/>
  <c r="T30" i="10"/>
  <c r="T24" i="3"/>
  <c r="U95" i="6"/>
  <c r="U95" i="5"/>
  <c r="T95" i="6"/>
  <c r="T95" i="9"/>
  <c r="U95" i="9"/>
  <c r="T95" i="8"/>
  <c r="T112" i="8"/>
  <c r="U95" i="8"/>
  <c r="U24" i="14"/>
  <c r="T24" i="14"/>
  <c r="U30" i="11"/>
  <c r="T30" i="11"/>
  <c r="U30" i="22"/>
  <c r="T30" i="22"/>
  <c r="U71" i="24"/>
  <c r="T71" i="24"/>
  <c r="U70" i="9"/>
  <c r="T70" i="9"/>
  <c r="U71" i="9"/>
  <c r="T71" i="9"/>
  <c r="U33" i="8"/>
  <c r="T33" i="8"/>
  <c r="U30" i="27"/>
  <c r="T30" i="27"/>
  <c r="U33" i="23"/>
  <c r="T33" i="23"/>
  <c r="U59" i="18"/>
  <c r="T59" i="18"/>
  <c r="U33" i="16"/>
  <c r="T33" i="16"/>
  <c r="U70" i="18"/>
  <c r="T70" i="18"/>
  <c r="T59" i="9"/>
  <c r="U59" i="9"/>
  <c r="U33" i="25"/>
  <c r="T33" i="25"/>
  <c r="U71" i="22"/>
  <c r="T71" i="22"/>
  <c r="T95" i="12"/>
  <c r="E112" i="12"/>
  <c r="U95" i="12"/>
  <c r="E112" i="2"/>
  <c r="U95" i="2"/>
  <c r="T95" i="2"/>
  <c r="U95" i="20"/>
  <c r="T95" i="20"/>
  <c r="E112" i="20"/>
  <c r="U95" i="19"/>
  <c r="E112" i="19"/>
  <c r="T95" i="19"/>
  <c r="U95" i="28"/>
  <c r="E112" i="28"/>
  <c r="T95" i="28"/>
  <c r="E112" i="7"/>
  <c r="U95" i="7"/>
  <c r="T95" i="7"/>
  <c r="U95" i="27"/>
  <c r="T95" i="27"/>
  <c r="E112" i="27"/>
  <c r="U112" i="13"/>
  <c r="T112" i="13"/>
  <c r="T95" i="16"/>
  <c r="U95" i="16"/>
  <c r="E112" i="16"/>
  <c r="U95" i="17"/>
  <c r="T95" i="17"/>
  <c r="E112" i="17"/>
  <c r="E112" i="18"/>
  <c r="U95" i="18"/>
  <c r="T95" i="18"/>
  <c r="E112" i="24"/>
  <c r="U95" i="24"/>
  <c r="T95" i="24"/>
  <c r="U112" i="9"/>
  <c r="T112" i="9"/>
  <c r="T112" i="6"/>
  <c r="U112" i="6"/>
  <c r="U95" i="22"/>
  <c r="E112" i="22"/>
  <c r="T95" i="22"/>
  <c r="T95" i="26"/>
  <c r="E112" i="26"/>
  <c r="U95" i="26"/>
  <c r="U95" i="25"/>
  <c r="T95" i="25"/>
  <c r="E112" i="25"/>
  <c r="U95" i="3"/>
  <c r="E112" i="3"/>
  <c r="T95" i="3"/>
  <c r="E112" i="10"/>
  <c r="U95" i="10"/>
  <c r="T95" i="10"/>
  <c r="T95" i="4"/>
  <c r="E112" i="4"/>
  <c r="U95" i="4"/>
  <c r="U95" i="14"/>
  <c r="T95" i="14"/>
  <c r="E112" i="14"/>
  <c r="T95" i="15"/>
  <c r="E112" i="15"/>
  <c r="U95" i="15"/>
  <c r="T112" i="5"/>
  <c r="U112" i="5"/>
  <c r="E112" i="1"/>
  <c r="T95" i="1"/>
  <c r="U95" i="1"/>
  <c r="U112" i="11"/>
  <c r="T112" i="11"/>
  <c r="E112" i="21"/>
  <c r="U95" i="21"/>
  <c r="T95" i="21"/>
  <c r="U95" i="23"/>
  <c r="T95" i="23"/>
  <c r="E112" i="23"/>
  <c r="U112" i="7" l="1"/>
  <c r="T112" i="7"/>
  <c r="U112" i="21"/>
  <c r="T112" i="21"/>
  <c r="U112" i="15"/>
  <c r="T112" i="15"/>
  <c r="U112" i="18"/>
  <c r="T112" i="18"/>
  <c r="U112" i="28"/>
  <c r="T112" i="28"/>
  <c r="U112" i="4"/>
  <c r="T112" i="4"/>
  <c r="T112" i="17"/>
  <c r="U112" i="17"/>
  <c r="U112" i="23"/>
  <c r="T112" i="23"/>
  <c r="U112" i="14"/>
  <c r="T112" i="14"/>
  <c r="U112" i="10"/>
  <c r="T112" i="10"/>
  <c r="U112" i="26"/>
  <c r="T112" i="26"/>
  <c r="U112" i="2"/>
  <c r="T112" i="2"/>
  <c r="U112" i="19"/>
  <c r="T112" i="19"/>
  <c r="U112" i="25"/>
  <c r="T112" i="25"/>
  <c r="U112" i="1"/>
  <c r="T112" i="1"/>
  <c r="U112" i="3"/>
  <c r="T112" i="3"/>
  <c r="T112" i="16"/>
  <c r="U112" i="16"/>
  <c r="U112" i="12"/>
  <c r="T112" i="12"/>
  <c r="T112" i="27"/>
  <c r="U112" i="27"/>
  <c r="U112" i="22"/>
  <c r="T112" i="22"/>
  <c r="U112" i="24"/>
  <c r="T112" i="24"/>
  <c r="U112" i="20"/>
  <c r="T112" i="20"/>
</calcChain>
</file>

<file path=xl/sharedStrings.xml><?xml version="1.0" encoding="utf-8"?>
<sst xmlns="http://schemas.openxmlformats.org/spreadsheetml/2006/main" count="6496" uniqueCount="152">
  <si>
    <t>Figures Finalised as at 2024/01/26</t>
  </si>
  <si>
    <t/>
  </si>
  <si>
    <t>2nd Quarter Ended 31 December 2023</t>
  </si>
  <si>
    <t>CONDITIONAL GRANTS TRANSFERRED FROM NATIONAL DEPARTMENTS AND ACTUAL PAYMENTS MADE BY MUNICIPALITIES: PRELIMINARY RESULTS</t>
  </si>
  <si>
    <t>Summary</t>
  </si>
  <si>
    <t>Year to date</t>
  </si>
  <si>
    <t>First Quarter</t>
  </si>
  <si>
    <t>Second Quarter</t>
  </si>
  <si>
    <t>Third Quarter</t>
  </si>
  <si>
    <t>Fourth Quarter</t>
  </si>
  <si>
    <t>YTD Expenditure</t>
  </si>
  <si>
    <t>% Changes from 1st to 2nd Q</t>
  </si>
  <si>
    <t>% Changes for the 2nd Q</t>
  </si>
  <si>
    <t>Approved Roll Over</t>
  </si>
  <si>
    <t>R thousands</t>
  </si>
  <si>
    <t>Division of revenue Act No. 5 of 2022</t>
  </si>
  <si>
    <t>Adjustment (Mid year)</t>
  </si>
  <si>
    <t>Other Adjustments</t>
  </si>
  <si>
    <t>Total Available 2023/24</t>
  </si>
  <si>
    <t>Approved payment schedule</t>
  </si>
  <si>
    <t>Transferred to municipalities for direct grants</t>
  </si>
  <si>
    <t>Actual expenditure National Department by 30 September 2023</t>
  </si>
  <si>
    <t>Actual expenditure by municipalities by 30 September 2023</t>
  </si>
  <si>
    <t>Actual expenditure National Department by 31 December 2023</t>
  </si>
  <si>
    <t>Actual expenditure by municipalities by 31 December 2023</t>
  </si>
  <si>
    <t>Actual expenditure National Department by 31 March 2024</t>
  </si>
  <si>
    <t>Actual expenditure by municipalities by 31 March 2024</t>
  </si>
  <si>
    <t>Actual expenditure National Department by 30 June 2024</t>
  </si>
  <si>
    <t>Actual expenditure by municipalities by 30 June 2024</t>
  </si>
  <si>
    <t>Actual expenditure National Department</t>
  </si>
  <si>
    <t>Actual expenditure by municipalities</t>
  </si>
  <si>
    <t>Exp as % of Allocation National Department</t>
  </si>
  <si>
    <t>Exp as % of Allocation by municipalities</t>
  </si>
  <si>
    <t>YTD expenditure by municipalities</t>
  </si>
  <si>
    <t>National Treasury (Vote 8)</t>
  </si>
  <si>
    <t>Programme and Project Preperation Support Grant</t>
  </si>
  <si>
    <t/>
  </si>
  <si>
    <t>Local Government Financial Management Grant</t>
  </si>
  <si>
    <t>Infrastructure Skills Development Grant</t>
  </si>
  <si>
    <t>Integrated City Development Grant</t>
  </si>
  <si>
    <t>Neighbourhood Development Partnership (Schedule 5B)</t>
  </si>
  <si>
    <t>Neighbourhood Development Partnership (Schedule 6B)</t>
  </si>
  <si>
    <t>Sub-Total Vote</t>
  </si>
  <si>
    <t>Cooperative Governance (Vote 3)</t>
  </si>
  <si>
    <t>Integrated Urban Development Grant</t>
  </si>
  <si>
    <t>Municipal Systems Improvement Grant (Schedule 5B)</t>
  </si>
  <si>
    <t>Municipal Systems Improvement Grant (Schedule 6B)</t>
  </si>
  <si>
    <t>Municipal Disaster Grant</t>
  </si>
  <si>
    <t>Municipal Disaster Recovery Grant</t>
  </si>
  <si>
    <t>Municipal Demarcation Transition Grant (Schedule 5B)</t>
  </si>
  <si>
    <t>Municipal Demarcation Transition Grant (Schedule 6B)</t>
  </si>
  <si>
    <t>Transport (Vote 40)</t>
  </si>
  <si>
    <t>Public Transport Infrastructure and Systems Grant</t>
  </si>
  <si>
    <t>Public Transport Network Operations Grant</t>
  </si>
  <si>
    <t>Public Transport Network Grant</t>
  </si>
  <si>
    <t>Rural Road Assets Management Systems Grant</t>
  </si>
  <si>
    <t>Public Works and Infrastructure (Vote 13)</t>
  </si>
  <si>
    <t>Expanded Public Works Programme Integrated Grant (Municipality)</t>
  </si>
  <si>
    <t>Mineral Resources and Energy (Vote 34)</t>
  </si>
  <si>
    <t>Integrated National Electrification Programme (Municipal) Grant</t>
  </si>
  <si>
    <t>Integrated National Electrification Programme (Allocation in-kind) Grant</t>
  </si>
  <si>
    <t>Backlogs in the Electrification of Clinics and Schools (Allocation in-kind)</t>
  </si>
  <si>
    <t>Energy Efficiency and Demand Side Management (Municipal) Grant</t>
  </si>
  <si>
    <t>Energy Efficiency and Demand Side Management (Eskom) Grant</t>
  </si>
  <si>
    <t>Water and Sanitation (Vote 41)</t>
  </si>
  <si>
    <t>Backlogs in Water and Sanitation at Clinics and Schools Grant</t>
  </si>
  <si>
    <t>Regional Bulk Infrastructure Grant (Schedule 5B)</t>
  </si>
  <si>
    <t>Regional Bulk Infrastructure Grant (Schedule 6B)</t>
  </si>
  <si>
    <t>Water Services Operating and Transfer Subsidy Grant (Schedule 5B)</t>
  </si>
  <si>
    <t>Water Services Operating and Transfer Subsidy Grant (Schedule 6B)</t>
  </si>
  <si>
    <t>Municipal Drought Relief Grant</t>
  </si>
  <si>
    <t>Municipal Water Infrastructure Grant (Schedule 5B)</t>
  </si>
  <si>
    <t>Municipal Water Infrastructure Grant (Schedule 6B)</t>
  </si>
  <si>
    <t>Bucket Eradication Programme Grant</t>
  </si>
  <si>
    <t>Water Services Infrastructure Grant (Schedule 5B)</t>
  </si>
  <si>
    <t>Water Services Infrastructure Grant (Schedule 6B)</t>
  </si>
  <si>
    <t>Sport and Recreation South Africa (Vote 19)</t>
  </si>
  <si>
    <t>2013 Africa Cup of Nations Host City Operating Grant</t>
  </si>
  <si>
    <t>2014 African Nations Championship Host City Operating Grant</t>
  </si>
  <si>
    <t>2010 World Cup Host City Operating Grant</t>
  </si>
  <si>
    <t>2010 FIFA World Cup Stadiums Development Grant</t>
  </si>
  <si>
    <t>Human Settlements (Vote 33)</t>
  </si>
  <si>
    <t>Rural Households Infrastructure Grant (Schedule 5B)</t>
  </si>
  <si>
    <t>Rural Households Infrastructure Grant (Schedule 6B)</t>
  </si>
  <si>
    <t>Municipal Human Settlements Capacity Grant</t>
  </si>
  <si>
    <t>Municipal Emergency Housing Grant</t>
  </si>
  <si>
    <t>Metro Informal Settlements Partnership Grant</t>
  </si>
  <si>
    <t>Sub-Total</t>
  </si>
  <si>
    <t>Municipal Infrastructure Grant</t>
  </si>
  <si>
    <t>Total</t>
  </si>
  <si>
    <t xml:space="preserve"> </t>
  </si>
  <si>
    <t>Transfers by Provincial Departments to Municipalities( Agency services)</t>
  </si>
  <si>
    <t>Main Budget</t>
  </si>
  <si>
    <t>Adjustment Budget</t>
  </si>
  <si>
    <t>Transferred from Provincial Departments to Municipalities</t>
  </si>
  <si>
    <t>Actual expenditure Provincial Department by 30 September 2023</t>
  </si>
  <si>
    <t>Actual expenditure Provincial Department by 31 December 2023</t>
  </si>
  <si>
    <t>Actual expenditure Provincial Department by 31 March 2024</t>
  </si>
  <si>
    <t>Actual expenditure Provincial Department by 30 June 2024</t>
  </si>
  <si>
    <t>Actual expenditure Provincial Department</t>
  </si>
  <si>
    <t>Exp as % of Allocation Provincial Department</t>
  </si>
  <si>
    <t>Summary by Provincial Departments</t>
  </si>
  <si>
    <t>Education</t>
  </si>
  <si>
    <t>Health</t>
  </si>
  <si>
    <t>Social Development</t>
  </si>
  <si>
    <t>Public Works, Roads and Transport</t>
  </si>
  <si>
    <t>Agriculture</t>
  </si>
  <si>
    <t>Sport, Arts and Culture</t>
  </si>
  <si>
    <t>Housing and Local Government</t>
  </si>
  <si>
    <t>Office of the Premier</t>
  </si>
  <si>
    <t>Other Departments</t>
  </si>
  <si>
    <t>LIMPOPO: MOPANI (DC33)</t>
  </si>
  <si>
    <t>LIMPOPO: VHEMBE (DC34)</t>
  </si>
  <si>
    <t>LIMPOPO: CAPRICORN (DC35)</t>
  </si>
  <si>
    <t>LIMPOPO: WATERBERG (DC36)</t>
  </si>
  <si>
    <t>LIMPOPO: SEKHUKHUNE (DC47)</t>
  </si>
  <si>
    <t>LIMPOPO: GREATER GIYANI (LIM331)</t>
  </si>
  <si>
    <t>LIMPOPO: GREATER LETABA (LIM332)</t>
  </si>
  <si>
    <t>LIMPOPO: GREATER TZANEEN (LIM333)</t>
  </si>
  <si>
    <t>LIMPOPO: BA-PHALABORWA (LIM334)</t>
  </si>
  <si>
    <t>LIMPOPO: MARULENG (LIM335)</t>
  </si>
  <si>
    <t>LIMPOPO: MUSINA (LIM341)</t>
  </si>
  <si>
    <t>LIMPOPO: THULAMELA (LIM343)</t>
  </si>
  <si>
    <t>LIMPOPO: MAKHADO (LIM344)</t>
  </si>
  <si>
    <t>LIMPOPO: COLLINS CHABANE (LIM345)</t>
  </si>
  <si>
    <t>LIMPOPO: BLOUBERG (LIM351)</t>
  </si>
  <si>
    <t>LIMPOPO: MOLEMOLE (LIM353)</t>
  </si>
  <si>
    <t>LIMPOPO: POLOKWANE (LIM354)</t>
  </si>
  <si>
    <t>LIMPOPO: LEPELLE-NKUMPI (LIM355)</t>
  </si>
  <si>
    <t>LIMPOPO: THABAZIMBI (LIM361)</t>
  </si>
  <si>
    <t>LIMPOPO: LEPHALALE (LIM362)</t>
  </si>
  <si>
    <t>LIMPOPO: BELA BELA (LIM366)</t>
  </si>
  <si>
    <t>LIMPOPO: MOGALAKWENA (LIM367)</t>
  </si>
  <si>
    <t>LIMPOPO: MODIMOLLE-MOOKGOPONG (LIM368)</t>
  </si>
  <si>
    <t>LIMPOPO: EPHRAIM MOGALE (LIM471)</t>
  </si>
  <si>
    <t>LIMPOPO: ELIAS MOTSOALEDI (LIM472)</t>
  </si>
  <si>
    <t>LIMPOPO: MAKHUDUTHAMAGA (LIM473)</t>
  </si>
  <si>
    <t>LIMPOPO: TUBATSE FETAKGOMO (LIM476)</t>
  </si>
  <si>
    <t>Summary by Category of Municipality</t>
  </si>
  <si>
    <t>Category classification</t>
  </si>
  <si>
    <t>Category A</t>
  </si>
  <si>
    <t>Category B</t>
  </si>
  <si>
    <t>Category C</t>
  </si>
  <si>
    <t>Unallocated</t>
  </si>
  <si>
    <t>District Municipality : Names of Conditional Grants received from the District municipality</t>
  </si>
  <si>
    <r>
      <t>Total of Provincial transfers to Municipalities (Part B)</t>
    </r>
    <r>
      <rPr>
        <b/>
        <vertAlign val="superscript"/>
        <sz val="8"/>
        <rFont val="Arial"/>
        <family val="2"/>
      </rPr>
      <t>5</t>
    </r>
  </si>
  <si>
    <t>Unallocated funds e.g DBSA, ESKOM, and Neighbourhood Development Grant.</t>
  </si>
  <si>
    <t>Spending of these grants is done at National department level and therefore no reporting is required from municipalities.</t>
  </si>
  <si>
    <t>Sources: DoRA Monthly reports by the national transferring officer and Municipal sign-offs and electronic verification.</t>
  </si>
  <si>
    <t>All the figures are unaudited.</t>
  </si>
  <si>
    <t>In future provincial Treasuries will be required to provide the National Treasury with a payment schedule</t>
  </si>
  <si>
    <t xml:space="preserve"> in the same format as the provincial payment schedule that correspond with the amount in Budget Statement 1 and 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</si>
</sst>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_);_(* \(#,##0\);_(* &quot;- &quot;?_);_(@_)"/>
    <numFmt numFmtId="165" formatCode="#\ ###\ ###,"/>
    <numFmt numFmtId="166" formatCode="_(* #,##0_);_(* \(#,##0\);_(* &quot;-&quot;?_);_(@_)"/>
    <numFmt numFmtId="167" formatCode="0.0\%;\(0.0\%\);_(* &quot;-&quot;_)"/>
    <numFmt numFmtId="168" formatCode="_(* #,##0_);_(* \(#,##0\);_(* &quot;&quot;\-\ &quot;&quot;?_);_(@_)"/>
    <numFmt numFmtId="169" formatCode="_(* #,##0,_);_(* \(#,##0,\);_(* &quot;- &quot;?_);_(@_)"/>
  </numFmts>
  <fonts count="12" x14ac:knownFonts="1">
    <font>
      <sz val="10"/>
      <color rgb="FF000000"/>
      <name val="ARIAL"/>
    </font>
    <font>
      <sz val="10"/>
      <color rgb="FF000000"/>
      <name val="ARIAL"/>
    </font>
    <font>
      <b/>
      <sz val="8"/>
      <name val="Arial"/>
      <family val="2"/>
    </font>
    <font>
      <sz val="8"/>
      <name val="Arial"/>
      <family val="2"/>
    </font>
    <font>
      <b/>
      <vertAlign val="superscript"/>
      <sz val="8"/>
      <name val="Arial"/>
      <family val="2"/>
    </font>
    <font>
      <sz val="10"/>
      <name val="Arial Narrow"/>
      <family val="2"/>
    </font>
    <font>
      <b/>
      <sz val="10"/>
      <color indexed="8"/>
      <name val="Arial"/>
    </font>
    <font>
      <sz val="8"/>
      <color indexed="8"/>
      <name val="Arial"/>
      <family val="2"/>
    </font>
    <font>
      <b/>
      <sz val="14"/>
      <color indexed="8"/>
      <name val="Arial"/>
    </font>
    <font>
      <b/>
      <sz val="11"/>
      <color indexed="8"/>
      <name val="Arial"/>
    </font>
    <font>
      <b/>
      <sz val="10"/>
      <color indexed="8"/>
      <name val="Arial Narrow"/>
    </font>
    <font>
      <sz val="10"/>
      <color indexed="8"/>
      <name val="ARIAL NARROW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8">
    <xf numFmtId="0" fontId="0" fillId="0" borderId="0" xfId="0"/>
    <xf numFmtId="164" fontId="2" fillId="0" borderId="1" xfId="0" applyNumberFormat="1" applyFont="1" applyBorder="1" applyAlignment="1">
      <alignment horizontal="left" vertical="top" wrapText="1"/>
    </xf>
    <xf numFmtId="165" fontId="2" fillId="0" borderId="1" xfId="0" applyNumberFormat="1" applyFont="1" applyBorder="1" applyAlignment="1">
      <alignment horizontal="center" vertical="top" wrapText="1"/>
    </xf>
    <xf numFmtId="165" fontId="2" fillId="0" borderId="2" xfId="0" applyNumberFormat="1" applyFont="1" applyBorder="1" applyAlignment="1">
      <alignment horizontal="center" vertical="top" wrapText="1"/>
    </xf>
    <xf numFmtId="166" fontId="3" fillId="0" borderId="3" xfId="0" applyNumberFormat="1" applyFont="1" applyBorder="1"/>
    <xf numFmtId="165" fontId="2" fillId="0" borderId="3" xfId="0" applyNumberFormat="1" applyFont="1" applyBorder="1" applyAlignment="1">
      <alignment horizontal="center" vertical="top" wrapText="1"/>
    </xf>
    <xf numFmtId="165" fontId="2" fillId="0" borderId="4" xfId="0" applyNumberFormat="1" applyFont="1" applyBorder="1" applyAlignment="1">
      <alignment horizontal="center" vertical="top" wrapText="1"/>
    </xf>
    <xf numFmtId="0" fontId="2" fillId="0" borderId="5" xfId="0" applyFont="1" applyBorder="1" applyAlignment="1">
      <alignment horizontal="left"/>
    </xf>
    <xf numFmtId="165" fontId="2" fillId="0" borderId="5" xfId="0" applyNumberFormat="1" applyFont="1" applyBorder="1" applyAlignment="1">
      <alignment horizontal="right"/>
    </xf>
    <xf numFmtId="165" fontId="2" fillId="0" borderId="6" xfId="0" applyNumberFormat="1" applyFont="1" applyBorder="1" applyAlignment="1">
      <alignment horizontal="right"/>
    </xf>
    <xf numFmtId="0" fontId="2" fillId="0" borderId="7" xfId="0" applyFont="1" applyBorder="1" applyAlignment="1">
      <alignment horizontal="left"/>
    </xf>
    <xf numFmtId="165" fontId="2" fillId="0" borderId="7" xfId="0" applyNumberFormat="1" applyFont="1" applyBorder="1" applyAlignment="1">
      <alignment horizontal="right"/>
    </xf>
    <xf numFmtId="165" fontId="2" fillId="0" borderId="8" xfId="0" applyNumberFormat="1" applyFont="1" applyBorder="1" applyAlignment="1">
      <alignment horizontal="right"/>
    </xf>
    <xf numFmtId="0" fontId="3" fillId="0" borderId="3" xfId="0" applyFont="1" applyBorder="1" applyAlignment="1">
      <alignment horizontal="left" indent="1"/>
    </xf>
    <xf numFmtId="165" fontId="2" fillId="0" borderId="3" xfId="0" applyNumberFormat="1" applyFont="1" applyBorder="1" applyAlignment="1">
      <alignment horizontal="right"/>
    </xf>
    <xf numFmtId="165" fontId="2" fillId="0" borderId="4" xfId="0" applyNumberFormat="1" applyFont="1" applyBorder="1" applyAlignment="1">
      <alignment horizontal="right"/>
    </xf>
    <xf numFmtId="0" fontId="2" fillId="0" borderId="1" xfId="0" applyFont="1" applyBorder="1" applyAlignment="1">
      <alignment horizontal="left" indent="1"/>
    </xf>
    <xf numFmtId="167" fontId="2" fillId="0" borderId="2" xfId="1" applyNumberFormat="1" applyFont="1" applyFill="1" applyBorder="1" applyAlignment="1" applyProtection="1">
      <alignment horizontal="right"/>
    </xf>
    <xf numFmtId="167" fontId="2" fillId="0" borderId="1" xfId="1" applyNumberFormat="1" applyFont="1" applyFill="1" applyBorder="1" applyAlignment="1" applyProtection="1">
      <alignment horizontal="right"/>
    </xf>
    <xf numFmtId="0" fontId="2" fillId="0" borderId="9" xfId="0" applyFont="1" applyBorder="1" applyAlignment="1">
      <alignment horizontal="centerContinuous" vertical="justify"/>
    </xf>
    <xf numFmtId="10" fontId="2" fillId="0" borderId="10" xfId="1" applyNumberFormat="1" applyFont="1" applyFill="1" applyBorder="1" applyAlignment="1" applyProtection="1">
      <alignment horizontal="right"/>
    </xf>
    <xf numFmtId="10" fontId="2" fillId="0" borderId="9" xfId="1" applyNumberFormat="1" applyFont="1" applyFill="1" applyBorder="1" applyAlignment="1" applyProtection="1">
      <alignment horizontal="right"/>
    </xf>
    <xf numFmtId="0" fontId="2" fillId="2" borderId="3" xfId="0" applyFont="1" applyFill="1" applyBorder="1" applyAlignment="1" applyProtection="1">
      <alignment horizontal="left" indent="1"/>
      <protection locked="0"/>
    </xf>
    <xf numFmtId="10" fontId="2" fillId="0" borderId="4" xfId="1" applyNumberFormat="1" applyFont="1" applyFill="1" applyBorder="1" applyAlignment="1" applyProtection="1">
      <alignment horizontal="right"/>
    </xf>
    <xf numFmtId="10" fontId="2" fillId="0" borderId="3" xfId="1" applyNumberFormat="1" applyFont="1" applyFill="1" applyBorder="1" applyAlignment="1" applyProtection="1">
      <alignment horizontal="right"/>
    </xf>
    <xf numFmtId="0" fontId="2" fillId="0" borderId="1" xfId="0" applyFont="1" applyBorder="1"/>
    <xf numFmtId="0" fontId="2" fillId="0" borderId="9" xfId="0" applyFont="1" applyBorder="1"/>
    <xf numFmtId="0" fontId="2" fillId="0" borderId="0" xfId="0" applyFont="1"/>
    <xf numFmtId="10" fontId="2" fillId="0" borderId="0" xfId="1" applyNumberFormat="1" applyFont="1" applyFill="1" applyBorder="1" applyAlignment="1" applyProtection="1">
      <alignment horizontal="right"/>
    </xf>
    <xf numFmtId="0" fontId="3" fillId="0" borderId="0" xfId="0" applyFont="1"/>
    <xf numFmtId="164" fontId="5" fillId="0" borderId="0" xfId="0" applyNumberFormat="1" applyFont="1"/>
    <xf numFmtId="0" fontId="6" fillId="0" borderId="11" xfId="0" applyFont="1" applyBorder="1" applyAlignment="1">
      <alignment wrapText="1"/>
    </xf>
    <xf numFmtId="0" fontId="7" fillId="0" borderId="0" xfId="0" applyFont="1" applyAlignment="1">
      <alignment horizontal="right"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6" fillId="0" borderId="12" xfId="0" applyFont="1" applyBorder="1" applyAlignment="1">
      <alignment wrapText="1"/>
    </xf>
    <xf numFmtId="0" fontId="10" fillId="0" borderId="10" xfId="0" applyFont="1" applyBorder="1" applyAlignment="1">
      <alignment wrapText="1"/>
    </xf>
    <xf numFmtId="0" fontId="10" fillId="0" borderId="9" xfId="0" applyFont="1" applyBorder="1" applyAlignment="1">
      <alignment horizontal="center" vertical="top" wrapText="1"/>
    </xf>
    <xf numFmtId="0" fontId="10" fillId="0" borderId="15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4" xfId="0" applyFont="1" applyBorder="1" applyAlignment="1">
      <alignment wrapText="1"/>
    </xf>
    <xf numFmtId="168" fontId="10" fillId="0" borderId="3" xfId="0" applyNumberFormat="1" applyFont="1" applyBorder="1" applyAlignment="1">
      <alignment wrapText="1"/>
    </xf>
    <xf numFmtId="168" fontId="10" fillId="0" borderId="17" xfId="0" applyNumberFormat="1" applyFont="1" applyBorder="1" applyAlignment="1">
      <alignment wrapText="1"/>
    </xf>
    <xf numFmtId="168" fontId="10" fillId="0" borderId="18" xfId="0" applyNumberFormat="1" applyFont="1" applyBorder="1" applyAlignment="1">
      <alignment wrapText="1"/>
    </xf>
    <xf numFmtId="167" fontId="10" fillId="0" borderId="17" xfId="0" applyNumberFormat="1" applyFont="1" applyBorder="1" applyAlignment="1">
      <alignment wrapText="1"/>
    </xf>
    <xf numFmtId="167" fontId="10" fillId="0" borderId="18" xfId="0" applyNumberFormat="1" applyFont="1" applyBorder="1" applyAlignment="1">
      <alignment wrapText="1"/>
    </xf>
    <xf numFmtId="167" fontId="10" fillId="0" borderId="18" xfId="0" applyNumberFormat="1" applyFont="1" applyBorder="1" applyAlignment="1">
      <alignment shrinkToFit="1"/>
    </xf>
    <xf numFmtId="0" fontId="11" fillId="0" borderId="4" xfId="0" applyFont="1" applyBorder="1" applyAlignment="1">
      <alignment wrapText="1"/>
    </xf>
    <xf numFmtId="167" fontId="11" fillId="0" borderId="17" xfId="0" applyNumberFormat="1" applyFont="1" applyBorder="1" applyAlignment="1">
      <alignment wrapText="1"/>
    </xf>
    <xf numFmtId="167" fontId="11" fillId="0" borderId="18" xfId="0" applyNumberFormat="1" applyFont="1" applyBorder="1" applyAlignment="1">
      <alignment wrapText="1"/>
    </xf>
    <xf numFmtId="167" fontId="11" fillId="0" borderId="18" xfId="0" applyNumberFormat="1" applyFont="1" applyBorder="1" applyAlignment="1">
      <alignment shrinkToFit="1"/>
    </xf>
    <xf numFmtId="0" fontId="10" fillId="0" borderId="8" xfId="0" applyFont="1" applyBorder="1"/>
    <xf numFmtId="167" fontId="10" fillId="0" borderId="19" xfId="0" applyNumberFormat="1" applyFont="1" applyBorder="1"/>
    <xf numFmtId="167" fontId="10" fillId="0" borderId="20" xfId="0" applyNumberFormat="1" applyFont="1" applyBorder="1"/>
    <xf numFmtId="167" fontId="10" fillId="0" borderId="20" xfId="0" applyNumberFormat="1" applyFont="1" applyBorder="1" applyAlignment="1">
      <alignment shrinkToFit="1"/>
    </xf>
    <xf numFmtId="0" fontId="0" fillId="0" borderId="4" xfId="0" applyBorder="1"/>
    <xf numFmtId="0" fontId="10" fillId="0" borderId="21" xfId="0" applyFont="1" applyBorder="1"/>
    <xf numFmtId="167" fontId="10" fillId="0" borderId="15" xfId="0" applyNumberFormat="1" applyFont="1" applyBorder="1"/>
    <xf numFmtId="167" fontId="10" fillId="0" borderId="16" xfId="0" applyNumberFormat="1" applyFont="1" applyBorder="1"/>
    <xf numFmtId="167" fontId="10" fillId="0" borderId="16" xfId="0" applyNumberFormat="1" applyFont="1" applyBorder="1" applyAlignment="1">
      <alignment shrinkToFit="1"/>
    </xf>
    <xf numFmtId="0" fontId="10" fillId="0" borderId="10" xfId="0" applyFont="1" applyBorder="1"/>
    <xf numFmtId="167" fontId="10" fillId="0" borderId="23" xfId="0" applyNumberFormat="1" applyFont="1" applyBorder="1"/>
    <xf numFmtId="167" fontId="10" fillId="0" borderId="24" xfId="0" applyNumberFormat="1" applyFont="1" applyBorder="1"/>
    <xf numFmtId="168" fontId="0" fillId="0" borderId="4" xfId="0" applyNumberFormat="1" applyBorder="1"/>
    <xf numFmtId="168" fontId="0" fillId="0" borderId="0" xfId="0" applyNumberFormat="1"/>
    <xf numFmtId="167" fontId="10" fillId="0" borderId="24" xfId="0" applyNumberFormat="1" applyFont="1" applyBorder="1" applyAlignment="1">
      <alignment shrinkToFit="1"/>
    </xf>
    <xf numFmtId="0" fontId="2" fillId="3" borderId="25" xfId="0" applyFont="1" applyFill="1" applyBorder="1" applyAlignment="1">
      <alignment horizontal="left" indent="1"/>
    </xf>
    <xf numFmtId="165" fontId="2" fillId="3" borderId="26" xfId="0" applyNumberFormat="1" applyFont="1" applyFill="1" applyBorder="1" applyAlignment="1">
      <alignment horizontal="right"/>
    </xf>
    <xf numFmtId="165" fontId="2" fillId="3" borderId="27" xfId="0" applyNumberFormat="1" applyFont="1" applyFill="1" applyBorder="1" applyAlignment="1">
      <alignment horizontal="right"/>
    </xf>
    <xf numFmtId="165" fontId="2" fillId="3" borderId="28" xfId="0" applyNumberFormat="1" applyFont="1" applyFill="1" applyBorder="1" applyAlignment="1">
      <alignment horizontal="right"/>
    </xf>
    <xf numFmtId="165" fontId="3" fillId="0" borderId="4" xfId="0" applyNumberFormat="1" applyFont="1" applyBorder="1" applyAlignment="1">
      <alignment horizontal="right"/>
    </xf>
    <xf numFmtId="165" fontId="3" fillId="0" borderId="11" xfId="0" applyNumberFormat="1" applyFont="1" applyBorder="1" applyAlignment="1">
      <alignment horizontal="right"/>
    </xf>
    <xf numFmtId="165" fontId="3" fillId="0" borderId="29" xfId="0" applyNumberFormat="1" applyFont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/>
    </xf>
    <xf numFmtId="165" fontId="2" fillId="0" borderId="30" xfId="0" applyNumberFormat="1" applyFont="1" applyBorder="1" applyAlignment="1">
      <alignment horizontal="center" vertical="center"/>
    </xf>
    <xf numFmtId="165" fontId="2" fillId="0" borderId="31" xfId="0" applyNumberFormat="1" applyFont="1" applyBorder="1" applyAlignment="1">
      <alignment horizontal="center" vertical="center"/>
    </xf>
    <xf numFmtId="165" fontId="2" fillId="0" borderId="9" xfId="0" applyNumberFormat="1" applyFont="1" applyBorder="1" applyAlignment="1">
      <alignment horizontal="center" vertical="center"/>
    </xf>
    <xf numFmtId="164" fontId="2" fillId="0" borderId="32" xfId="0" applyNumberFormat="1" applyFont="1" applyBorder="1" applyAlignment="1">
      <alignment horizontal="left" vertical="top" wrapText="1"/>
    </xf>
    <xf numFmtId="165" fontId="2" fillId="0" borderId="32" xfId="0" applyNumberFormat="1" applyFont="1" applyBorder="1" applyAlignment="1">
      <alignment horizontal="center" vertical="top" wrapText="1"/>
    </xf>
    <xf numFmtId="164" fontId="2" fillId="0" borderId="32" xfId="0" applyNumberFormat="1" applyFont="1" applyBorder="1" applyAlignment="1">
      <alignment horizontal="center" vertical="top" wrapText="1"/>
    </xf>
    <xf numFmtId="49" fontId="2" fillId="0" borderId="32" xfId="0" applyNumberFormat="1" applyFont="1" applyBorder="1" applyAlignment="1">
      <alignment horizontal="center" vertical="top" wrapText="1"/>
    </xf>
    <xf numFmtId="49" fontId="2" fillId="0" borderId="33" xfId="0" applyNumberFormat="1" applyFont="1" applyBorder="1" applyAlignment="1">
      <alignment horizontal="center" vertical="top" wrapText="1"/>
    </xf>
    <xf numFmtId="164" fontId="2" fillId="0" borderId="3" xfId="0" applyNumberFormat="1" applyFont="1" applyBorder="1" applyAlignment="1">
      <alignment horizontal="center" vertical="top" wrapText="1"/>
    </xf>
    <xf numFmtId="164" fontId="2" fillId="0" borderId="4" xfId="0" applyNumberFormat="1" applyFont="1" applyBorder="1" applyAlignment="1">
      <alignment horizontal="center" vertical="top" wrapText="1"/>
    </xf>
    <xf numFmtId="0" fontId="2" fillId="0" borderId="34" xfId="0" applyFont="1" applyBorder="1" applyAlignment="1">
      <alignment horizontal="left"/>
    </xf>
    <xf numFmtId="165" fontId="2" fillId="0" borderId="22" xfId="0" applyNumberFormat="1" applyFont="1" applyBorder="1" applyAlignment="1">
      <alignment horizontal="right"/>
    </xf>
    <xf numFmtId="167" fontId="2" fillId="0" borderId="21" xfId="1" applyNumberFormat="1" applyFont="1" applyFill="1" applyBorder="1" applyAlignment="1" applyProtection="1">
      <alignment horizontal="right"/>
    </xf>
    <xf numFmtId="167" fontId="2" fillId="0" borderId="22" xfId="1" applyNumberFormat="1" applyFont="1" applyFill="1" applyBorder="1" applyAlignment="1" applyProtection="1">
      <alignment horizontal="right"/>
    </xf>
    <xf numFmtId="0" fontId="2" fillId="0" borderId="32" xfId="0" applyFont="1" applyBorder="1" applyAlignment="1">
      <alignment horizontal="left" indent="1"/>
    </xf>
    <xf numFmtId="167" fontId="2" fillId="0" borderId="4" xfId="1" applyNumberFormat="1" applyFont="1" applyFill="1" applyBorder="1" applyAlignment="1" applyProtection="1">
      <alignment horizontal="right"/>
    </xf>
    <xf numFmtId="167" fontId="2" fillId="0" borderId="3" xfId="1" applyNumberFormat="1" applyFont="1" applyFill="1" applyBorder="1" applyAlignment="1" applyProtection="1">
      <alignment horizontal="right"/>
    </xf>
    <xf numFmtId="0" fontId="2" fillId="0" borderId="3" xfId="0" applyFont="1" applyBorder="1" applyAlignment="1">
      <alignment horizontal="left" indent="1"/>
    </xf>
    <xf numFmtId="169" fontId="11" fillId="0" borderId="3" xfId="0" applyNumberFormat="1" applyFont="1" applyBorder="1" applyAlignment="1">
      <alignment wrapText="1"/>
    </xf>
    <xf numFmtId="169" fontId="11" fillId="0" borderId="17" xfId="0" applyNumberFormat="1" applyFont="1" applyBorder="1" applyAlignment="1">
      <alignment wrapText="1"/>
    </xf>
    <xf numFmtId="169" fontId="11" fillId="0" borderId="18" xfId="0" applyNumberFormat="1" applyFont="1" applyBorder="1" applyAlignment="1">
      <alignment wrapText="1"/>
    </xf>
    <xf numFmtId="169" fontId="10" fillId="0" borderId="7" xfId="0" applyNumberFormat="1" applyFont="1" applyBorder="1"/>
    <xf numFmtId="169" fontId="10" fillId="0" borderId="19" xfId="0" applyNumberFormat="1" applyFont="1" applyBorder="1"/>
    <xf numFmtId="169" fontId="10" fillId="0" borderId="20" xfId="0" applyNumberFormat="1" applyFont="1" applyBorder="1"/>
    <xf numFmtId="169" fontId="10" fillId="0" borderId="3" xfId="0" applyNumberFormat="1" applyFont="1" applyBorder="1" applyAlignment="1">
      <alignment wrapText="1"/>
    </xf>
    <xf numFmtId="169" fontId="10" fillId="0" borderId="17" xfId="0" applyNumberFormat="1" applyFont="1" applyBorder="1" applyAlignment="1">
      <alignment wrapText="1"/>
    </xf>
    <xf numFmtId="169" fontId="10" fillId="0" borderId="18" xfId="0" applyNumberFormat="1" applyFont="1" applyBorder="1" applyAlignment="1">
      <alignment wrapText="1"/>
    </xf>
    <xf numFmtId="169" fontId="10" fillId="0" borderId="22" xfId="0" applyNumberFormat="1" applyFont="1" applyBorder="1"/>
    <xf numFmtId="169" fontId="10" fillId="0" borderId="15" xfId="0" applyNumberFormat="1" applyFont="1" applyBorder="1"/>
    <xf numFmtId="169" fontId="10" fillId="0" borderId="16" xfId="0" applyNumberFormat="1" applyFont="1" applyBorder="1"/>
    <xf numFmtId="169" fontId="10" fillId="0" borderId="9" xfId="0" applyNumberFormat="1" applyFont="1" applyBorder="1"/>
    <xf numFmtId="169" fontId="10" fillId="0" borderId="23" xfId="0" applyNumberFormat="1" applyFont="1" applyBorder="1"/>
    <xf numFmtId="169" fontId="10" fillId="0" borderId="24" xfId="0" applyNumberFormat="1" applyFont="1" applyBorder="1"/>
    <xf numFmtId="169" fontId="2" fillId="0" borderId="3" xfId="0" applyNumberFormat="1" applyFont="1" applyBorder="1" applyAlignment="1">
      <alignment horizontal="center" vertical="top" wrapText="1"/>
    </xf>
    <xf numFmtId="169" fontId="2" fillId="0" borderId="4" xfId="0" applyNumberFormat="1" applyFont="1" applyBorder="1" applyAlignment="1">
      <alignment horizontal="center" vertical="top" wrapText="1"/>
    </xf>
    <xf numFmtId="169" fontId="2" fillId="0" borderId="5" xfId="0" applyNumberFormat="1" applyFont="1" applyBorder="1" applyAlignment="1">
      <alignment horizontal="right"/>
    </xf>
    <xf numFmtId="169" fontId="2" fillId="0" borderId="6" xfId="0" applyNumberFormat="1" applyFont="1" applyBorder="1" applyAlignment="1">
      <alignment horizontal="right"/>
    </xf>
    <xf numFmtId="169" fontId="2" fillId="0" borderId="7" xfId="0" applyNumberFormat="1" applyFont="1" applyBorder="1" applyAlignment="1">
      <alignment horizontal="right"/>
    </xf>
    <xf numFmtId="169" fontId="2" fillId="0" borderId="8" xfId="0" applyNumberFormat="1" applyFont="1" applyBorder="1" applyAlignment="1">
      <alignment horizontal="right"/>
    </xf>
    <xf numFmtId="169" fontId="2" fillId="0" borderId="3" xfId="0" applyNumberFormat="1" applyFont="1" applyBorder="1" applyAlignment="1">
      <alignment horizontal="right"/>
    </xf>
    <xf numFmtId="169" fontId="3" fillId="0" borderId="3" xfId="0" applyNumberFormat="1" applyFont="1" applyBorder="1" applyAlignment="1" applyProtection="1">
      <alignment horizontal="right"/>
      <protection locked="0"/>
    </xf>
    <xf numFmtId="169" fontId="2" fillId="0" borderId="4" xfId="0" applyNumberFormat="1" applyFont="1" applyBorder="1" applyAlignment="1">
      <alignment horizontal="right"/>
    </xf>
    <xf numFmtId="169" fontId="2" fillId="0" borderId="34" xfId="0" applyNumberFormat="1" applyFont="1" applyBorder="1" applyAlignment="1">
      <alignment horizontal="right"/>
    </xf>
    <xf numFmtId="169" fontId="2" fillId="0" borderId="22" xfId="0" applyNumberFormat="1" applyFont="1" applyBorder="1" applyAlignment="1">
      <alignment horizontal="right"/>
    </xf>
    <xf numFmtId="169" fontId="2" fillId="0" borderId="32" xfId="0" applyNumberFormat="1" applyFont="1" applyBorder="1" applyAlignment="1">
      <alignment horizontal="right"/>
    </xf>
    <xf numFmtId="169" fontId="2" fillId="0" borderId="1" xfId="0" applyNumberFormat="1" applyFont="1" applyBorder="1" applyAlignment="1">
      <alignment horizontal="right"/>
    </xf>
    <xf numFmtId="169" fontId="2" fillId="0" borderId="2" xfId="0" applyNumberFormat="1" applyFont="1" applyBorder="1" applyAlignment="1">
      <alignment horizontal="right"/>
    </xf>
    <xf numFmtId="169" fontId="2" fillId="0" borderId="9" xfId="0" applyNumberFormat="1" applyFont="1" applyBorder="1" applyAlignment="1">
      <alignment horizontal="right"/>
    </xf>
    <xf numFmtId="169" fontId="2" fillId="0" borderId="10" xfId="0" applyNumberFormat="1" applyFont="1" applyBorder="1" applyAlignment="1">
      <alignment horizontal="right"/>
    </xf>
    <xf numFmtId="169" fontId="3" fillId="2" borderId="3" xfId="0" applyNumberFormat="1" applyFont="1" applyFill="1" applyBorder="1" applyAlignment="1" applyProtection="1">
      <alignment horizontal="right"/>
      <protection locked="0"/>
    </xf>
    <xf numFmtId="169" fontId="3" fillId="0" borderId="3" xfId="0" applyNumberFormat="1" applyFont="1" applyBorder="1" applyAlignment="1">
      <alignment horizontal="right"/>
    </xf>
    <xf numFmtId="169" fontId="3" fillId="2" borderId="4" xfId="0" applyNumberFormat="1" applyFont="1" applyFill="1" applyBorder="1" applyAlignment="1" applyProtection="1">
      <alignment horizontal="right"/>
      <protection locked="0"/>
    </xf>
    <xf numFmtId="169" fontId="2" fillId="0" borderId="2" xfId="0" applyNumberFormat="1" applyFont="1" applyBorder="1"/>
    <xf numFmtId="169" fontId="2" fillId="0" borderId="1" xfId="0" applyNumberFormat="1" applyFont="1" applyBorder="1"/>
    <xf numFmtId="169" fontId="2" fillId="0" borderId="10" xfId="0" applyNumberFormat="1" applyFont="1" applyBorder="1"/>
    <xf numFmtId="169" fontId="2" fillId="0" borderId="0" xfId="0" applyNumberFormat="1" applyFont="1"/>
    <xf numFmtId="165" fontId="2" fillId="0" borderId="10" xfId="0" applyNumberFormat="1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0" fontId="7" fillId="0" borderId="0" xfId="0" applyFont="1" applyAlignment="1">
      <alignment horizontal="right"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125"/>
  <sheetViews>
    <sheetView showGridLines="0" tabSelected="1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4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61520000</v>
      </c>
      <c r="C10" s="92"/>
      <c r="D10" s="92"/>
      <c r="E10" s="92">
        <f t="shared" ref="E10:E15" si="0">$B10      +$C10      +$D10</f>
        <v>61520000</v>
      </c>
      <c r="F10" s="93">
        <v>61520000</v>
      </c>
      <c r="G10" s="94">
        <v>61520000</v>
      </c>
      <c r="H10" s="93">
        <v>9905000</v>
      </c>
      <c r="I10" s="94">
        <v>8257962</v>
      </c>
      <c r="J10" s="93">
        <v>15401000</v>
      </c>
      <c r="K10" s="94">
        <v>15189323</v>
      </c>
      <c r="L10" s="93"/>
      <c r="M10" s="94"/>
      <c r="N10" s="93"/>
      <c r="O10" s="94"/>
      <c r="P10" s="93">
        <f t="shared" ref="P10:P15" si="1">$H10      +$J10      +$L10      +$N10</f>
        <v>25306000</v>
      </c>
      <c r="Q10" s="94">
        <f t="shared" ref="Q10:Q15" si="2">$I10      +$K10      +$M10      +$O10</f>
        <v>23447285</v>
      </c>
      <c r="R10" s="48">
        <f t="shared" ref="R10:R15" si="3">IF(($H10      =0),0,((($J10      -$H10      )/$H10      )*100))</f>
        <v>55.487127713276116</v>
      </c>
      <c r="S10" s="49">
        <f t="shared" ref="S10:S15" si="4">IF(($I10      =0),0,((($K10      -$I10      )/$I10      )*100))</f>
        <v>83.935491589813566</v>
      </c>
      <c r="T10" s="48">
        <f t="shared" ref="T10:T14" si="5">IF(($E10      =0),0,(($P10      /$E10      )*100))</f>
        <v>41.134590377113135</v>
      </c>
      <c r="U10" s="50">
        <f t="shared" ref="U10:U14" si="6">IF(($E10      =0),0,(($Q10      /$E10      )*100))</f>
        <v>38.113272106631989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>
        <v>14000000</v>
      </c>
      <c r="C11" s="92"/>
      <c r="D11" s="92"/>
      <c r="E11" s="92">
        <f t="shared" si="0"/>
        <v>14000000</v>
      </c>
      <c r="F11" s="93">
        <v>14000000</v>
      </c>
      <c r="G11" s="94">
        <v>8000000</v>
      </c>
      <c r="H11" s="93">
        <v>2770000</v>
      </c>
      <c r="I11" s="94">
        <v>1031110</v>
      </c>
      <c r="J11" s="93">
        <v>2964000</v>
      </c>
      <c r="K11" s="94">
        <v>3334510</v>
      </c>
      <c r="L11" s="93"/>
      <c r="M11" s="94"/>
      <c r="N11" s="93"/>
      <c r="O11" s="94"/>
      <c r="P11" s="93">
        <f t="shared" si="1"/>
        <v>5734000</v>
      </c>
      <c r="Q11" s="94">
        <f t="shared" si="2"/>
        <v>4365620</v>
      </c>
      <c r="R11" s="48">
        <f t="shared" si="3"/>
        <v>7.0036101083032491</v>
      </c>
      <c r="S11" s="49">
        <f t="shared" si="4"/>
        <v>223.39032692923161</v>
      </c>
      <c r="T11" s="48">
        <f t="shared" si="5"/>
        <v>40.957142857142856</v>
      </c>
      <c r="U11" s="50">
        <f t="shared" si="6"/>
        <v>31.183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>
        <v>57168000</v>
      </c>
      <c r="C13" s="92"/>
      <c r="D13" s="92"/>
      <c r="E13" s="92">
        <f t="shared" si="0"/>
        <v>57168000</v>
      </c>
      <c r="F13" s="93">
        <v>57168000</v>
      </c>
      <c r="G13" s="94">
        <v>41168000</v>
      </c>
      <c r="H13" s="93">
        <v>9430000</v>
      </c>
      <c r="I13" s="94">
        <v>3071693</v>
      </c>
      <c r="J13" s="93">
        <v>2440000</v>
      </c>
      <c r="K13" s="94">
        <v>14946443</v>
      </c>
      <c r="L13" s="93"/>
      <c r="M13" s="94"/>
      <c r="N13" s="93"/>
      <c r="O13" s="94"/>
      <c r="P13" s="93">
        <f t="shared" si="1"/>
        <v>11870000</v>
      </c>
      <c r="Q13" s="94">
        <f t="shared" si="2"/>
        <v>18018136</v>
      </c>
      <c r="R13" s="48">
        <f t="shared" si="3"/>
        <v>-74.125132555673375</v>
      </c>
      <c r="S13" s="49">
        <f t="shared" si="4"/>
        <v>386.58648504261333</v>
      </c>
      <c r="T13" s="48">
        <f t="shared" si="5"/>
        <v>20.763364119787294</v>
      </c>
      <c r="U13" s="50">
        <f t="shared" si="6"/>
        <v>31.51787013713966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>
        <v>3600000</v>
      </c>
      <c r="C14" s="92"/>
      <c r="D14" s="92"/>
      <c r="E14" s="92">
        <f t="shared" si="0"/>
        <v>3600000</v>
      </c>
      <c r="F14" s="93">
        <v>3600000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136288000</v>
      </c>
      <c r="C15" s="95">
        <f>SUM(C9:C14)</f>
        <v>0</v>
      </c>
      <c r="D15" s="95"/>
      <c r="E15" s="95">
        <f t="shared" si="0"/>
        <v>136288000</v>
      </c>
      <c r="F15" s="96">
        <f t="shared" ref="F15:O15" si="7">SUM(F9:F14)</f>
        <v>136288000</v>
      </c>
      <c r="G15" s="97">
        <f t="shared" si="7"/>
        <v>110688000</v>
      </c>
      <c r="H15" s="96">
        <f t="shared" si="7"/>
        <v>22105000</v>
      </c>
      <c r="I15" s="97">
        <f t="shared" si="7"/>
        <v>12360765</v>
      </c>
      <c r="J15" s="96">
        <f t="shared" si="7"/>
        <v>20805000</v>
      </c>
      <c r="K15" s="97">
        <f t="shared" si="7"/>
        <v>33470276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42910000</v>
      </c>
      <c r="Q15" s="97">
        <f t="shared" si="2"/>
        <v>45831041</v>
      </c>
      <c r="R15" s="52">
        <f t="shared" si="3"/>
        <v>-5.881022393123728</v>
      </c>
      <c r="S15" s="53">
        <f t="shared" si="4"/>
        <v>170.77835392874147</v>
      </c>
      <c r="T15" s="52">
        <f>IF((SUM($E9:$E13))=0,0,(P15/(SUM($E9:$E13))*100))</f>
        <v>32.339020860967082</v>
      </c>
      <c r="U15" s="54">
        <f>IF((SUM($E9:$E13))=0,0,(Q15/(SUM($E9:$E13))*100))</f>
        <v>34.540456559749188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>
        <v>435949000</v>
      </c>
      <c r="C17" s="92"/>
      <c r="D17" s="92"/>
      <c r="E17" s="92">
        <f t="shared" ref="E17:E24" si="8">$B17      +$C17      +$D17</f>
        <v>435949000</v>
      </c>
      <c r="F17" s="93">
        <v>435949000</v>
      </c>
      <c r="G17" s="94">
        <v>261569000</v>
      </c>
      <c r="H17" s="93">
        <v>77851000</v>
      </c>
      <c r="I17" s="94">
        <v>78429479</v>
      </c>
      <c r="J17" s="93">
        <v>133738000</v>
      </c>
      <c r="K17" s="94">
        <v>126825065</v>
      </c>
      <c r="L17" s="93"/>
      <c r="M17" s="94"/>
      <c r="N17" s="93"/>
      <c r="O17" s="94"/>
      <c r="P17" s="93">
        <f t="shared" ref="P17:P24" si="9">$H17      +$J17      +$L17      +$N17</f>
        <v>211589000</v>
      </c>
      <c r="Q17" s="94">
        <f t="shared" ref="Q17:Q24" si="10">$I17      +$K17      +$M17      +$O17</f>
        <v>205254544</v>
      </c>
      <c r="R17" s="48">
        <f t="shared" ref="R17:R24" si="11">IF(($H17      =0),0,((($J17      -$H17      )/$H17      )*100))</f>
        <v>71.787131828749793</v>
      </c>
      <c r="S17" s="49">
        <f t="shared" ref="S17:S24" si="12">IF(($I17      =0),0,((($K17      -$I17      )/$I17      )*100))</f>
        <v>61.705861899197366</v>
      </c>
      <c r="T17" s="48">
        <f t="shared" ref="T17:T23" si="13">IF(($E17      =0),0,(($P17      /$E17      )*100))</f>
        <v>48.535264446070528</v>
      </c>
      <c r="U17" s="50">
        <f t="shared" ref="U17:U23" si="14">IF(($E17      =0),0,(($Q17      /$E17      )*100))</f>
        <v>47.082237601187295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>
        <v>30966000</v>
      </c>
      <c r="C19" s="92"/>
      <c r="D19" s="92"/>
      <c r="E19" s="92">
        <f t="shared" si="8"/>
        <v>30966000</v>
      </c>
      <c r="F19" s="93">
        <v>30966000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>
        <v>40404000</v>
      </c>
      <c r="C20" s="92"/>
      <c r="D20" s="92"/>
      <c r="E20" s="92">
        <f t="shared" si="8"/>
        <v>40404000</v>
      </c>
      <c r="F20" s="93">
        <v>40404000</v>
      </c>
      <c r="G20" s="94">
        <v>40404000</v>
      </c>
      <c r="H20" s="93">
        <v>7117000</v>
      </c>
      <c r="I20" s="94">
        <v>2971756</v>
      </c>
      <c r="J20" s="93">
        <v>21956000</v>
      </c>
      <c r="K20" s="94">
        <v>7840454</v>
      </c>
      <c r="L20" s="93"/>
      <c r="M20" s="94"/>
      <c r="N20" s="93"/>
      <c r="O20" s="94"/>
      <c r="P20" s="93">
        <f t="shared" si="9"/>
        <v>29073000</v>
      </c>
      <c r="Q20" s="94">
        <f t="shared" si="10"/>
        <v>10812210</v>
      </c>
      <c r="R20" s="48">
        <f t="shared" si="11"/>
        <v>208.50077279752702</v>
      </c>
      <c r="S20" s="49">
        <f t="shared" si="12"/>
        <v>163.8323603956718</v>
      </c>
      <c r="T20" s="48">
        <f t="shared" si="13"/>
        <v>71.95574695574696</v>
      </c>
      <c r="U20" s="50">
        <f t="shared" si="14"/>
        <v>26.76024651024651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507319000</v>
      </c>
      <c r="C24" s="95">
        <f>SUM(C17:C23)</f>
        <v>0</v>
      </c>
      <c r="D24" s="95"/>
      <c r="E24" s="95">
        <f t="shared" si="8"/>
        <v>507319000</v>
      </c>
      <c r="F24" s="96">
        <f t="shared" ref="F24:O24" si="15">SUM(F17:F23)</f>
        <v>507319000</v>
      </c>
      <c r="G24" s="97">
        <f t="shared" si="15"/>
        <v>301973000</v>
      </c>
      <c r="H24" s="96">
        <f t="shared" si="15"/>
        <v>84968000</v>
      </c>
      <c r="I24" s="97">
        <f t="shared" si="15"/>
        <v>81401235</v>
      </c>
      <c r="J24" s="96">
        <f t="shared" si="15"/>
        <v>155694000</v>
      </c>
      <c r="K24" s="97">
        <f t="shared" si="15"/>
        <v>134665519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240662000</v>
      </c>
      <c r="Q24" s="97">
        <f t="shared" si="10"/>
        <v>216066754</v>
      </c>
      <c r="R24" s="52">
        <f t="shared" si="11"/>
        <v>83.238395631296498</v>
      </c>
      <c r="S24" s="53">
        <f t="shared" si="12"/>
        <v>65.434245561507751</v>
      </c>
      <c r="T24" s="52">
        <f>IF(($E24-$E19-$E23)   =0,0,($P24   /($E24-$E19-$E23)   )*100)</f>
        <v>50.521776917538041</v>
      </c>
      <c r="U24" s="54">
        <f>IF(($E24-$E19-$E23)   =0,0,($Q24   /($E24-$E19-$E23)   )*100)</f>
        <v>45.358537471161092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>
        <v>213978000</v>
      </c>
      <c r="C28" s="92"/>
      <c r="D28" s="92"/>
      <c r="E28" s="92">
        <f>$B28      +$C28      +$D28</f>
        <v>213978000</v>
      </c>
      <c r="F28" s="93">
        <v>213978000</v>
      </c>
      <c r="G28" s="94">
        <v>72752000</v>
      </c>
      <c r="H28" s="93">
        <v>11136000</v>
      </c>
      <c r="I28" s="94">
        <v>11483464</v>
      </c>
      <c r="J28" s="93">
        <v>48645000</v>
      </c>
      <c r="K28" s="94">
        <v>48319387</v>
      </c>
      <c r="L28" s="93"/>
      <c r="M28" s="94"/>
      <c r="N28" s="93"/>
      <c r="O28" s="94"/>
      <c r="P28" s="93">
        <f>$H28      +$J28      +$L28      +$N28</f>
        <v>59781000</v>
      </c>
      <c r="Q28" s="94">
        <f>$I28      +$K28      +$M28      +$O28</f>
        <v>59802851</v>
      </c>
      <c r="R28" s="48">
        <f>IF(($H28      =0),0,((($J28      -$H28      )/$H28      )*100))</f>
        <v>336.82650862068965</v>
      </c>
      <c r="S28" s="49">
        <f>IF(($I28      =0),0,((($K28      -$I28      )/$I28      )*100))</f>
        <v>320.77361848306396</v>
      </c>
      <c r="T28" s="48">
        <f>IF(($E28      =0),0,(($P28      /$E28      )*100))</f>
        <v>27.937918851470712</v>
      </c>
      <c r="U28" s="50">
        <f>IF(($E28      =0),0,(($Q28      /$E28      )*100))</f>
        <v>27.94813064894522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>
        <v>12137000</v>
      </c>
      <c r="C29" s="92"/>
      <c r="D29" s="92"/>
      <c r="E29" s="92">
        <f>$B29      +$C29      +$D29</f>
        <v>12137000</v>
      </c>
      <c r="F29" s="93">
        <v>12137000</v>
      </c>
      <c r="G29" s="94">
        <v>8500000</v>
      </c>
      <c r="H29" s="93">
        <v>2685000</v>
      </c>
      <c r="I29" s="94">
        <v>1749624</v>
      </c>
      <c r="J29" s="93">
        <v>3023000</v>
      </c>
      <c r="K29" s="94">
        <v>1325706</v>
      </c>
      <c r="L29" s="93"/>
      <c r="M29" s="94"/>
      <c r="N29" s="93"/>
      <c r="O29" s="94"/>
      <c r="P29" s="93">
        <f>$H29      +$J29      +$L29      +$N29</f>
        <v>5708000</v>
      </c>
      <c r="Q29" s="94">
        <f>$I29      +$K29      +$M29      +$O29</f>
        <v>3075330</v>
      </c>
      <c r="R29" s="48">
        <f>IF(($H29      =0),0,((($J29      -$H29      )/$H29      )*100))</f>
        <v>12.588454376163874</v>
      </c>
      <c r="S29" s="49">
        <f>IF(($I29      =0),0,((($K29      -$I29      )/$I29      )*100))</f>
        <v>-24.229091507661074</v>
      </c>
      <c r="T29" s="48">
        <f>IF(($E29      =0),0,(($P29      /$E29      )*100))</f>
        <v>47.029743758754222</v>
      </c>
      <c r="U29" s="50">
        <f>IF(($E29      =0),0,(($Q29      /$E29      )*100))</f>
        <v>25.338469143940017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226115000</v>
      </c>
      <c r="C30" s="95">
        <f>SUM(C26:C29)</f>
        <v>0</v>
      </c>
      <c r="D30" s="95"/>
      <c r="E30" s="95">
        <f>$B30      +$C30      +$D30</f>
        <v>226115000</v>
      </c>
      <c r="F30" s="96">
        <f t="shared" ref="F30:O30" si="16">SUM(F26:F29)</f>
        <v>226115000</v>
      </c>
      <c r="G30" s="97">
        <f t="shared" si="16"/>
        <v>81252000</v>
      </c>
      <c r="H30" s="96">
        <f t="shared" si="16"/>
        <v>13821000</v>
      </c>
      <c r="I30" s="97">
        <f t="shared" si="16"/>
        <v>13233088</v>
      </c>
      <c r="J30" s="96">
        <f t="shared" si="16"/>
        <v>51668000</v>
      </c>
      <c r="K30" s="97">
        <f t="shared" si="16"/>
        <v>49645093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65489000</v>
      </c>
      <c r="Q30" s="97">
        <f>$I30      +$K30      +$M30      +$O30</f>
        <v>62878181</v>
      </c>
      <c r="R30" s="52">
        <f>IF(($H30      =0),0,((($J30      -$H30      )/$H30      )*100))</f>
        <v>273.83691483973666</v>
      </c>
      <c r="S30" s="53">
        <f>IF(($I30      =0),0,((($K30      -$I30      )/$I30      )*100))</f>
        <v>275.15879135693797</v>
      </c>
      <c r="T30" s="52">
        <f>IF($E30   =0,0,($P30   /$E30   )*100)</f>
        <v>28.962695973287929</v>
      </c>
      <c r="U30" s="54">
        <f>IF($E30   =0,0,($Q30   /$E30   )*100)</f>
        <v>27.808053866395415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88446000</v>
      </c>
      <c r="C32" s="92"/>
      <c r="D32" s="92"/>
      <c r="E32" s="92">
        <f>$B32      +$C32      +$D32</f>
        <v>88446000</v>
      </c>
      <c r="F32" s="93">
        <v>88446000</v>
      </c>
      <c r="G32" s="94">
        <v>60137000</v>
      </c>
      <c r="H32" s="93">
        <v>23496000</v>
      </c>
      <c r="I32" s="94">
        <v>18644383</v>
      </c>
      <c r="J32" s="93">
        <v>23064000</v>
      </c>
      <c r="K32" s="94">
        <v>30355851</v>
      </c>
      <c r="L32" s="93"/>
      <c r="M32" s="94"/>
      <c r="N32" s="93"/>
      <c r="O32" s="94"/>
      <c r="P32" s="93">
        <f>$H32      +$J32      +$L32      +$N32</f>
        <v>46560000</v>
      </c>
      <c r="Q32" s="94">
        <f>$I32      +$K32      +$M32      +$O32</f>
        <v>49000234</v>
      </c>
      <c r="R32" s="48">
        <f>IF(($H32      =0),0,((($J32      -$H32      )/$H32      )*100))</f>
        <v>-1.8386108273748722</v>
      </c>
      <c r="S32" s="49">
        <f>IF(($I32      =0),0,((($K32      -$I32      )/$I32      )*100))</f>
        <v>62.814993663238951</v>
      </c>
      <c r="T32" s="48">
        <f>IF(($E32      =0),0,(($P32      /$E32      )*100))</f>
        <v>52.642290210976185</v>
      </c>
      <c r="U32" s="50">
        <f>IF(($E32      =0),0,(($Q32      /$E32      )*100))</f>
        <v>55.401300228387939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88446000</v>
      </c>
      <c r="C33" s="95">
        <f>C32</f>
        <v>0</v>
      </c>
      <c r="D33" s="95"/>
      <c r="E33" s="95">
        <f>$B33      +$C33      +$D33</f>
        <v>88446000</v>
      </c>
      <c r="F33" s="96">
        <f t="shared" ref="F33:O33" si="17">F32</f>
        <v>88446000</v>
      </c>
      <c r="G33" s="97">
        <f t="shared" si="17"/>
        <v>60137000</v>
      </c>
      <c r="H33" s="96">
        <f t="shared" si="17"/>
        <v>23496000</v>
      </c>
      <c r="I33" s="97">
        <f t="shared" si="17"/>
        <v>18644383</v>
      </c>
      <c r="J33" s="96">
        <f t="shared" si="17"/>
        <v>23064000</v>
      </c>
      <c r="K33" s="97">
        <f t="shared" si="17"/>
        <v>30355851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46560000</v>
      </c>
      <c r="Q33" s="97">
        <f>$I33      +$K33      +$M33      +$O33</f>
        <v>49000234</v>
      </c>
      <c r="R33" s="52">
        <f>IF(($H33      =0),0,((($J33      -$H33      )/$H33      )*100))</f>
        <v>-1.8386108273748722</v>
      </c>
      <c r="S33" s="53">
        <f>IF(($I33      =0),0,((($K33      -$I33      )/$I33      )*100))</f>
        <v>62.814993663238951</v>
      </c>
      <c r="T33" s="52">
        <f>IF($E33   =0,0,($P33   /$E33   )*100)</f>
        <v>52.642290210976185</v>
      </c>
      <c r="U33" s="54">
        <f>IF($E33   =0,0,($Q33   /$E33   )*100)</f>
        <v>55.401300228387939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>
        <v>344014000</v>
      </c>
      <c r="C35" s="92"/>
      <c r="D35" s="92"/>
      <c r="E35" s="92">
        <f t="shared" ref="E35:E40" si="18">$B35      +$C35      +$D35</f>
        <v>344014000</v>
      </c>
      <c r="F35" s="93">
        <v>344014000</v>
      </c>
      <c r="G35" s="94">
        <v>138212000</v>
      </c>
      <c r="H35" s="93">
        <v>15537000</v>
      </c>
      <c r="I35" s="94">
        <v>44036279</v>
      </c>
      <c r="J35" s="93">
        <v>106853000</v>
      </c>
      <c r="K35" s="94">
        <v>96587339</v>
      </c>
      <c r="L35" s="93"/>
      <c r="M35" s="94"/>
      <c r="N35" s="93"/>
      <c r="O35" s="94"/>
      <c r="P35" s="93">
        <f t="shared" ref="P35:P40" si="19">$H35      +$J35      +$L35      +$N35</f>
        <v>122390000</v>
      </c>
      <c r="Q35" s="94">
        <f t="shared" ref="Q35:Q40" si="20">$I35      +$K35      +$M35      +$O35</f>
        <v>140623618</v>
      </c>
      <c r="R35" s="48">
        <f t="shared" ref="R35:R40" si="21">IF(($H35      =0),0,((($J35      -$H35      )/$H35      )*100))</f>
        <v>587.73250949346721</v>
      </c>
      <c r="S35" s="49">
        <f t="shared" ref="S35:S40" si="22">IF(($I35      =0),0,((($K35      -$I35      )/$I35      )*100))</f>
        <v>119.33583216692764</v>
      </c>
      <c r="T35" s="48">
        <f t="shared" ref="T35:T39" si="23">IF(($E35      =0),0,(($P35      /$E35      )*100))</f>
        <v>35.577040469283226</v>
      </c>
      <c r="U35" s="50">
        <f t="shared" ref="U35:U39" si="24">IF(($E35      =0),0,(($Q35      /$E35      )*100))</f>
        <v>40.877295110082727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503223000</v>
      </c>
      <c r="C36" s="92"/>
      <c r="D36" s="92"/>
      <c r="E36" s="92">
        <f t="shared" si="18"/>
        <v>503223000</v>
      </c>
      <c r="F36" s="93">
        <v>503223000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>
        <v>27600000</v>
      </c>
      <c r="C38" s="92"/>
      <c r="D38" s="92"/>
      <c r="E38" s="92">
        <f t="shared" si="18"/>
        <v>27600000</v>
      </c>
      <c r="F38" s="93">
        <v>27600000</v>
      </c>
      <c r="G38" s="94">
        <v>20000000</v>
      </c>
      <c r="H38" s="93"/>
      <c r="I38" s="94">
        <v>1464538</v>
      </c>
      <c r="J38" s="93">
        <v>9425000</v>
      </c>
      <c r="K38" s="94">
        <v>4746934</v>
      </c>
      <c r="L38" s="93"/>
      <c r="M38" s="94"/>
      <c r="N38" s="93"/>
      <c r="O38" s="94"/>
      <c r="P38" s="93">
        <f t="shared" si="19"/>
        <v>9425000</v>
      </c>
      <c r="Q38" s="94">
        <f t="shared" si="20"/>
        <v>6211472</v>
      </c>
      <c r="R38" s="48">
        <f t="shared" si="21"/>
        <v>0</v>
      </c>
      <c r="S38" s="49">
        <f t="shared" si="22"/>
        <v>224.12501416829062</v>
      </c>
      <c r="T38" s="48">
        <f t="shared" si="23"/>
        <v>34.14855072463768</v>
      </c>
      <c r="U38" s="50">
        <f t="shared" si="24"/>
        <v>22.505333333333333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874837000</v>
      </c>
      <c r="C40" s="95">
        <f>SUM(C35:C39)</f>
        <v>0</v>
      </c>
      <c r="D40" s="95"/>
      <c r="E40" s="95">
        <f t="shared" si="18"/>
        <v>874837000</v>
      </c>
      <c r="F40" s="96">
        <f t="shared" ref="F40:O40" si="25">SUM(F35:F39)</f>
        <v>874837000</v>
      </c>
      <c r="G40" s="97">
        <f t="shared" si="25"/>
        <v>158212000</v>
      </c>
      <c r="H40" s="96">
        <f t="shared" si="25"/>
        <v>15537000</v>
      </c>
      <c r="I40" s="97">
        <f t="shared" si="25"/>
        <v>45500817</v>
      </c>
      <c r="J40" s="96">
        <f t="shared" si="25"/>
        <v>116278000</v>
      </c>
      <c r="K40" s="97">
        <f t="shared" si="25"/>
        <v>101334273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131815000</v>
      </c>
      <c r="Q40" s="97">
        <f t="shared" si="20"/>
        <v>146835090</v>
      </c>
      <c r="R40" s="52">
        <f t="shared" si="21"/>
        <v>648.39415588594966</v>
      </c>
      <c r="S40" s="53">
        <f t="shared" si="22"/>
        <v>122.70868894507983</v>
      </c>
      <c r="T40" s="52">
        <f>IF((+$E35+$E38) =0,0,(P40   /(+$E35+$E38) )*100)</f>
        <v>35.470945658667326</v>
      </c>
      <c r="U40" s="54">
        <f>IF((+$E35+$E38) =0,0,(Q40   /(+$E35+$E38) )*100)</f>
        <v>39.512798226116345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>
        <v>161539000</v>
      </c>
      <c r="C43" s="92"/>
      <c r="D43" s="92"/>
      <c r="E43" s="92">
        <f t="shared" si="26"/>
        <v>161539000</v>
      </c>
      <c r="F43" s="93">
        <v>161539000</v>
      </c>
      <c r="G43" s="94">
        <v>106539000</v>
      </c>
      <c r="H43" s="93">
        <v>55000000</v>
      </c>
      <c r="I43" s="94">
        <v>97561967</v>
      </c>
      <c r="J43" s="93">
        <v>67779000</v>
      </c>
      <c r="K43" s="94">
        <v>39136607</v>
      </c>
      <c r="L43" s="93"/>
      <c r="M43" s="94"/>
      <c r="N43" s="93"/>
      <c r="O43" s="94"/>
      <c r="P43" s="93">
        <f t="shared" si="27"/>
        <v>122779000</v>
      </c>
      <c r="Q43" s="94">
        <f t="shared" si="28"/>
        <v>136698574</v>
      </c>
      <c r="R43" s="48">
        <f t="shared" si="29"/>
        <v>23.234545454545454</v>
      </c>
      <c r="S43" s="49">
        <f t="shared" si="30"/>
        <v>-59.885385459684301</v>
      </c>
      <c r="T43" s="48">
        <f t="shared" si="31"/>
        <v>76.005794266400059</v>
      </c>
      <c r="U43" s="50">
        <f t="shared" si="32"/>
        <v>84.622644686422476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>
        <v>700000000</v>
      </c>
      <c r="C44" s="92"/>
      <c r="D44" s="92"/>
      <c r="E44" s="92">
        <f t="shared" si="26"/>
        <v>700000000</v>
      </c>
      <c r="F44" s="93">
        <v>700000000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>
        <v>470808000</v>
      </c>
      <c r="C51" s="92"/>
      <c r="D51" s="92"/>
      <c r="E51" s="92">
        <f t="shared" si="26"/>
        <v>470808000</v>
      </c>
      <c r="F51" s="93">
        <v>470808000</v>
      </c>
      <c r="G51" s="94">
        <v>289000000</v>
      </c>
      <c r="H51" s="93">
        <v>72530000</v>
      </c>
      <c r="I51" s="94">
        <v>57729549</v>
      </c>
      <c r="J51" s="93">
        <v>139720000</v>
      </c>
      <c r="K51" s="94">
        <v>145446206</v>
      </c>
      <c r="L51" s="93"/>
      <c r="M51" s="94"/>
      <c r="N51" s="93"/>
      <c r="O51" s="94"/>
      <c r="P51" s="93">
        <f t="shared" si="27"/>
        <v>212250000</v>
      </c>
      <c r="Q51" s="94">
        <f t="shared" si="28"/>
        <v>203175755</v>
      </c>
      <c r="R51" s="48">
        <f t="shared" si="29"/>
        <v>92.637529298221423</v>
      </c>
      <c r="S51" s="49">
        <f t="shared" si="30"/>
        <v>151.944123104097</v>
      </c>
      <c r="T51" s="48">
        <f t="shared" si="31"/>
        <v>45.082071672528926</v>
      </c>
      <c r="U51" s="50">
        <f t="shared" si="32"/>
        <v>43.154694695077403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>
        <v>478474000</v>
      </c>
      <c r="C52" s="92"/>
      <c r="D52" s="92"/>
      <c r="E52" s="92">
        <f t="shared" si="26"/>
        <v>478474000</v>
      </c>
      <c r="F52" s="93">
        <v>478474000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1810821000</v>
      </c>
      <c r="C53" s="95">
        <f>SUM(C42:C52)</f>
        <v>0</v>
      </c>
      <c r="D53" s="95"/>
      <c r="E53" s="95">
        <f t="shared" si="26"/>
        <v>1810821000</v>
      </c>
      <c r="F53" s="96">
        <f t="shared" ref="F53:O53" si="33">SUM(F42:F52)</f>
        <v>1810821000</v>
      </c>
      <c r="G53" s="97">
        <f t="shared" si="33"/>
        <v>395539000</v>
      </c>
      <c r="H53" s="96">
        <f t="shared" si="33"/>
        <v>127530000</v>
      </c>
      <c r="I53" s="97">
        <f t="shared" si="33"/>
        <v>155291516</v>
      </c>
      <c r="J53" s="96">
        <f t="shared" si="33"/>
        <v>207499000</v>
      </c>
      <c r="K53" s="97">
        <f t="shared" si="33"/>
        <v>184582813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335029000</v>
      </c>
      <c r="Q53" s="97">
        <f t="shared" si="28"/>
        <v>339874329</v>
      </c>
      <c r="R53" s="52">
        <f t="shared" si="29"/>
        <v>62.706029953736376</v>
      </c>
      <c r="S53" s="53">
        <f t="shared" si="30"/>
        <v>18.862136035815375</v>
      </c>
      <c r="T53" s="52">
        <f>IF((+$E43+$E45+$E47+$E48+$E51) =0,0,(P53   /(+$E43+$E45+$E47+$E48+$E51) )*100)</f>
        <v>52.981828015314377</v>
      </c>
      <c r="U53" s="54">
        <f>IF((+$E43+$E45+$E47+$E48+$E51) =0,0,(Q53   /(+$E43+$E45+$E47+$E48+$E51) )*100)</f>
        <v>53.748073288874622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3643826000</v>
      </c>
      <c r="C67" s="104">
        <f>SUM(C9:C14,C17:C23,C26:C29,C32,C35:C39,C42:C52,C55:C58,C61:C65)</f>
        <v>0</v>
      </c>
      <c r="D67" s="104"/>
      <c r="E67" s="104">
        <f t="shared" si="35"/>
        <v>3643826000</v>
      </c>
      <c r="F67" s="105">
        <f t="shared" ref="F67:O67" si="43">SUM(F9:F14,F17:F23,F26:F29,F32,F35:F39,F42:F52,F55:F58,F61:F65)</f>
        <v>3643826000</v>
      </c>
      <c r="G67" s="106">
        <f t="shared" si="43"/>
        <v>1107801000</v>
      </c>
      <c r="H67" s="105">
        <f t="shared" si="43"/>
        <v>287457000</v>
      </c>
      <c r="I67" s="106">
        <f t="shared" si="43"/>
        <v>326431804</v>
      </c>
      <c r="J67" s="105">
        <f t="shared" si="43"/>
        <v>575008000</v>
      </c>
      <c r="K67" s="106">
        <f t="shared" si="43"/>
        <v>534053825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862465000</v>
      </c>
      <c r="Q67" s="106">
        <f t="shared" si="37"/>
        <v>860485629</v>
      </c>
      <c r="R67" s="61">
        <f t="shared" si="38"/>
        <v>100.03270054303775</v>
      </c>
      <c r="S67" s="62">
        <f t="shared" si="39"/>
        <v>63.603490363334814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44.743803445075464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44.641115698942137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3519856000</v>
      </c>
      <c r="C69" s="92"/>
      <c r="D69" s="92"/>
      <c r="E69" s="92">
        <f>$B69      +$C69      +$D69</f>
        <v>3519856000</v>
      </c>
      <c r="F69" s="93">
        <v>3519856000</v>
      </c>
      <c r="G69" s="94">
        <v>2349516000</v>
      </c>
      <c r="H69" s="93">
        <v>664887000</v>
      </c>
      <c r="I69" s="94">
        <v>617056007</v>
      </c>
      <c r="J69" s="93">
        <v>1046709000</v>
      </c>
      <c r="K69" s="94">
        <v>987439728</v>
      </c>
      <c r="L69" s="93"/>
      <c r="M69" s="94"/>
      <c r="N69" s="93"/>
      <c r="O69" s="94"/>
      <c r="P69" s="93">
        <f>$H69      +$J69      +$L69      +$N69</f>
        <v>1711596000</v>
      </c>
      <c r="Q69" s="94">
        <f>$I69      +$K69      +$M69      +$O69</f>
        <v>1604495735</v>
      </c>
      <c r="R69" s="48">
        <f>IF(($H69      =0),0,((($J69      -$H69      )/$H69      )*100))</f>
        <v>57.426600309526279</v>
      </c>
      <c r="S69" s="49">
        <f>IF(($I69      =0),0,((($K69      -$I69      )/$I69      )*100))</f>
        <v>60.024327905132921</v>
      </c>
      <c r="T69" s="48">
        <f>IF(($E69      =0),0,(($P69      /$E69      )*100))</f>
        <v>48.626875644912751</v>
      </c>
      <c r="U69" s="50">
        <f>IF(($E69      =0),0,(($Q69      /$E69      )*100))</f>
        <v>45.584130004181986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3519856000</v>
      </c>
      <c r="C70" s="101">
        <f>C69</f>
        <v>0</v>
      </c>
      <c r="D70" s="101"/>
      <c r="E70" s="101">
        <f>$B70      +$C70      +$D70</f>
        <v>3519856000</v>
      </c>
      <c r="F70" s="102">
        <f t="shared" ref="F70:O70" si="44">F69</f>
        <v>3519856000</v>
      </c>
      <c r="G70" s="103">
        <f t="shared" si="44"/>
        <v>2349516000</v>
      </c>
      <c r="H70" s="102">
        <f t="shared" si="44"/>
        <v>664887000</v>
      </c>
      <c r="I70" s="103">
        <f t="shared" si="44"/>
        <v>617056007</v>
      </c>
      <c r="J70" s="102">
        <f t="shared" si="44"/>
        <v>1046709000</v>
      </c>
      <c r="K70" s="103">
        <f t="shared" si="44"/>
        <v>987439728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1711596000</v>
      </c>
      <c r="Q70" s="103">
        <f>$I70      +$K70      +$M70      +$O70</f>
        <v>1604495735</v>
      </c>
      <c r="R70" s="57">
        <f>IF(($H70      =0),0,((($J70      -$H70      )/$H70      )*100))</f>
        <v>57.426600309526279</v>
      </c>
      <c r="S70" s="58">
        <f>IF(($I70      =0),0,((($K70      -$I70      )/$I70      )*100))</f>
        <v>60.024327905132921</v>
      </c>
      <c r="T70" s="57">
        <f>IF($E70   =0,0,($P70   /$E70   )*100)</f>
        <v>48.626875644912751</v>
      </c>
      <c r="U70" s="59">
        <f>IF($E70   =0,0,($Q70   /$E70 )*100)</f>
        <v>45.584130004181986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3519856000</v>
      </c>
      <c r="C71" s="104">
        <f>C69</f>
        <v>0</v>
      </c>
      <c r="D71" s="104"/>
      <c r="E71" s="104">
        <f>$B71      +$C71      +$D71</f>
        <v>3519856000</v>
      </c>
      <c r="F71" s="105">
        <f t="shared" ref="F71:O71" si="45">F69</f>
        <v>3519856000</v>
      </c>
      <c r="G71" s="106">
        <f t="shared" si="45"/>
        <v>2349516000</v>
      </c>
      <c r="H71" s="105">
        <f t="shared" si="45"/>
        <v>664887000</v>
      </c>
      <c r="I71" s="106">
        <f t="shared" si="45"/>
        <v>617056007</v>
      </c>
      <c r="J71" s="105">
        <f t="shared" si="45"/>
        <v>1046709000</v>
      </c>
      <c r="K71" s="106">
        <f t="shared" si="45"/>
        <v>987439728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1711596000</v>
      </c>
      <c r="Q71" s="106">
        <f>$I71      +$K71      +$M71      +$O71</f>
        <v>1604495735</v>
      </c>
      <c r="R71" s="61">
        <f>IF(($H71      =0),0,((($J71      -$H71      )/$H71      )*100))</f>
        <v>57.426600309526279</v>
      </c>
      <c r="S71" s="62">
        <f>IF(($I71      =0),0,((($K71      -$I71      )/$I71      )*100))</f>
        <v>60.024327905132921</v>
      </c>
      <c r="T71" s="61">
        <f>IF($E71   =0,0,($P71   /$E71   )*100)</f>
        <v>48.626875644912751</v>
      </c>
      <c r="U71" s="65">
        <f>IF($E71   =0,0,($Q71   /$E71   )*100)</f>
        <v>45.584130004181986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7163682000</v>
      </c>
      <c r="C72" s="104">
        <f>SUM(C9:C14,C17:C23,C26:C29,C32,C35:C39,C42:C52,C55:C58,C61:C65,C69)</f>
        <v>0</v>
      </c>
      <c r="D72" s="104"/>
      <c r="E72" s="104">
        <f>$B72      +$C72      +$D72</f>
        <v>7163682000</v>
      </c>
      <c r="F72" s="105">
        <f t="shared" ref="F72:O72" si="46">SUM(F9:F14,F17:F23,F26:F29,F32,F35:F39,F42:F52,F55:F58,F61:F65,F69)</f>
        <v>7163682000</v>
      </c>
      <c r="G72" s="106">
        <f t="shared" si="46"/>
        <v>3457317000</v>
      </c>
      <c r="H72" s="105">
        <f t="shared" si="46"/>
        <v>952344000</v>
      </c>
      <c r="I72" s="106">
        <f t="shared" si="46"/>
        <v>943487811</v>
      </c>
      <c r="J72" s="105">
        <f t="shared" si="46"/>
        <v>1621717000</v>
      </c>
      <c r="K72" s="106">
        <f t="shared" si="46"/>
        <v>1521493553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2574061000</v>
      </c>
      <c r="Q72" s="106">
        <f>$I72      +$K72      +$M72      +$O72</f>
        <v>2464981364</v>
      </c>
      <c r="R72" s="61">
        <f>IF(($H72      =0),0,((($J72      -$H72      )/$H72      )*100))</f>
        <v>70.286892131414703</v>
      </c>
      <c r="S72" s="62">
        <f>IF(($I72      =0),0,((($K72      -$I72      )/$I72      )*100))</f>
        <v>61.262661293670917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47.252854975906935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45.2504454678445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U2hZhPhC19roVTAC7XdfSaOva63KQx4uLzX15irdCHliInDTpNiiesR/R+lIqNC92TPG1PExBGi24613O0J+qQ==" saltValue="fJ46sTE5/1Yu3WRDp+oHE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119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3100000</v>
      </c>
      <c r="C10" s="92"/>
      <c r="D10" s="92"/>
      <c r="E10" s="92">
        <f t="shared" ref="E10:E15" si="0">$B10      +$C10      +$D10</f>
        <v>3100000</v>
      </c>
      <c r="F10" s="93">
        <v>3100000</v>
      </c>
      <c r="G10" s="94">
        <v>3100000</v>
      </c>
      <c r="H10" s="93">
        <v>245000</v>
      </c>
      <c r="I10" s="94">
        <v>150000</v>
      </c>
      <c r="J10" s="93">
        <v>1152000</v>
      </c>
      <c r="K10" s="94">
        <v>1142576</v>
      </c>
      <c r="L10" s="93"/>
      <c r="M10" s="94"/>
      <c r="N10" s="93"/>
      <c r="O10" s="94"/>
      <c r="P10" s="93">
        <f t="shared" ref="P10:P15" si="1">$H10      +$J10      +$L10      +$N10</f>
        <v>1397000</v>
      </c>
      <c r="Q10" s="94">
        <f t="shared" ref="Q10:Q15" si="2">$I10      +$K10      +$M10      +$O10</f>
        <v>1292576</v>
      </c>
      <c r="R10" s="48">
        <f t="shared" ref="R10:R15" si="3">IF(($H10      =0),0,((($J10      -$H10      )/$H10      )*100))</f>
        <v>370.20408163265307</v>
      </c>
      <c r="S10" s="49">
        <f t="shared" ref="S10:S15" si="4">IF(($I10      =0),0,((($K10      -$I10      )/$I10      )*100))</f>
        <v>661.71733333333339</v>
      </c>
      <c r="T10" s="48">
        <f t="shared" ref="T10:T14" si="5">IF(($E10      =0),0,(($P10      /$E10      )*100))</f>
        <v>45.064516129032256</v>
      </c>
      <c r="U10" s="50">
        <f t="shared" ref="U10:U14" si="6">IF(($E10      =0),0,(($Q10      /$E10      )*100))</f>
        <v>41.695999999999998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3100000</v>
      </c>
      <c r="C15" s="95">
        <f>SUM(C9:C14)</f>
        <v>0</v>
      </c>
      <c r="D15" s="95"/>
      <c r="E15" s="95">
        <f t="shared" si="0"/>
        <v>3100000</v>
      </c>
      <c r="F15" s="96">
        <f t="shared" ref="F15:O15" si="7">SUM(F9:F14)</f>
        <v>3100000</v>
      </c>
      <c r="G15" s="97">
        <f t="shared" si="7"/>
        <v>3100000</v>
      </c>
      <c r="H15" s="96">
        <f t="shared" si="7"/>
        <v>245000</v>
      </c>
      <c r="I15" s="97">
        <f t="shared" si="7"/>
        <v>150000</v>
      </c>
      <c r="J15" s="96">
        <f t="shared" si="7"/>
        <v>1152000</v>
      </c>
      <c r="K15" s="97">
        <f t="shared" si="7"/>
        <v>1142576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1397000</v>
      </c>
      <c r="Q15" s="97">
        <f t="shared" si="2"/>
        <v>1292576</v>
      </c>
      <c r="R15" s="52">
        <f t="shared" si="3"/>
        <v>370.20408163265307</v>
      </c>
      <c r="S15" s="53">
        <f t="shared" si="4"/>
        <v>661.71733333333339</v>
      </c>
      <c r="T15" s="52">
        <f>IF((SUM($E9:$E13))=0,0,(P15/(SUM($E9:$E13))*100))</f>
        <v>45.064516129032256</v>
      </c>
      <c r="U15" s="54">
        <f>IF((SUM($E9:$E13))=0,0,(Q15/(SUM($E9:$E13))*100))</f>
        <v>41.695999999999998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1470000</v>
      </c>
      <c r="C32" s="92"/>
      <c r="D32" s="92"/>
      <c r="E32" s="92">
        <f>$B32      +$C32      +$D32</f>
        <v>1470000</v>
      </c>
      <c r="F32" s="93">
        <v>1470000</v>
      </c>
      <c r="G32" s="94">
        <v>1030000</v>
      </c>
      <c r="H32" s="93">
        <v>359000</v>
      </c>
      <c r="I32" s="94">
        <v>359075</v>
      </c>
      <c r="J32" s="93">
        <v>441000</v>
      </c>
      <c r="K32" s="94">
        <v>620350</v>
      </c>
      <c r="L32" s="93"/>
      <c r="M32" s="94"/>
      <c r="N32" s="93"/>
      <c r="O32" s="94"/>
      <c r="P32" s="93">
        <f>$H32      +$J32      +$L32      +$N32</f>
        <v>800000</v>
      </c>
      <c r="Q32" s="94">
        <f>$I32      +$K32      +$M32      +$O32</f>
        <v>979425</v>
      </c>
      <c r="R32" s="48">
        <f>IF(($H32      =0),0,((($J32      -$H32      )/$H32      )*100))</f>
        <v>22.841225626740947</v>
      </c>
      <c r="S32" s="49">
        <f>IF(($I32      =0),0,((($K32      -$I32      )/$I32      )*100))</f>
        <v>72.763350275012186</v>
      </c>
      <c r="T32" s="48">
        <f>IF(($E32      =0),0,(($P32      /$E32      )*100))</f>
        <v>54.421768707482997</v>
      </c>
      <c r="U32" s="50">
        <f>IF(($E32      =0),0,(($Q32      /$E32      )*100))</f>
        <v>66.627551020408163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1470000</v>
      </c>
      <c r="C33" s="95">
        <f>C32</f>
        <v>0</v>
      </c>
      <c r="D33" s="95"/>
      <c r="E33" s="95">
        <f>$B33      +$C33      +$D33</f>
        <v>1470000</v>
      </c>
      <c r="F33" s="96">
        <f t="shared" ref="F33:O33" si="17">F32</f>
        <v>1470000</v>
      </c>
      <c r="G33" s="97">
        <f t="shared" si="17"/>
        <v>1030000</v>
      </c>
      <c r="H33" s="96">
        <f t="shared" si="17"/>
        <v>359000</v>
      </c>
      <c r="I33" s="97">
        <f t="shared" si="17"/>
        <v>359075</v>
      </c>
      <c r="J33" s="96">
        <f t="shared" si="17"/>
        <v>441000</v>
      </c>
      <c r="K33" s="97">
        <f t="shared" si="17"/>
        <v>620350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800000</v>
      </c>
      <c r="Q33" s="97">
        <f>$I33      +$K33      +$M33      +$O33</f>
        <v>979425</v>
      </c>
      <c r="R33" s="52">
        <f>IF(($H33      =0),0,((($J33      -$H33      )/$H33      )*100))</f>
        <v>22.841225626740947</v>
      </c>
      <c r="S33" s="53">
        <f>IF(($I33      =0),0,((($K33      -$I33      )/$I33      )*100))</f>
        <v>72.763350275012186</v>
      </c>
      <c r="T33" s="52">
        <f>IF($E33   =0,0,($P33   /$E33   )*100)</f>
        <v>54.421768707482997</v>
      </c>
      <c r="U33" s="54">
        <f>IF($E33   =0,0,($Q33   /$E33   )*100)</f>
        <v>66.627551020408163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>
        <v>20794000</v>
      </c>
      <c r="C35" s="92"/>
      <c r="D35" s="92"/>
      <c r="E35" s="92">
        <f t="shared" ref="E35:E40" si="18">$B35      +$C35      +$D35</f>
        <v>20794000</v>
      </c>
      <c r="F35" s="93">
        <v>20794000</v>
      </c>
      <c r="G35" s="94">
        <v>3794000</v>
      </c>
      <c r="H35" s="93"/>
      <c r="I35" s="94"/>
      <c r="J35" s="93">
        <v>3190000</v>
      </c>
      <c r="K35" s="94">
        <v>3368487</v>
      </c>
      <c r="L35" s="93"/>
      <c r="M35" s="94"/>
      <c r="N35" s="93"/>
      <c r="O35" s="94"/>
      <c r="P35" s="93">
        <f t="shared" ref="P35:P40" si="19">$H35      +$J35      +$L35      +$N35</f>
        <v>3190000</v>
      </c>
      <c r="Q35" s="94">
        <f t="shared" ref="Q35:Q40" si="20">$I35      +$K35      +$M35      +$O35</f>
        <v>3368487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15.340963739540253</v>
      </c>
      <c r="U35" s="50">
        <f t="shared" ref="U35:U39" si="24">IF(($E35      =0),0,(($Q35      /$E35      )*100))</f>
        <v>16.199321919784555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9641000</v>
      </c>
      <c r="C36" s="92"/>
      <c r="D36" s="92"/>
      <c r="E36" s="92">
        <f t="shared" si="18"/>
        <v>9641000</v>
      </c>
      <c r="F36" s="93">
        <v>9641000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>
        <v>4000000</v>
      </c>
      <c r="C38" s="92"/>
      <c r="D38" s="92"/>
      <c r="E38" s="92">
        <f t="shared" si="18"/>
        <v>4000000</v>
      </c>
      <c r="F38" s="93">
        <v>4000000</v>
      </c>
      <c r="G38" s="94">
        <v>3000000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34435000</v>
      </c>
      <c r="C40" s="95">
        <f>SUM(C35:C39)</f>
        <v>0</v>
      </c>
      <c r="D40" s="95"/>
      <c r="E40" s="95">
        <f t="shared" si="18"/>
        <v>34435000</v>
      </c>
      <c r="F40" s="96">
        <f t="shared" ref="F40:O40" si="25">SUM(F35:F39)</f>
        <v>34435000</v>
      </c>
      <c r="G40" s="97">
        <f t="shared" si="25"/>
        <v>6794000</v>
      </c>
      <c r="H40" s="96">
        <f t="shared" si="25"/>
        <v>0</v>
      </c>
      <c r="I40" s="97">
        <f t="shared" si="25"/>
        <v>0</v>
      </c>
      <c r="J40" s="96">
        <f t="shared" si="25"/>
        <v>3190000</v>
      </c>
      <c r="K40" s="97">
        <f t="shared" si="25"/>
        <v>3368487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3190000</v>
      </c>
      <c r="Q40" s="97">
        <f t="shared" si="20"/>
        <v>3368487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12.866015971606034</v>
      </c>
      <c r="U40" s="54">
        <f>IF((+$E35+$E38) =0,0,(Q40   /(+$E35+$E38) )*100)</f>
        <v>13.585895781237395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39005000</v>
      </c>
      <c r="C67" s="104">
        <f>SUM(C9:C14,C17:C23,C26:C29,C32,C35:C39,C42:C52,C55:C58,C61:C65)</f>
        <v>0</v>
      </c>
      <c r="D67" s="104"/>
      <c r="E67" s="104">
        <f t="shared" si="35"/>
        <v>39005000</v>
      </c>
      <c r="F67" s="105">
        <f t="shared" ref="F67:O67" si="43">SUM(F9:F14,F17:F23,F26:F29,F32,F35:F39,F42:F52,F55:F58,F61:F65)</f>
        <v>39005000</v>
      </c>
      <c r="G67" s="106">
        <f t="shared" si="43"/>
        <v>10924000</v>
      </c>
      <c r="H67" s="105">
        <f t="shared" si="43"/>
        <v>604000</v>
      </c>
      <c r="I67" s="106">
        <f t="shared" si="43"/>
        <v>509075</v>
      </c>
      <c r="J67" s="105">
        <f t="shared" si="43"/>
        <v>4783000</v>
      </c>
      <c r="K67" s="106">
        <f t="shared" si="43"/>
        <v>5131413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5387000</v>
      </c>
      <c r="Q67" s="106">
        <f t="shared" si="37"/>
        <v>5640488</v>
      </c>
      <c r="R67" s="61">
        <f t="shared" si="38"/>
        <v>691.88741721854296</v>
      </c>
      <c r="S67" s="62">
        <f t="shared" si="39"/>
        <v>907.98762461326919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18.345593243427327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19.208854379512328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37676000</v>
      </c>
      <c r="C69" s="92"/>
      <c r="D69" s="92"/>
      <c r="E69" s="92">
        <f>$B69      +$C69      +$D69</f>
        <v>37676000</v>
      </c>
      <c r="F69" s="93">
        <v>37676000</v>
      </c>
      <c r="G69" s="94">
        <v>28136000</v>
      </c>
      <c r="H69" s="93">
        <v>6921000</v>
      </c>
      <c r="I69" s="94">
        <v>7595062</v>
      </c>
      <c r="J69" s="93">
        <v>8357000</v>
      </c>
      <c r="K69" s="94">
        <v>13542749</v>
      </c>
      <c r="L69" s="93"/>
      <c r="M69" s="94"/>
      <c r="N69" s="93"/>
      <c r="O69" s="94"/>
      <c r="P69" s="93">
        <f>$H69      +$J69      +$L69      +$N69</f>
        <v>15278000</v>
      </c>
      <c r="Q69" s="94">
        <f>$I69      +$K69      +$M69      +$O69</f>
        <v>21137811</v>
      </c>
      <c r="R69" s="48">
        <f>IF(($H69      =0),0,((($J69      -$H69      )/$H69      )*100))</f>
        <v>20.748446756249098</v>
      </c>
      <c r="S69" s="49">
        <f>IF(($I69      =0),0,((($K69      -$I69      )/$I69      )*100))</f>
        <v>78.309920314014562</v>
      </c>
      <c r="T69" s="48">
        <f>IF(($E69      =0),0,(($P69      /$E69      )*100))</f>
        <v>40.551013908058181</v>
      </c>
      <c r="U69" s="50">
        <f>IF(($E69      =0),0,(($Q69      /$E69      )*100))</f>
        <v>56.104180380082816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37676000</v>
      </c>
      <c r="C70" s="101">
        <f>C69</f>
        <v>0</v>
      </c>
      <c r="D70" s="101"/>
      <c r="E70" s="101">
        <f>$B70      +$C70      +$D70</f>
        <v>37676000</v>
      </c>
      <c r="F70" s="102">
        <f t="shared" ref="F70:O70" si="44">F69</f>
        <v>37676000</v>
      </c>
      <c r="G70" s="103">
        <f t="shared" si="44"/>
        <v>28136000</v>
      </c>
      <c r="H70" s="102">
        <f t="shared" si="44"/>
        <v>6921000</v>
      </c>
      <c r="I70" s="103">
        <f t="shared" si="44"/>
        <v>7595062</v>
      </c>
      <c r="J70" s="102">
        <f t="shared" si="44"/>
        <v>8357000</v>
      </c>
      <c r="K70" s="103">
        <f t="shared" si="44"/>
        <v>13542749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15278000</v>
      </c>
      <c r="Q70" s="103">
        <f>$I70      +$K70      +$M70      +$O70</f>
        <v>21137811</v>
      </c>
      <c r="R70" s="57">
        <f>IF(($H70      =0),0,((($J70      -$H70      )/$H70      )*100))</f>
        <v>20.748446756249098</v>
      </c>
      <c r="S70" s="58">
        <f>IF(($I70      =0),0,((($K70      -$I70      )/$I70      )*100))</f>
        <v>78.309920314014562</v>
      </c>
      <c r="T70" s="57">
        <f>IF($E70   =0,0,($P70   /$E70   )*100)</f>
        <v>40.551013908058181</v>
      </c>
      <c r="U70" s="59">
        <f>IF($E70   =0,0,($Q70   /$E70 )*100)</f>
        <v>56.104180380082816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37676000</v>
      </c>
      <c r="C71" s="104">
        <f>C69</f>
        <v>0</v>
      </c>
      <c r="D71" s="104"/>
      <c r="E71" s="104">
        <f>$B71      +$C71      +$D71</f>
        <v>37676000</v>
      </c>
      <c r="F71" s="105">
        <f t="shared" ref="F71:O71" si="45">F69</f>
        <v>37676000</v>
      </c>
      <c r="G71" s="106">
        <f t="shared" si="45"/>
        <v>28136000</v>
      </c>
      <c r="H71" s="105">
        <f t="shared" si="45"/>
        <v>6921000</v>
      </c>
      <c r="I71" s="106">
        <f t="shared" si="45"/>
        <v>7595062</v>
      </c>
      <c r="J71" s="105">
        <f t="shared" si="45"/>
        <v>8357000</v>
      </c>
      <c r="K71" s="106">
        <f t="shared" si="45"/>
        <v>13542749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15278000</v>
      </c>
      <c r="Q71" s="106">
        <f>$I71      +$K71      +$M71      +$O71</f>
        <v>21137811</v>
      </c>
      <c r="R71" s="61">
        <f>IF(($H71      =0),0,((($J71      -$H71      )/$H71      )*100))</f>
        <v>20.748446756249098</v>
      </c>
      <c r="S71" s="62">
        <f>IF(($I71      =0),0,((($K71      -$I71      )/$I71      )*100))</f>
        <v>78.309920314014562</v>
      </c>
      <c r="T71" s="61">
        <f>IF($E71   =0,0,($P71   /$E71   )*100)</f>
        <v>40.551013908058181</v>
      </c>
      <c r="U71" s="65">
        <f>IF($E71   =0,0,($Q71   /$E71   )*100)</f>
        <v>56.104180380082816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76681000</v>
      </c>
      <c r="C72" s="104">
        <f>SUM(C9:C14,C17:C23,C26:C29,C32,C35:C39,C42:C52,C55:C58,C61:C65,C69)</f>
        <v>0</v>
      </c>
      <c r="D72" s="104"/>
      <c r="E72" s="104">
        <f>$B72      +$C72      +$D72</f>
        <v>76681000</v>
      </c>
      <c r="F72" s="105">
        <f t="shared" ref="F72:O72" si="46">SUM(F9:F14,F17:F23,F26:F29,F32,F35:F39,F42:F52,F55:F58,F61:F65,F69)</f>
        <v>76681000</v>
      </c>
      <c r="G72" s="106">
        <f t="shared" si="46"/>
        <v>39060000</v>
      </c>
      <c r="H72" s="105">
        <f t="shared" si="46"/>
        <v>7525000</v>
      </c>
      <c r="I72" s="106">
        <f t="shared" si="46"/>
        <v>8104137</v>
      </c>
      <c r="J72" s="105">
        <f t="shared" si="46"/>
        <v>13140000</v>
      </c>
      <c r="K72" s="106">
        <f t="shared" si="46"/>
        <v>18674162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20665000</v>
      </c>
      <c r="Q72" s="106">
        <f>$I72      +$K72      +$M72      +$O72</f>
        <v>26778299</v>
      </c>
      <c r="R72" s="61">
        <f>IF(($H72      =0),0,((($J72      -$H72      )/$H72      )*100))</f>
        <v>74.61794019933555</v>
      </c>
      <c r="S72" s="62">
        <f>IF(($I72      =0),0,((($K72      -$I72      )/$I72      )*100))</f>
        <v>130.42752115370212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30.824880668257759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39.943763424821007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ZcjlOoP3xM25Ma5lt6+kfx8aG/v/zf4T6FSser/mj82ps3rZ/Kijm1REGvQPWI6cvfkfAjd4+NbDFuWbHMCysA==" saltValue="OZY4ChgglZFaNGIs9E24E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120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1850000</v>
      </c>
      <c r="C10" s="92"/>
      <c r="D10" s="92"/>
      <c r="E10" s="92">
        <f t="shared" ref="E10:E15" si="0">$B10      +$C10      +$D10</f>
        <v>1850000</v>
      </c>
      <c r="F10" s="93">
        <v>1850000</v>
      </c>
      <c r="G10" s="94">
        <v>1850000</v>
      </c>
      <c r="H10" s="93">
        <v>735000</v>
      </c>
      <c r="I10" s="94">
        <v>734830</v>
      </c>
      <c r="J10" s="93">
        <v>316000</v>
      </c>
      <c r="K10" s="94">
        <v>315171</v>
      </c>
      <c r="L10" s="93"/>
      <c r="M10" s="94"/>
      <c r="N10" s="93"/>
      <c r="O10" s="94"/>
      <c r="P10" s="93">
        <f t="shared" ref="P10:P15" si="1">$H10      +$J10      +$L10      +$N10</f>
        <v>1051000</v>
      </c>
      <c r="Q10" s="94">
        <f t="shared" ref="Q10:Q15" si="2">$I10      +$K10      +$M10      +$O10</f>
        <v>1050001</v>
      </c>
      <c r="R10" s="48">
        <f t="shared" ref="R10:R15" si="3">IF(($H10      =0),0,((($J10      -$H10      )/$H10      )*100))</f>
        <v>-57.006802721088434</v>
      </c>
      <c r="S10" s="49">
        <f t="shared" ref="S10:S15" si="4">IF(($I10      =0),0,((($K10      -$I10      )/$I10      )*100))</f>
        <v>-57.109671624729529</v>
      </c>
      <c r="T10" s="48">
        <f t="shared" ref="T10:T14" si="5">IF(($E10      =0),0,(($P10      /$E10      )*100))</f>
        <v>56.810810810810807</v>
      </c>
      <c r="U10" s="50">
        <f t="shared" ref="U10:U14" si="6">IF(($E10      =0),0,(($Q10      /$E10      )*100))</f>
        <v>56.756810810810812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1850000</v>
      </c>
      <c r="C15" s="95">
        <f>SUM(C9:C14)</f>
        <v>0</v>
      </c>
      <c r="D15" s="95"/>
      <c r="E15" s="95">
        <f t="shared" si="0"/>
        <v>1850000</v>
      </c>
      <c r="F15" s="96">
        <f t="shared" ref="F15:O15" si="7">SUM(F9:F14)</f>
        <v>1850000</v>
      </c>
      <c r="G15" s="97">
        <f t="shared" si="7"/>
        <v>1850000</v>
      </c>
      <c r="H15" s="96">
        <f t="shared" si="7"/>
        <v>735000</v>
      </c>
      <c r="I15" s="97">
        <f t="shared" si="7"/>
        <v>734830</v>
      </c>
      <c r="J15" s="96">
        <f t="shared" si="7"/>
        <v>316000</v>
      </c>
      <c r="K15" s="97">
        <f t="shared" si="7"/>
        <v>315171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1051000</v>
      </c>
      <c r="Q15" s="97">
        <f t="shared" si="2"/>
        <v>1050001</v>
      </c>
      <c r="R15" s="52">
        <f t="shared" si="3"/>
        <v>-57.006802721088434</v>
      </c>
      <c r="S15" s="53">
        <f t="shared" si="4"/>
        <v>-57.109671624729529</v>
      </c>
      <c r="T15" s="52">
        <f>IF((SUM($E9:$E13))=0,0,(P15/(SUM($E9:$E13))*100))</f>
        <v>56.810810810810807</v>
      </c>
      <c r="U15" s="54">
        <f>IF((SUM($E9:$E13))=0,0,(Q15/(SUM($E9:$E13))*100))</f>
        <v>56.756810810810812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1295000</v>
      </c>
      <c r="C32" s="92"/>
      <c r="D32" s="92"/>
      <c r="E32" s="92">
        <f>$B32      +$C32      +$D32</f>
        <v>1295000</v>
      </c>
      <c r="F32" s="93">
        <v>1295000</v>
      </c>
      <c r="G32" s="94">
        <v>906000</v>
      </c>
      <c r="H32" s="93">
        <v>427000</v>
      </c>
      <c r="I32" s="94">
        <v>430421</v>
      </c>
      <c r="J32" s="93">
        <v>479000</v>
      </c>
      <c r="K32" s="94">
        <v>524208</v>
      </c>
      <c r="L32" s="93"/>
      <c r="M32" s="94"/>
      <c r="N32" s="93"/>
      <c r="O32" s="94"/>
      <c r="P32" s="93">
        <f>$H32      +$J32      +$L32      +$N32</f>
        <v>906000</v>
      </c>
      <c r="Q32" s="94">
        <f>$I32      +$K32      +$M32      +$O32</f>
        <v>954629</v>
      </c>
      <c r="R32" s="48">
        <f>IF(($H32      =0),0,((($J32      -$H32      )/$H32      )*100))</f>
        <v>12.177985948477751</v>
      </c>
      <c r="S32" s="49">
        <f>IF(($I32      =0),0,((($K32      -$I32      )/$I32      )*100))</f>
        <v>21.789596697187172</v>
      </c>
      <c r="T32" s="48">
        <f>IF(($E32      =0),0,(($P32      /$E32      )*100))</f>
        <v>69.961389961389969</v>
      </c>
      <c r="U32" s="50">
        <f>IF(($E32      =0),0,(($Q32      /$E32      )*100))</f>
        <v>73.716525096525103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1295000</v>
      </c>
      <c r="C33" s="95">
        <f>C32</f>
        <v>0</v>
      </c>
      <c r="D33" s="95"/>
      <c r="E33" s="95">
        <f>$B33      +$C33      +$D33</f>
        <v>1295000</v>
      </c>
      <c r="F33" s="96">
        <f t="shared" ref="F33:O33" si="17">F32</f>
        <v>1295000</v>
      </c>
      <c r="G33" s="97">
        <f t="shared" si="17"/>
        <v>906000</v>
      </c>
      <c r="H33" s="96">
        <f t="shared" si="17"/>
        <v>427000</v>
      </c>
      <c r="I33" s="97">
        <f t="shared" si="17"/>
        <v>430421</v>
      </c>
      <c r="J33" s="96">
        <f t="shared" si="17"/>
        <v>479000</v>
      </c>
      <c r="K33" s="97">
        <f t="shared" si="17"/>
        <v>524208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906000</v>
      </c>
      <c r="Q33" s="97">
        <f>$I33      +$K33      +$M33      +$O33</f>
        <v>954629</v>
      </c>
      <c r="R33" s="52">
        <f>IF(($H33      =0),0,((($J33      -$H33      )/$H33      )*100))</f>
        <v>12.177985948477751</v>
      </c>
      <c r="S33" s="53">
        <f>IF(($I33      =0),0,((($K33      -$I33      )/$I33      )*100))</f>
        <v>21.789596697187172</v>
      </c>
      <c r="T33" s="52">
        <f>IF($E33   =0,0,($P33   /$E33   )*100)</f>
        <v>69.961389961389969</v>
      </c>
      <c r="U33" s="54">
        <f>IF($E33   =0,0,($Q33   /$E33   )*100)</f>
        <v>73.716525096525103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26246000</v>
      </c>
      <c r="C36" s="92"/>
      <c r="D36" s="92"/>
      <c r="E36" s="92">
        <f t="shared" si="18"/>
        <v>26246000</v>
      </c>
      <c r="F36" s="93">
        <v>26246000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26246000</v>
      </c>
      <c r="C40" s="95">
        <f>SUM(C35:C39)</f>
        <v>0</v>
      </c>
      <c r="D40" s="95"/>
      <c r="E40" s="95">
        <f t="shared" si="18"/>
        <v>26246000</v>
      </c>
      <c r="F40" s="96">
        <f t="shared" ref="F40:O40" si="25">SUM(F35:F39)</f>
        <v>26246000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29391000</v>
      </c>
      <c r="C67" s="104">
        <f>SUM(C9:C14,C17:C23,C26:C29,C32,C35:C39,C42:C52,C55:C58,C61:C65)</f>
        <v>0</v>
      </c>
      <c r="D67" s="104"/>
      <c r="E67" s="104">
        <f t="shared" si="35"/>
        <v>29391000</v>
      </c>
      <c r="F67" s="105">
        <f t="shared" ref="F67:O67" si="43">SUM(F9:F14,F17:F23,F26:F29,F32,F35:F39,F42:F52,F55:F58,F61:F65)</f>
        <v>29391000</v>
      </c>
      <c r="G67" s="106">
        <f t="shared" si="43"/>
        <v>2756000</v>
      </c>
      <c r="H67" s="105">
        <f t="shared" si="43"/>
        <v>1162000</v>
      </c>
      <c r="I67" s="106">
        <f t="shared" si="43"/>
        <v>1165251</v>
      </c>
      <c r="J67" s="105">
        <f t="shared" si="43"/>
        <v>795000</v>
      </c>
      <c r="K67" s="106">
        <f t="shared" si="43"/>
        <v>839379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1957000</v>
      </c>
      <c r="Q67" s="106">
        <f t="shared" si="37"/>
        <v>2004630</v>
      </c>
      <c r="R67" s="61">
        <f t="shared" si="38"/>
        <v>-31.583476764199659</v>
      </c>
      <c r="S67" s="62">
        <f t="shared" si="39"/>
        <v>-27.965820239587863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62.225755166931641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63.74022257551669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31372000</v>
      </c>
      <c r="C69" s="92"/>
      <c r="D69" s="92"/>
      <c r="E69" s="92">
        <f>$B69      +$C69      +$D69</f>
        <v>31372000</v>
      </c>
      <c r="F69" s="93">
        <v>31372000</v>
      </c>
      <c r="G69" s="94">
        <v>26143000</v>
      </c>
      <c r="H69" s="93">
        <v>8536000</v>
      </c>
      <c r="I69" s="94">
        <v>8535321</v>
      </c>
      <c r="J69" s="93">
        <v>20827000</v>
      </c>
      <c r="K69" s="94">
        <v>20829070</v>
      </c>
      <c r="L69" s="93"/>
      <c r="M69" s="94"/>
      <c r="N69" s="93"/>
      <c r="O69" s="94"/>
      <c r="P69" s="93">
        <f>$H69      +$J69      +$L69      +$N69</f>
        <v>29363000</v>
      </c>
      <c r="Q69" s="94">
        <f>$I69      +$K69      +$M69      +$O69</f>
        <v>29364391</v>
      </c>
      <c r="R69" s="48">
        <f>IF(($H69      =0),0,((($J69      -$H69      )/$H69      )*100))</f>
        <v>143.99015932521087</v>
      </c>
      <c r="S69" s="49">
        <f>IF(($I69      =0),0,((($K69      -$I69      )/$I69      )*100))</f>
        <v>144.03382134075565</v>
      </c>
      <c r="T69" s="48">
        <f>IF(($E69      =0),0,(($P69      /$E69      )*100))</f>
        <v>93.596200433507576</v>
      </c>
      <c r="U69" s="50">
        <f>IF(($E69      =0),0,(($Q69      /$E69      )*100))</f>
        <v>93.600634323600659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31372000</v>
      </c>
      <c r="C70" s="101">
        <f>C69</f>
        <v>0</v>
      </c>
      <c r="D70" s="101"/>
      <c r="E70" s="101">
        <f>$B70      +$C70      +$D70</f>
        <v>31372000</v>
      </c>
      <c r="F70" s="102">
        <f t="shared" ref="F70:O70" si="44">F69</f>
        <v>31372000</v>
      </c>
      <c r="G70" s="103">
        <f t="shared" si="44"/>
        <v>26143000</v>
      </c>
      <c r="H70" s="102">
        <f t="shared" si="44"/>
        <v>8536000</v>
      </c>
      <c r="I70" s="103">
        <f t="shared" si="44"/>
        <v>8535321</v>
      </c>
      <c r="J70" s="102">
        <f t="shared" si="44"/>
        <v>20827000</v>
      </c>
      <c r="K70" s="103">
        <f t="shared" si="44"/>
        <v>20829070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29363000</v>
      </c>
      <c r="Q70" s="103">
        <f>$I70      +$K70      +$M70      +$O70</f>
        <v>29364391</v>
      </c>
      <c r="R70" s="57">
        <f>IF(($H70      =0),0,((($J70      -$H70      )/$H70      )*100))</f>
        <v>143.99015932521087</v>
      </c>
      <c r="S70" s="58">
        <f>IF(($I70      =0),0,((($K70      -$I70      )/$I70      )*100))</f>
        <v>144.03382134075565</v>
      </c>
      <c r="T70" s="57">
        <f>IF($E70   =0,0,($P70   /$E70   )*100)</f>
        <v>93.596200433507576</v>
      </c>
      <c r="U70" s="59">
        <f>IF($E70   =0,0,($Q70   /$E70 )*100)</f>
        <v>93.600634323600659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31372000</v>
      </c>
      <c r="C71" s="104">
        <f>C69</f>
        <v>0</v>
      </c>
      <c r="D71" s="104"/>
      <c r="E71" s="104">
        <f>$B71      +$C71      +$D71</f>
        <v>31372000</v>
      </c>
      <c r="F71" s="105">
        <f t="shared" ref="F71:O71" si="45">F69</f>
        <v>31372000</v>
      </c>
      <c r="G71" s="106">
        <f t="shared" si="45"/>
        <v>26143000</v>
      </c>
      <c r="H71" s="105">
        <f t="shared" si="45"/>
        <v>8536000</v>
      </c>
      <c r="I71" s="106">
        <f t="shared" si="45"/>
        <v>8535321</v>
      </c>
      <c r="J71" s="105">
        <f t="shared" si="45"/>
        <v>20827000</v>
      </c>
      <c r="K71" s="106">
        <f t="shared" si="45"/>
        <v>20829070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29363000</v>
      </c>
      <c r="Q71" s="106">
        <f>$I71      +$K71      +$M71      +$O71</f>
        <v>29364391</v>
      </c>
      <c r="R71" s="61">
        <f>IF(($H71      =0),0,((($J71      -$H71      )/$H71      )*100))</f>
        <v>143.99015932521087</v>
      </c>
      <c r="S71" s="62">
        <f>IF(($I71      =0),0,((($K71      -$I71      )/$I71      )*100))</f>
        <v>144.03382134075565</v>
      </c>
      <c r="T71" s="61">
        <f>IF($E71   =0,0,($P71   /$E71   )*100)</f>
        <v>93.596200433507576</v>
      </c>
      <c r="U71" s="65">
        <f>IF($E71   =0,0,($Q71   /$E71   )*100)</f>
        <v>93.600634323600659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60763000</v>
      </c>
      <c r="C72" s="104">
        <f>SUM(C9:C14,C17:C23,C26:C29,C32,C35:C39,C42:C52,C55:C58,C61:C65,C69)</f>
        <v>0</v>
      </c>
      <c r="D72" s="104"/>
      <c r="E72" s="104">
        <f>$B72      +$C72      +$D72</f>
        <v>60763000</v>
      </c>
      <c r="F72" s="105">
        <f t="shared" ref="F72:O72" si="46">SUM(F9:F14,F17:F23,F26:F29,F32,F35:F39,F42:F52,F55:F58,F61:F65,F69)</f>
        <v>60763000</v>
      </c>
      <c r="G72" s="106">
        <f t="shared" si="46"/>
        <v>28899000</v>
      </c>
      <c r="H72" s="105">
        <f t="shared" si="46"/>
        <v>9698000</v>
      </c>
      <c r="I72" s="106">
        <f t="shared" si="46"/>
        <v>9700572</v>
      </c>
      <c r="J72" s="105">
        <f t="shared" si="46"/>
        <v>21622000</v>
      </c>
      <c r="K72" s="106">
        <f t="shared" si="46"/>
        <v>21668449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31320000</v>
      </c>
      <c r="Q72" s="106">
        <f>$I72      +$K72      +$M72      +$O72</f>
        <v>31369021</v>
      </c>
      <c r="R72" s="61">
        <f>IF(($H72      =0),0,((($J72      -$H72      )/$H72      )*100))</f>
        <v>122.9531862239637</v>
      </c>
      <c r="S72" s="62">
        <f>IF(($I72      =0),0,((($K72      -$I72      )/$I72      )*100))</f>
        <v>123.37290007228441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90.737897268012873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90.879917142277719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XXQs0GF92t0nMqm0W79RspdCeH6suLbWKMMBgdKoFFHVz08YT4TVF3oqVm82anBPNJkuWJduwSARY15Eh9gYgA==" saltValue="taOwQ0/erOaA2EiLg7gKq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121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3000000</v>
      </c>
      <c r="C10" s="92"/>
      <c r="D10" s="92"/>
      <c r="E10" s="92">
        <f t="shared" ref="E10:E15" si="0">$B10      +$C10      +$D10</f>
        <v>3000000</v>
      </c>
      <c r="F10" s="93">
        <v>3000000</v>
      </c>
      <c r="G10" s="94">
        <v>3000000</v>
      </c>
      <c r="H10" s="93">
        <v>186000</v>
      </c>
      <c r="I10" s="94"/>
      <c r="J10" s="93">
        <v>2215000</v>
      </c>
      <c r="K10" s="94"/>
      <c r="L10" s="93"/>
      <c r="M10" s="94"/>
      <c r="N10" s="93"/>
      <c r="O10" s="94"/>
      <c r="P10" s="93">
        <f t="shared" ref="P10:P15" si="1">$H10      +$J10      +$L10      +$N10</f>
        <v>2401000</v>
      </c>
      <c r="Q10" s="94">
        <f t="shared" ref="Q10:Q15" si="2">$I10      +$K10      +$M10      +$O10</f>
        <v>0</v>
      </c>
      <c r="R10" s="48">
        <f t="shared" ref="R10:R15" si="3">IF(($H10      =0),0,((($J10      -$H10      )/$H10      )*100))</f>
        <v>1090.8602150537633</v>
      </c>
      <c r="S10" s="49">
        <f t="shared" ref="S10:S15" si="4">IF(($I10      =0),0,((($K10      -$I10      )/$I10      )*100))</f>
        <v>0</v>
      </c>
      <c r="T10" s="48">
        <f t="shared" ref="T10:T14" si="5">IF(($E10      =0),0,(($P10      /$E10      )*100))</f>
        <v>80.033333333333331</v>
      </c>
      <c r="U10" s="50">
        <f t="shared" ref="U10:U14" si="6">IF(($E10      =0),0,(($Q10      /$E10      )*100))</f>
        <v>0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3000000</v>
      </c>
      <c r="C15" s="95">
        <f>SUM(C9:C14)</f>
        <v>0</v>
      </c>
      <c r="D15" s="95"/>
      <c r="E15" s="95">
        <f t="shared" si="0"/>
        <v>3000000</v>
      </c>
      <c r="F15" s="96">
        <f t="shared" ref="F15:O15" si="7">SUM(F9:F14)</f>
        <v>3000000</v>
      </c>
      <c r="G15" s="97">
        <f t="shared" si="7"/>
        <v>3000000</v>
      </c>
      <c r="H15" s="96">
        <f t="shared" si="7"/>
        <v>186000</v>
      </c>
      <c r="I15" s="97">
        <f t="shared" si="7"/>
        <v>0</v>
      </c>
      <c r="J15" s="96">
        <f t="shared" si="7"/>
        <v>2215000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2401000</v>
      </c>
      <c r="Q15" s="97">
        <f t="shared" si="2"/>
        <v>0</v>
      </c>
      <c r="R15" s="52">
        <f t="shared" si="3"/>
        <v>1090.8602150537633</v>
      </c>
      <c r="S15" s="53">
        <f t="shared" si="4"/>
        <v>0</v>
      </c>
      <c r="T15" s="52">
        <f>IF((SUM($E9:$E13))=0,0,(P15/(SUM($E9:$E13))*100))</f>
        <v>80.033333333333331</v>
      </c>
      <c r="U15" s="54">
        <f>IF((SUM($E9:$E13))=0,0,(Q15/(SUM($E9:$E13))*100))</f>
        <v>0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>
        <v>3554000</v>
      </c>
      <c r="C20" s="92"/>
      <c r="D20" s="92"/>
      <c r="E20" s="92">
        <f t="shared" si="8"/>
        <v>3554000</v>
      </c>
      <c r="F20" s="93">
        <v>3554000</v>
      </c>
      <c r="G20" s="94">
        <v>3554000</v>
      </c>
      <c r="H20" s="93"/>
      <c r="I20" s="94"/>
      <c r="J20" s="93">
        <v>3474000</v>
      </c>
      <c r="K20" s="94"/>
      <c r="L20" s="93"/>
      <c r="M20" s="94"/>
      <c r="N20" s="93"/>
      <c r="O20" s="94"/>
      <c r="P20" s="93">
        <f t="shared" si="9"/>
        <v>3474000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97.749015194147432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3554000</v>
      </c>
      <c r="C24" s="95">
        <f>SUM(C17:C23)</f>
        <v>0</v>
      </c>
      <c r="D24" s="95"/>
      <c r="E24" s="95">
        <f t="shared" si="8"/>
        <v>3554000</v>
      </c>
      <c r="F24" s="96">
        <f t="shared" ref="F24:O24" si="15">SUM(F17:F23)</f>
        <v>3554000</v>
      </c>
      <c r="G24" s="97">
        <f t="shared" si="15"/>
        <v>3554000</v>
      </c>
      <c r="H24" s="96">
        <f t="shared" si="15"/>
        <v>0</v>
      </c>
      <c r="I24" s="97">
        <f t="shared" si="15"/>
        <v>0</v>
      </c>
      <c r="J24" s="96">
        <f t="shared" si="15"/>
        <v>3474000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3474000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97.749015194147432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1287000</v>
      </c>
      <c r="C32" s="92"/>
      <c r="D32" s="92"/>
      <c r="E32" s="92">
        <f>$B32      +$C32      +$D32</f>
        <v>1287000</v>
      </c>
      <c r="F32" s="93">
        <v>1287000</v>
      </c>
      <c r="G32" s="94">
        <v>901000</v>
      </c>
      <c r="H32" s="93">
        <v>750000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750000</v>
      </c>
      <c r="Q32" s="94">
        <f>$I32      +$K32      +$M32      +$O32</f>
        <v>0</v>
      </c>
      <c r="R32" s="48">
        <f>IF(($H32      =0),0,((($J32      -$H32      )/$H32      )*100))</f>
        <v>-100</v>
      </c>
      <c r="S32" s="49">
        <f>IF(($I32      =0),0,((($K32      -$I32      )/$I32      )*100))</f>
        <v>0</v>
      </c>
      <c r="T32" s="48">
        <f>IF(($E32      =0),0,(($P32      /$E32      )*100))</f>
        <v>58.275058275058278</v>
      </c>
      <c r="U32" s="50">
        <f>IF(($E32      =0),0,(($Q32      /$E32      )*100))</f>
        <v>0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1287000</v>
      </c>
      <c r="C33" s="95">
        <f>C32</f>
        <v>0</v>
      </c>
      <c r="D33" s="95"/>
      <c r="E33" s="95">
        <f>$B33      +$C33      +$D33</f>
        <v>1287000</v>
      </c>
      <c r="F33" s="96">
        <f t="shared" ref="F33:O33" si="17">F32</f>
        <v>1287000</v>
      </c>
      <c r="G33" s="97">
        <f t="shared" si="17"/>
        <v>901000</v>
      </c>
      <c r="H33" s="96">
        <f t="shared" si="17"/>
        <v>750000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750000</v>
      </c>
      <c r="Q33" s="97">
        <f>$I33      +$K33      +$M33      +$O33</f>
        <v>0</v>
      </c>
      <c r="R33" s="52">
        <f>IF(($H33      =0),0,((($J33      -$H33      )/$H33      )*100))</f>
        <v>-100</v>
      </c>
      <c r="S33" s="53">
        <f>IF(($I33      =0),0,((($K33      -$I33      )/$I33      )*100))</f>
        <v>0</v>
      </c>
      <c r="T33" s="52">
        <f>IF($E33   =0,0,($P33   /$E33   )*100)</f>
        <v>58.275058275058278</v>
      </c>
      <c r="U33" s="54">
        <f>IF($E33   =0,0,($Q33   /$E33   )*100)</f>
        <v>0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2286000</v>
      </c>
      <c r="C36" s="92"/>
      <c r="D36" s="92"/>
      <c r="E36" s="92">
        <f t="shared" si="18"/>
        <v>2286000</v>
      </c>
      <c r="F36" s="93">
        <v>2286000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2286000</v>
      </c>
      <c r="C40" s="95">
        <f>SUM(C35:C39)</f>
        <v>0</v>
      </c>
      <c r="D40" s="95"/>
      <c r="E40" s="95">
        <f t="shared" si="18"/>
        <v>2286000</v>
      </c>
      <c r="F40" s="96">
        <f t="shared" ref="F40:O40" si="25">SUM(F35:F39)</f>
        <v>2286000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10127000</v>
      </c>
      <c r="C67" s="104">
        <f>SUM(C9:C14,C17:C23,C26:C29,C32,C35:C39,C42:C52,C55:C58,C61:C65)</f>
        <v>0</v>
      </c>
      <c r="D67" s="104"/>
      <c r="E67" s="104">
        <f t="shared" si="35"/>
        <v>10127000</v>
      </c>
      <c r="F67" s="105">
        <f t="shared" ref="F67:O67" si="43">SUM(F9:F14,F17:F23,F26:F29,F32,F35:F39,F42:F52,F55:F58,F61:F65)</f>
        <v>10127000</v>
      </c>
      <c r="G67" s="106">
        <f t="shared" si="43"/>
        <v>7455000</v>
      </c>
      <c r="H67" s="105">
        <f t="shared" si="43"/>
        <v>936000</v>
      </c>
      <c r="I67" s="106">
        <f t="shared" si="43"/>
        <v>0</v>
      </c>
      <c r="J67" s="105">
        <f t="shared" si="43"/>
        <v>5689000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6625000</v>
      </c>
      <c r="Q67" s="106">
        <f t="shared" si="37"/>
        <v>0</v>
      </c>
      <c r="R67" s="61">
        <f t="shared" si="38"/>
        <v>507.79914529914532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84.491774008417295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0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34036000</v>
      </c>
      <c r="C69" s="92"/>
      <c r="D69" s="92"/>
      <c r="E69" s="92">
        <f>$B69      +$C69      +$D69</f>
        <v>34036000</v>
      </c>
      <c r="F69" s="93">
        <v>34036000</v>
      </c>
      <c r="G69" s="94">
        <v>30629000</v>
      </c>
      <c r="H69" s="93">
        <v>11517000</v>
      </c>
      <c r="I69" s="94"/>
      <c r="J69" s="93">
        <v>11315000</v>
      </c>
      <c r="K69" s="94"/>
      <c r="L69" s="93"/>
      <c r="M69" s="94"/>
      <c r="N69" s="93"/>
      <c r="O69" s="94"/>
      <c r="P69" s="93">
        <f>$H69      +$J69      +$L69      +$N69</f>
        <v>22832000</v>
      </c>
      <c r="Q69" s="94">
        <f>$I69      +$K69      +$M69      +$O69</f>
        <v>0</v>
      </c>
      <c r="R69" s="48">
        <f>IF(($H69      =0),0,((($J69      -$H69      )/$H69      )*100))</f>
        <v>-1.7539289745593472</v>
      </c>
      <c r="S69" s="49">
        <f>IF(($I69      =0),0,((($K69      -$I69      )/$I69      )*100))</f>
        <v>0</v>
      </c>
      <c r="T69" s="48">
        <f>IF(($E69      =0),0,(($P69      /$E69      )*100))</f>
        <v>67.081913268304149</v>
      </c>
      <c r="U69" s="50">
        <f>IF(($E69      =0),0,(($Q69      /$E69      )*100))</f>
        <v>0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34036000</v>
      </c>
      <c r="C70" s="101">
        <f>C69</f>
        <v>0</v>
      </c>
      <c r="D70" s="101"/>
      <c r="E70" s="101">
        <f>$B70      +$C70      +$D70</f>
        <v>34036000</v>
      </c>
      <c r="F70" s="102">
        <f t="shared" ref="F70:O70" si="44">F69</f>
        <v>34036000</v>
      </c>
      <c r="G70" s="103">
        <f t="shared" si="44"/>
        <v>30629000</v>
      </c>
      <c r="H70" s="102">
        <f t="shared" si="44"/>
        <v>11517000</v>
      </c>
      <c r="I70" s="103">
        <f t="shared" si="44"/>
        <v>0</v>
      </c>
      <c r="J70" s="102">
        <f t="shared" si="44"/>
        <v>11315000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22832000</v>
      </c>
      <c r="Q70" s="103">
        <f>$I70      +$K70      +$M70      +$O70</f>
        <v>0</v>
      </c>
      <c r="R70" s="57">
        <f>IF(($H70      =0),0,((($J70      -$H70      )/$H70      )*100))</f>
        <v>-1.7539289745593472</v>
      </c>
      <c r="S70" s="58">
        <f>IF(($I70      =0),0,((($K70      -$I70      )/$I70      )*100))</f>
        <v>0</v>
      </c>
      <c r="T70" s="57">
        <f>IF($E70   =0,0,($P70   /$E70   )*100)</f>
        <v>67.081913268304149</v>
      </c>
      <c r="U70" s="59">
        <f>IF($E70   =0,0,($Q70   /$E70 )*100)</f>
        <v>0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34036000</v>
      </c>
      <c r="C71" s="104">
        <f>C69</f>
        <v>0</v>
      </c>
      <c r="D71" s="104"/>
      <c r="E71" s="104">
        <f>$B71      +$C71      +$D71</f>
        <v>34036000</v>
      </c>
      <c r="F71" s="105">
        <f t="shared" ref="F71:O71" si="45">F69</f>
        <v>34036000</v>
      </c>
      <c r="G71" s="106">
        <f t="shared" si="45"/>
        <v>30629000</v>
      </c>
      <c r="H71" s="105">
        <f t="shared" si="45"/>
        <v>11517000</v>
      </c>
      <c r="I71" s="106">
        <f t="shared" si="45"/>
        <v>0</v>
      </c>
      <c r="J71" s="105">
        <f t="shared" si="45"/>
        <v>11315000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22832000</v>
      </c>
      <c r="Q71" s="106">
        <f>$I71      +$K71      +$M71      +$O71</f>
        <v>0</v>
      </c>
      <c r="R71" s="61">
        <f>IF(($H71      =0),0,((($J71      -$H71      )/$H71      )*100))</f>
        <v>-1.7539289745593472</v>
      </c>
      <c r="S71" s="62">
        <f>IF(($I71      =0),0,((($K71      -$I71      )/$I71      )*100))</f>
        <v>0</v>
      </c>
      <c r="T71" s="61">
        <f>IF($E71   =0,0,($P71   /$E71   )*100)</f>
        <v>67.081913268304149</v>
      </c>
      <c r="U71" s="65">
        <f>IF($E71   =0,0,($Q71   /$E71   )*100)</f>
        <v>0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44163000</v>
      </c>
      <c r="C72" s="104">
        <f>SUM(C9:C14,C17:C23,C26:C29,C32,C35:C39,C42:C52,C55:C58,C61:C65,C69)</f>
        <v>0</v>
      </c>
      <c r="D72" s="104"/>
      <c r="E72" s="104">
        <f>$B72      +$C72      +$D72</f>
        <v>44163000</v>
      </c>
      <c r="F72" s="105">
        <f t="shared" ref="F72:O72" si="46">SUM(F9:F14,F17:F23,F26:F29,F32,F35:F39,F42:F52,F55:F58,F61:F65,F69)</f>
        <v>44163000</v>
      </c>
      <c r="G72" s="106">
        <f t="shared" si="46"/>
        <v>38084000</v>
      </c>
      <c r="H72" s="105">
        <f t="shared" si="46"/>
        <v>12453000</v>
      </c>
      <c r="I72" s="106">
        <f t="shared" si="46"/>
        <v>0</v>
      </c>
      <c r="J72" s="105">
        <f t="shared" si="46"/>
        <v>17004000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29457000</v>
      </c>
      <c r="Q72" s="106">
        <f>$I72      +$K72      +$M72      +$O72</f>
        <v>0</v>
      </c>
      <c r="R72" s="61">
        <f>IF(($H72      =0),0,((($J72      -$H72      )/$H72      )*100))</f>
        <v>36.545410744398936</v>
      </c>
      <c r="S72" s="62">
        <f>IF(($I72      =0),0,((($K72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70.341715022566092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0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FSLGlbvjJS3PaFpMqf2gkPToAAhi1CM8setMqZKAqGanaMAe0aYOudrAZIbAhUbAQItoEjidsCqrrNj3XM0XyQ==" saltValue="GcgfpaSSWs1vp2LDVg/IG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122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1700000</v>
      </c>
      <c r="C10" s="92"/>
      <c r="D10" s="92"/>
      <c r="E10" s="92">
        <f t="shared" ref="E10:E15" si="0">$B10      +$C10      +$D10</f>
        <v>1700000</v>
      </c>
      <c r="F10" s="93">
        <v>1700000</v>
      </c>
      <c r="G10" s="94">
        <v>1700000</v>
      </c>
      <c r="H10" s="93">
        <v>1049000</v>
      </c>
      <c r="I10" s="94">
        <v>1049530</v>
      </c>
      <c r="J10" s="93">
        <v>238000</v>
      </c>
      <c r="K10" s="94">
        <v>239147</v>
      </c>
      <c r="L10" s="93"/>
      <c r="M10" s="94"/>
      <c r="N10" s="93"/>
      <c r="O10" s="94"/>
      <c r="P10" s="93">
        <f t="shared" ref="P10:P15" si="1">$H10      +$J10      +$L10      +$N10</f>
        <v>1287000</v>
      </c>
      <c r="Q10" s="94">
        <f t="shared" ref="Q10:Q15" si="2">$I10      +$K10      +$M10      +$O10</f>
        <v>1288677</v>
      </c>
      <c r="R10" s="48">
        <f t="shared" ref="R10:R15" si="3">IF(($H10      =0),0,((($J10      -$H10      )/$H10      )*100))</f>
        <v>-77.311725452812198</v>
      </c>
      <c r="S10" s="49">
        <f t="shared" ref="S10:S15" si="4">IF(($I10      =0),0,((($K10      -$I10      )/$I10      )*100))</f>
        <v>-77.213895743809132</v>
      </c>
      <c r="T10" s="48">
        <f t="shared" ref="T10:T14" si="5">IF(($E10      =0),0,(($P10      /$E10      )*100))</f>
        <v>75.705882352941174</v>
      </c>
      <c r="U10" s="50">
        <f t="shared" ref="U10:U14" si="6">IF(($E10      =0),0,(($Q10      /$E10      )*100))</f>
        <v>75.804529411764705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>
        <v>5000000</v>
      </c>
      <c r="C11" s="92"/>
      <c r="D11" s="92"/>
      <c r="E11" s="92">
        <f t="shared" si="0"/>
        <v>5000000</v>
      </c>
      <c r="F11" s="93">
        <v>5000000</v>
      </c>
      <c r="G11" s="94">
        <v>3000000</v>
      </c>
      <c r="H11" s="93">
        <v>1380000</v>
      </c>
      <c r="I11" s="94">
        <v>1031110</v>
      </c>
      <c r="J11" s="93">
        <v>886000</v>
      </c>
      <c r="K11" s="94">
        <v>1393114</v>
      </c>
      <c r="L11" s="93"/>
      <c r="M11" s="94"/>
      <c r="N11" s="93"/>
      <c r="O11" s="94"/>
      <c r="P11" s="93">
        <f t="shared" si="1"/>
        <v>2266000</v>
      </c>
      <c r="Q11" s="94">
        <f t="shared" si="2"/>
        <v>2424224</v>
      </c>
      <c r="R11" s="48">
        <f t="shared" si="3"/>
        <v>-35.797101449275367</v>
      </c>
      <c r="S11" s="49">
        <f t="shared" si="4"/>
        <v>35.108184383819378</v>
      </c>
      <c r="T11" s="48">
        <f t="shared" si="5"/>
        <v>45.32</v>
      </c>
      <c r="U11" s="50">
        <f t="shared" si="6"/>
        <v>48.484480000000005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>
        <v>25000000</v>
      </c>
      <c r="C13" s="92"/>
      <c r="D13" s="92"/>
      <c r="E13" s="92">
        <f t="shared" si="0"/>
        <v>25000000</v>
      </c>
      <c r="F13" s="93">
        <v>25000000</v>
      </c>
      <c r="G13" s="94">
        <v>25000000</v>
      </c>
      <c r="H13" s="93">
        <v>1289000</v>
      </c>
      <c r="I13" s="94"/>
      <c r="J13" s="93"/>
      <c r="K13" s="94"/>
      <c r="L13" s="93"/>
      <c r="M13" s="94"/>
      <c r="N13" s="93"/>
      <c r="O13" s="94"/>
      <c r="P13" s="93">
        <f t="shared" si="1"/>
        <v>1289000</v>
      </c>
      <c r="Q13" s="94">
        <f t="shared" si="2"/>
        <v>0</v>
      </c>
      <c r="R13" s="48">
        <f t="shared" si="3"/>
        <v>-100</v>
      </c>
      <c r="S13" s="49">
        <f t="shared" si="4"/>
        <v>0</v>
      </c>
      <c r="T13" s="48">
        <f t="shared" si="5"/>
        <v>5.1560000000000006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>
        <v>2000000</v>
      </c>
      <c r="C14" s="92"/>
      <c r="D14" s="92"/>
      <c r="E14" s="92">
        <f t="shared" si="0"/>
        <v>2000000</v>
      </c>
      <c r="F14" s="93">
        <v>2000000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33700000</v>
      </c>
      <c r="C15" s="95">
        <f>SUM(C9:C14)</f>
        <v>0</v>
      </c>
      <c r="D15" s="95"/>
      <c r="E15" s="95">
        <f t="shared" si="0"/>
        <v>33700000</v>
      </c>
      <c r="F15" s="96">
        <f t="shared" ref="F15:O15" si="7">SUM(F9:F14)</f>
        <v>33700000</v>
      </c>
      <c r="G15" s="97">
        <f t="shared" si="7"/>
        <v>29700000</v>
      </c>
      <c r="H15" s="96">
        <f t="shared" si="7"/>
        <v>3718000</v>
      </c>
      <c r="I15" s="97">
        <f t="shared" si="7"/>
        <v>2080640</v>
      </c>
      <c r="J15" s="96">
        <f t="shared" si="7"/>
        <v>1124000</v>
      </c>
      <c r="K15" s="97">
        <f t="shared" si="7"/>
        <v>1632261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4842000</v>
      </c>
      <c r="Q15" s="97">
        <f t="shared" si="2"/>
        <v>3712901</v>
      </c>
      <c r="R15" s="52">
        <f t="shared" si="3"/>
        <v>-69.768692845615917</v>
      </c>
      <c r="S15" s="53">
        <f t="shared" si="4"/>
        <v>-21.550051907105505</v>
      </c>
      <c r="T15" s="52">
        <f>IF((SUM($E9:$E13))=0,0,(P15/(SUM($E9:$E13))*100))</f>
        <v>15.274447949526815</v>
      </c>
      <c r="U15" s="54">
        <f>IF((SUM($E9:$E13))=0,0,(Q15/(SUM($E9:$E13))*100))</f>
        <v>11.7126214511041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4488000</v>
      </c>
      <c r="C32" s="92"/>
      <c r="D32" s="92"/>
      <c r="E32" s="92">
        <f>$B32      +$C32      +$D32</f>
        <v>4488000</v>
      </c>
      <c r="F32" s="93">
        <v>4488000</v>
      </c>
      <c r="G32" s="94">
        <v>3142000</v>
      </c>
      <c r="H32" s="93">
        <v>1120000</v>
      </c>
      <c r="I32" s="94">
        <v>1120000</v>
      </c>
      <c r="J32" s="93">
        <v>2020000</v>
      </c>
      <c r="K32" s="94">
        <v>2020000</v>
      </c>
      <c r="L32" s="93"/>
      <c r="M32" s="94"/>
      <c r="N32" s="93"/>
      <c r="O32" s="94"/>
      <c r="P32" s="93">
        <f>$H32      +$J32      +$L32      +$N32</f>
        <v>3140000</v>
      </c>
      <c r="Q32" s="94">
        <f>$I32      +$K32      +$M32      +$O32</f>
        <v>3140000</v>
      </c>
      <c r="R32" s="48">
        <f>IF(($H32      =0),0,((($J32      -$H32      )/$H32      )*100))</f>
        <v>80.357142857142861</v>
      </c>
      <c r="S32" s="49">
        <f>IF(($I32      =0),0,((($K32      -$I32      )/$I32      )*100))</f>
        <v>80.357142857142861</v>
      </c>
      <c r="T32" s="48">
        <f>IF(($E32      =0),0,(($P32      /$E32      )*100))</f>
        <v>69.964349376114072</v>
      </c>
      <c r="U32" s="50">
        <f>IF(($E32      =0),0,(($Q32      /$E32      )*100))</f>
        <v>69.964349376114072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4488000</v>
      </c>
      <c r="C33" s="95">
        <f>C32</f>
        <v>0</v>
      </c>
      <c r="D33" s="95"/>
      <c r="E33" s="95">
        <f>$B33      +$C33      +$D33</f>
        <v>4488000</v>
      </c>
      <c r="F33" s="96">
        <f t="shared" ref="F33:O33" si="17">F32</f>
        <v>4488000</v>
      </c>
      <c r="G33" s="97">
        <f t="shared" si="17"/>
        <v>3142000</v>
      </c>
      <c r="H33" s="96">
        <f t="shared" si="17"/>
        <v>1120000</v>
      </c>
      <c r="I33" s="97">
        <f t="shared" si="17"/>
        <v>1120000</v>
      </c>
      <c r="J33" s="96">
        <f t="shared" si="17"/>
        <v>2020000</v>
      </c>
      <c r="K33" s="97">
        <f t="shared" si="17"/>
        <v>2020000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3140000</v>
      </c>
      <c r="Q33" s="97">
        <f>$I33      +$K33      +$M33      +$O33</f>
        <v>3140000</v>
      </c>
      <c r="R33" s="52">
        <f>IF(($H33      =0),0,((($J33      -$H33      )/$H33      )*100))</f>
        <v>80.357142857142861</v>
      </c>
      <c r="S33" s="53">
        <f>IF(($I33      =0),0,((($K33      -$I33      )/$I33      )*100))</f>
        <v>80.357142857142861</v>
      </c>
      <c r="T33" s="52">
        <f>IF($E33   =0,0,($P33   /$E33   )*100)</f>
        <v>69.964349376114072</v>
      </c>
      <c r="U33" s="54">
        <f>IF($E33   =0,0,($Q33   /$E33   )*100)</f>
        <v>69.964349376114072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>
        <v>28200000</v>
      </c>
      <c r="C35" s="92"/>
      <c r="D35" s="92"/>
      <c r="E35" s="92">
        <f t="shared" ref="E35:E40" si="18">$B35      +$C35      +$D35</f>
        <v>28200000</v>
      </c>
      <c r="F35" s="93">
        <v>28200000</v>
      </c>
      <c r="G35" s="94">
        <v>8200000</v>
      </c>
      <c r="H35" s="93"/>
      <c r="I35" s="94"/>
      <c r="J35" s="93">
        <v>8348000</v>
      </c>
      <c r="K35" s="94">
        <v>13987055</v>
      </c>
      <c r="L35" s="93"/>
      <c r="M35" s="94"/>
      <c r="N35" s="93"/>
      <c r="O35" s="94"/>
      <c r="P35" s="93">
        <f t="shared" ref="P35:P40" si="19">$H35      +$J35      +$L35      +$N35</f>
        <v>8348000</v>
      </c>
      <c r="Q35" s="94">
        <f t="shared" ref="Q35:Q40" si="20">$I35      +$K35      +$M35      +$O35</f>
        <v>13987055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29.602836879432626</v>
      </c>
      <c r="U35" s="50">
        <f t="shared" ref="U35:U39" si="24">IF(($E35      =0),0,(($Q35      /$E35      )*100))</f>
        <v>49.59948581560284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44526000</v>
      </c>
      <c r="C36" s="92"/>
      <c r="D36" s="92"/>
      <c r="E36" s="92">
        <f t="shared" si="18"/>
        <v>44526000</v>
      </c>
      <c r="F36" s="93">
        <v>44526000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72726000</v>
      </c>
      <c r="C40" s="95">
        <f>SUM(C35:C39)</f>
        <v>0</v>
      </c>
      <c r="D40" s="95"/>
      <c r="E40" s="95">
        <f t="shared" si="18"/>
        <v>72726000</v>
      </c>
      <c r="F40" s="96">
        <f t="shared" ref="F40:O40" si="25">SUM(F35:F39)</f>
        <v>72726000</v>
      </c>
      <c r="G40" s="97">
        <f t="shared" si="25"/>
        <v>8200000</v>
      </c>
      <c r="H40" s="96">
        <f t="shared" si="25"/>
        <v>0</v>
      </c>
      <c r="I40" s="97">
        <f t="shared" si="25"/>
        <v>0</v>
      </c>
      <c r="J40" s="96">
        <f t="shared" si="25"/>
        <v>8348000</v>
      </c>
      <c r="K40" s="97">
        <f t="shared" si="25"/>
        <v>13987055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8348000</v>
      </c>
      <c r="Q40" s="97">
        <f t="shared" si="20"/>
        <v>13987055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29.602836879432626</v>
      </c>
      <c r="U40" s="54">
        <f>IF((+$E35+$E38) =0,0,(Q40   /(+$E35+$E38) )*100)</f>
        <v>49.59948581560284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110914000</v>
      </c>
      <c r="C67" s="104">
        <f>SUM(C9:C14,C17:C23,C26:C29,C32,C35:C39,C42:C52,C55:C58,C61:C65)</f>
        <v>0</v>
      </c>
      <c r="D67" s="104"/>
      <c r="E67" s="104">
        <f t="shared" si="35"/>
        <v>110914000</v>
      </c>
      <c r="F67" s="105">
        <f t="shared" ref="F67:O67" si="43">SUM(F9:F14,F17:F23,F26:F29,F32,F35:F39,F42:F52,F55:F58,F61:F65)</f>
        <v>110914000</v>
      </c>
      <c r="G67" s="106">
        <f t="shared" si="43"/>
        <v>41042000</v>
      </c>
      <c r="H67" s="105">
        <f t="shared" si="43"/>
        <v>4838000</v>
      </c>
      <c r="I67" s="106">
        <f t="shared" si="43"/>
        <v>3200640</v>
      </c>
      <c r="J67" s="105">
        <f t="shared" si="43"/>
        <v>11492000</v>
      </c>
      <c r="K67" s="106">
        <f t="shared" si="43"/>
        <v>17639316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16330000</v>
      </c>
      <c r="Q67" s="106">
        <f t="shared" si="37"/>
        <v>20839956</v>
      </c>
      <c r="R67" s="61">
        <f t="shared" si="38"/>
        <v>137.53617197188922</v>
      </c>
      <c r="S67" s="62">
        <f t="shared" si="39"/>
        <v>451.11840131973605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25.361868671180964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32.366211095235137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119112000</v>
      </c>
      <c r="C69" s="92"/>
      <c r="D69" s="92"/>
      <c r="E69" s="92">
        <f>$B69      +$C69      +$D69</f>
        <v>119112000</v>
      </c>
      <c r="F69" s="93">
        <v>119112000</v>
      </c>
      <c r="G69" s="94">
        <v>94112000</v>
      </c>
      <c r="H69" s="93">
        <v>30613000</v>
      </c>
      <c r="I69" s="94">
        <v>30612773</v>
      </c>
      <c r="J69" s="93">
        <v>27129000</v>
      </c>
      <c r="K69" s="94">
        <v>52363616</v>
      </c>
      <c r="L69" s="93"/>
      <c r="M69" s="94"/>
      <c r="N69" s="93"/>
      <c r="O69" s="94"/>
      <c r="P69" s="93">
        <f>$H69      +$J69      +$L69      +$N69</f>
        <v>57742000</v>
      </c>
      <c r="Q69" s="94">
        <f>$I69      +$K69      +$M69      +$O69</f>
        <v>82976389</v>
      </c>
      <c r="R69" s="48">
        <f>IF(($H69      =0),0,((($J69      -$H69      )/$H69      )*100))</f>
        <v>-11.380785940613466</v>
      </c>
      <c r="S69" s="49">
        <f>IF(($I69      =0),0,((($K69      -$I69      )/$I69      )*100))</f>
        <v>71.051528066405481</v>
      </c>
      <c r="T69" s="48">
        <f>IF(($E69      =0),0,(($P69      /$E69      )*100))</f>
        <v>48.477063604002957</v>
      </c>
      <c r="U69" s="50">
        <f>IF(($E69      =0),0,(($Q69      /$E69      )*100))</f>
        <v>69.662493283632216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119112000</v>
      </c>
      <c r="C70" s="101">
        <f>C69</f>
        <v>0</v>
      </c>
      <c r="D70" s="101"/>
      <c r="E70" s="101">
        <f>$B70      +$C70      +$D70</f>
        <v>119112000</v>
      </c>
      <c r="F70" s="102">
        <f t="shared" ref="F70:O70" si="44">F69</f>
        <v>119112000</v>
      </c>
      <c r="G70" s="103">
        <f t="shared" si="44"/>
        <v>94112000</v>
      </c>
      <c r="H70" s="102">
        <f t="shared" si="44"/>
        <v>30613000</v>
      </c>
      <c r="I70" s="103">
        <f t="shared" si="44"/>
        <v>30612773</v>
      </c>
      <c r="J70" s="102">
        <f t="shared" si="44"/>
        <v>27129000</v>
      </c>
      <c r="K70" s="103">
        <f t="shared" si="44"/>
        <v>52363616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57742000</v>
      </c>
      <c r="Q70" s="103">
        <f>$I70      +$K70      +$M70      +$O70</f>
        <v>82976389</v>
      </c>
      <c r="R70" s="57">
        <f>IF(($H70      =0),0,((($J70      -$H70      )/$H70      )*100))</f>
        <v>-11.380785940613466</v>
      </c>
      <c r="S70" s="58">
        <f>IF(($I70      =0),0,((($K70      -$I70      )/$I70      )*100))</f>
        <v>71.051528066405481</v>
      </c>
      <c r="T70" s="57">
        <f>IF($E70   =0,0,($P70   /$E70   )*100)</f>
        <v>48.477063604002957</v>
      </c>
      <c r="U70" s="59">
        <f>IF($E70   =0,0,($Q70   /$E70 )*100)</f>
        <v>69.662493283632216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119112000</v>
      </c>
      <c r="C71" s="104">
        <f>C69</f>
        <v>0</v>
      </c>
      <c r="D71" s="104"/>
      <c r="E71" s="104">
        <f>$B71      +$C71      +$D71</f>
        <v>119112000</v>
      </c>
      <c r="F71" s="105">
        <f t="shared" ref="F71:O71" si="45">F69</f>
        <v>119112000</v>
      </c>
      <c r="G71" s="106">
        <f t="shared" si="45"/>
        <v>94112000</v>
      </c>
      <c r="H71" s="105">
        <f t="shared" si="45"/>
        <v>30613000</v>
      </c>
      <c r="I71" s="106">
        <f t="shared" si="45"/>
        <v>30612773</v>
      </c>
      <c r="J71" s="105">
        <f t="shared" si="45"/>
        <v>27129000</v>
      </c>
      <c r="K71" s="106">
        <f t="shared" si="45"/>
        <v>52363616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57742000</v>
      </c>
      <c r="Q71" s="106">
        <f>$I71      +$K71      +$M71      +$O71</f>
        <v>82976389</v>
      </c>
      <c r="R71" s="61">
        <f>IF(($H71      =0),0,((($J71      -$H71      )/$H71      )*100))</f>
        <v>-11.380785940613466</v>
      </c>
      <c r="S71" s="62">
        <f>IF(($I71      =0),0,((($K71      -$I71      )/$I71      )*100))</f>
        <v>71.051528066405481</v>
      </c>
      <c r="T71" s="61">
        <f>IF($E71   =0,0,($P71   /$E71   )*100)</f>
        <v>48.477063604002957</v>
      </c>
      <c r="U71" s="65">
        <f>IF($E71   =0,0,($Q71   /$E71   )*100)</f>
        <v>69.662493283632216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230026000</v>
      </c>
      <c r="C72" s="104">
        <f>SUM(C9:C14,C17:C23,C26:C29,C32,C35:C39,C42:C52,C55:C58,C61:C65,C69)</f>
        <v>0</v>
      </c>
      <c r="D72" s="104"/>
      <c r="E72" s="104">
        <f>$B72      +$C72      +$D72</f>
        <v>230026000</v>
      </c>
      <c r="F72" s="105">
        <f t="shared" ref="F72:O72" si="46">SUM(F9:F14,F17:F23,F26:F29,F32,F35:F39,F42:F52,F55:F58,F61:F65,F69)</f>
        <v>230026000</v>
      </c>
      <c r="G72" s="106">
        <f t="shared" si="46"/>
        <v>135154000</v>
      </c>
      <c r="H72" s="105">
        <f t="shared" si="46"/>
        <v>35451000</v>
      </c>
      <c r="I72" s="106">
        <f t="shared" si="46"/>
        <v>33813413</v>
      </c>
      <c r="J72" s="105">
        <f t="shared" si="46"/>
        <v>38621000</v>
      </c>
      <c r="K72" s="106">
        <f t="shared" si="46"/>
        <v>70002932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74072000</v>
      </c>
      <c r="Q72" s="106">
        <f>$I72      +$K72      +$M72      +$O72</f>
        <v>103816345</v>
      </c>
      <c r="R72" s="61">
        <f>IF(($H72      =0),0,((($J72      -$H72      )/$H72      )*100))</f>
        <v>8.9419198330089422</v>
      </c>
      <c r="S72" s="62">
        <f>IF(($I72      =0),0,((($K72      -$I72      )/$I72      )*100))</f>
        <v>107.02711080954768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40.366212534059947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56.575664850136242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R2O8p405SdjGxRe68fwkQLPnLKHUG504BRU95a+Beefb2PJU4j/Ux/TAVgu+2fwG5ZvjbywE6mOgPRmKdMRX6g==" saltValue="/xeWJ7c7AY1JCcZuzu78Y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123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1950000</v>
      </c>
      <c r="C10" s="92"/>
      <c r="D10" s="92"/>
      <c r="E10" s="92">
        <f t="shared" ref="E10:E15" si="0">$B10      +$C10      +$D10</f>
        <v>1950000</v>
      </c>
      <c r="F10" s="93">
        <v>1950000</v>
      </c>
      <c r="G10" s="94">
        <v>1950000</v>
      </c>
      <c r="H10" s="93">
        <v>432000</v>
      </c>
      <c r="I10" s="94">
        <v>527400</v>
      </c>
      <c r="J10" s="93">
        <v>762000</v>
      </c>
      <c r="K10" s="94">
        <v>761747</v>
      </c>
      <c r="L10" s="93"/>
      <c r="M10" s="94"/>
      <c r="N10" s="93"/>
      <c r="O10" s="94"/>
      <c r="P10" s="93">
        <f t="shared" ref="P10:P15" si="1">$H10      +$J10      +$L10      +$N10</f>
        <v>1194000</v>
      </c>
      <c r="Q10" s="94">
        <f t="shared" ref="Q10:Q15" si="2">$I10      +$K10      +$M10      +$O10</f>
        <v>1289147</v>
      </c>
      <c r="R10" s="48">
        <f t="shared" ref="R10:R15" si="3">IF(($H10      =0),0,((($J10      -$H10      )/$H10      )*100))</f>
        <v>76.388888888888886</v>
      </c>
      <c r="S10" s="49">
        <f t="shared" ref="S10:S15" si="4">IF(($I10      =0),0,((($K10      -$I10      )/$I10      )*100))</f>
        <v>44.43439514599924</v>
      </c>
      <c r="T10" s="48">
        <f t="shared" ref="T10:T14" si="5">IF(($E10      =0),0,(($P10      /$E10      )*100))</f>
        <v>61.230769230769234</v>
      </c>
      <c r="U10" s="50">
        <f t="shared" ref="U10:U14" si="6">IF(($E10      =0),0,(($Q10      /$E10      )*100))</f>
        <v>66.110102564102561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1950000</v>
      </c>
      <c r="C15" s="95">
        <f>SUM(C9:C14)</f>
        <v>0</v>
      </c>
      <c r="D15" s="95"/>
      <c r="E15" s="95">
        <f t="shared" si="0"/>
        <v>1950000</v>
      </c>
      <c r="F15" s="96">
        <f t="shared" ref="F15:O15" si="7">SUM(F9:F14)</f>
        <v>1950000</v>
      </c>
      <c r="G15" s="97">
        <f t="shared" si="7"/>
        <v>1950000</v>
      </c>
      <c r="H15" s="96">
        <f t="shared" si="7"/>
        <v>432000</v>
      </c>
      <c r="I15" s="97">
        <f t="shared" si="7"/>
        <v>527400</v>
      </c>
      <c r="J15" s="96">
        <f t="shared" si="7"/>
        <v>762000</v>
      </c>
      <c r="K15" s="97">
        <f t="shared" si="7"/>
        <v>761747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1194000</v>
      </c>
      <c r="Q15" s="97">
        <f t="shared" si="2"/>
        <v>1289147</v>
      </c>
      <c r="R15" s="52">
        <f t="shared" si="3"/>
        <v>76.388888888888886</v>
      </c>
      <c r="S15" s="53">
        <f t="shared" si="4"/>
        <v>44.43439514599924</v>
      </c>
      <c r="T15" s="52">
        <f>IF((SUM($E9:$E13))=0,0,(P15/(SUM($E9:$E13))*100))</f>
        <v>61.230769230769234</v>
      </c>
      <c r="U15" s="54">
        <f>IF((SUM($E9:$E13))=0,0,(Q15/(SUM($E9:$E13))*100))</f>
        <v>66.110102564102561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>
        <v>3500000</v>
      </c>
      <c r="C20" s="92"/>
      <c r="D20" s="92"/>
      <c r="E20" s="92">
        <f t="shared" si="8"/>
        <v>3500000</v>
      </c>
      <c r="F20" s="93">
        <v>3500000</v>
      </c>
      <c r="G20" s="94">
        <v>3500000</v>
      </c>
      <c r="H20" s="93">
        <v>1594000</v>
      </c>
      <c r="I20" s="94">
        <v>1658596</v>
      </c>
      <c r="J20" s="93">
        <v>469000</v>
      </c>
      <c r="K20" s="94">
        <v>793084</v>
      </c>
      <c r="L20" s="93"/>
      <c r="M20" s="94"/>
      <c r="N20" s="93"/>
      <c r="O20" s="94"/>
      <c r="P20" s="93">
        <f t="shared" si="9"/>
        <v>2063000</v>
      </c>
      <c r="Q20" s="94">
        <f t="shared" si="10"/>
        <v>2451680</v>
      </c>
      <c r="R20" s="48">
        <f t="shared" si="11"/>
        <v>-70.577164366373907</v>
      </c>
      <c r="S20" s="49">
        <f t="shared" si="12"/>
        <v>-52.183412958912236</v>
      </c>
      <c r="T20" s="48">
        <f t="shared" si="13"/>
        <v>58.942857142857143</v>
      </c>
      <c r="U20" s="50">
        <f t="shared" si="14"/>
        <v>70.048000000000002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3500000</v>
      </c>
      <c r="C24" s="95">
        <f>SUM(C17:C23)</f>
        <v>0</v>
      </c>
      <c r="D24" s="95"/>
      <c r="E24" s="95">
        <f t="shared" si="8"/>
        <v>3500000</v>
      </c>
      <c r="F24" s="96">
        <f t="shared" ref="F24:O24" si="15">SUM(F17:F23)</f>
        <v>3500000</v>
      </c>
      <c r="G24" s="97">
        <f t="shared" si="15"/>
        <v>3500000</v>
      </c>
      <c r="H24" s="96">
        <f t="shared" si="15"/>
        <v>1594000</v>
      </c>
      <c r="I24" s="97">
        <f t="shared" si="15"/>
        <v>1658596</v>
      </c>
      <c r="J24" s="96">
        <f t="shared" si="15"/>
        <v>469000</v>
      </c>
      <c r="K24" s="97">
        <f t="shared" si="15"/>
        <v>793084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2063000</v>
      </c>
      <c r="Q24" s="97">
        <f t="shared" si="10"/>
        <v>2451680</v>
      </c>
      <c r="R24" s="52">
        <f t="shared" si="11"/>
        <v>-70.577164366373907</v>
      </c>
      <c r="S24" s="53">
        <f t="shared" si="12"/>
        <v>-52.183412958912236</v>
      </c>
      <c r="T24" s="52">
        <f>IF(($E24-$E19-$E23)   =0,0,($P24   /($E24-$E19-$E23)   )*100)</f>
        <v>58.942857142857143</v>
      </c>
      <c r="U24" s="54">
        <f>IF(($E24-$E19-$E23)   =0,0,($Q24   /($E24-$E19-$E23)   )*100)</f>
        <v>70.048000000000002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2932000</v>
      </c>
      <c r="C32" s="92"/>
      <c r="D32" s="92"/>
      <c r="E32" s="92">
        <f>$B32      +$C32      +$D32</f>
        <v>2932000</v>
      </c>
      <c r="F32" s="93">
        <v>2932000</v>
      </c>
      <c r="G32" s="94">
        <v>2052000</v>
      </c>
      <c r="H32" s="93">
        <v>732000</v>
      </c>
      <c r="I32" s="94">
        <v>732999</v>
      </c>
      <c r="J32" s="93">
        <v>732000</v>
      </c>
      <c r="K32" s="94">
        <v>732999</v>
      </c>
      <c r="L32" s="93"/>
      <c r="M32" s="94"/>
      <c r="N32" s="93"/>
      <c r="O32" s="94"/>
      <c r="P32" s="93">
        <f>$H32      +$J32      +$L32      +$N32</f>
        <v>1464000</v>
      </c>
      <c r="Q32" s="94">
        <f>$I32      +$K32      +$M32      +$O32</f>
        <v>1465998</v>
      </c>
      <c r="R32" s="48">
        <f>IF(($H32      =0),0,((($J32      -$H32      )/$H32      )*100))</f>
        <v>0</v>
      </c>
      <c r="S32" s="49">
        <f>IF(($I32      =0),0,((($K32      -$I32      )/$I32      )*100))</f>
        <v>0</v>
      </c>
      <c r="T32" s="48">
        <f>IF(($E32      =0),0,(($P32      /$E32      )*100))</f>
        <v>49.931787175989086</v>
      </c>
      <c r="U32" s="50">
        <f>IF(($E32      =0),0,(($Q32      /$E32      )*100))</f>
        <v>49.999931787175989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2932000</v>
      </c>
      <c r="C33" s="95">
        <f>C32</f>
        <v>0</v>
      </c>
      <c r="D33" s="95"/>
      <c r="E33" s="95">
        <f>$B33      +$C33      +$D33</f>
        <v>2932000</v>
      </c>
      <c r="F33" s="96">
        <f t="shared" ref="F33:O33" si="17">F32</f>
        <v>2932000</v>
      </c>
      <c r="G33" s="97">
        <f t="shared" si="17"/>
        <v>2052000</v>
      </c>
      <c r="H33" s="96">
        <f t="shared" si="17"/>
        <v>732000</v>
      </c>
      <c r="I33" s="97">
        <f t="shared" si="17"/>
        <v>732999</v>
      </c>
      <c r="J33" s="96">
        <f t="shared" si="17"/>
        <v>732000</v>
      </c>
      <c r="K33" s="97">
        <f t="shared" si="17"/>
        <v>732999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1464000</v>
      </c>
      <c r="Q33" s="97">
        <f>$I33      +$K33      +$M33      +$O33</f>
        <v>1465998</v>
      </c>
      <c r="R33" s="52">
        <f>IF(($H33      =0),0,((($J33      -$H33      )/$H33      )*100))</f>
        <v>0</v>
      </c>
      <c r="S33" s="53">
        <f>IF(($I33      =0),0,((($K33      -$I33      )/$I33      )*100))</f>
        <v>0</v>
      </c>
      <c r="T33" s="52">
        <f>IF($E33   =0,0,($P33   /$E33   )*100)</f>
        <v>49.931787175989086</v>
      </c>
      <c r="U33" s="54">
        <f>IF($E33   =0,0,($Q33   /$E33   )*100)</f>
        <v>49.999931787175989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>
        <v>7000000</v>
      </c>
      <c r="C35" s="92"/>
      <c r="D35" s="92"/>
      <c r="E35" s="92">
        <f t="shared" ref="E35:E40" si="18">$B35      +$C35      +$D35</f>
        <v>7000000</v>
      </c>
      <c r="F35" s="93">
        <v>7000000</v>
      </c>
      <c r="G35" s="94">
        <v>5500000</v>
      </c>
      <c r="H35" s="93">
        <v>259000</v>
      </c>
      <c r="I35" s="94">
        <v>259616</v>
      </c>
      <c r="J35" s="93">
        <v>4015000</v>
      </c>
      <c r="K35" s="94">
        <v>4014000</v>
      </c>
      <c r="L35" s="93"/>
      <c r="M35" s="94"/>
      <c r="N35" s="93"/>
      <c r="O35" s="94"/>
      <c r="P35" s="93">
        <f t="shared" ref="P35:P40" si="19">$H35      +$J35      +$L35      +$N35</f>
        <v>4274000</v>
      </c>
      <c r="Q35" s="94">
        <f t="shared" ref="Q35:Q40" si="20">$I35      +$K35      +$M35      +$O35</f>
        <v>4273616</v>
      </c>
      <c r="R35" s="48">
        <f t="shared" ref="R35:R40" si="21">IF(($H35      =0),0,((($J35      -$H35      )/$H35      )*100))</f>
        <v>1450.1930501930501</v>
      </c>
      <c r="S35" s="49">
        <f t="shared" ref="S35:S40" si="22">IF(($I35      =0),0,((($K35      -$I35      )/$I35      )*100))</f>
        <v>1446.1296684333786</v>
      </c>
      <c r="T35" s="48">
        <f t="shared" ref="T35:T39" si="23">IF(($E35      =0),0,(($P35      /$E35      )*100))</f>
        <v>61.057142857142857</v>
      </c>
      <c r="U35" s="50">
        <f t="shared" ref="U35:U39" si="24">IF(($E35      =0),0,(($Q35      /$E35      )*100))</f>
        <v>61.051657142857138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38193000</v>
      </c>
      <c r="C36" s="92"/>
      <c r="D36" s="92"/>
      <c r="E36" s="92">
        <f t="shared" si="18"/>
        <v>38193000</v>
      </c>
      <c r="F36" s="93">
        <v>38193000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45193000</v>
      </c>
      <c r="C40" s="95">
        <f>SUM(C35:C39)</f>
        <v>0</v>
      </c>
      <c r="D40" s="95"/>
      <c r="E40" s="95">
        <f t="shared" si="18"/>
        <v>45193000</v>
      </c>
      <c r="F40" s="96">
        <f t="shared" ref="F40:O40" si="25">SUM(F35:F39)</f>
        <v>45193000</v>
      </c>
      <c r="G40" s="97">
        <f t="shared" si="25"/>
        <v>5500000</v>
      </c>
      <c r="H40" s="96">
        <f t="shared" si="25"/>
        <v>259000</v>
      </c>
      <c r="I40" s="97">
        <f t="shared" si="25"/>
        <v>259616</v>
      </c>
      <c r="J40" s="96">
        <f t="shared" si="25"/>
        <v>4015000</v>
      </c>
      <c r="K40" s="97">
        <f t="shared" si="25"/>
        <v>4014000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4274000</v>
      </c>
      <c r="Q40" s="97">
        <f t="shared" si="20"/>
        <v>4273616</v>
      </c>
      <c r="R40" s="52">
        <f t="shared" si="21"/>
        <v>1450.1930501930501</v>
      </c>
      <c r="S40" s="53">
        <f t="shared" si="22"/>
        <v>1446.1296684333786</v>
      </c>
      <c r="T40" s="52">
        <f>IF((+$E35+$E38) =0,0,(P40   /(+$E35+$E38) )*100)</f>
        <v>61.057142857142857</v>
      </c>
      <c r="U40" s="54">
        <f>IF((+$E35+$E38) =0,0,(Q40   /(+$E35+$E38) )*100)</f>
        <v>61.051657142857138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53575000</v>
      </c>
      <c r="C67" s="104">
        <f>SUM(C9:C14,C17:C23,C26:C29,C32,C35:C39,C42:C52,C55:C58,C61:C65)</f>
        <v>0</v>
      </c>
      <c r="D67" s="104"/>
      <c r="E67" s="104">
        <f t="shared" si="35"/>
        <v>53575000</v>
      </c>
      <c r="F67" s="105">
        <f t="shared" ref="F67:O67" si="43">SUM(F9:F14,F17:F23,F26:F29,F32,F35:F39,F42:F52,F55:F58,F61:F65)</f>
        <v>53575000</v>
      </c>
      <c r="G67" s="106">
        <f t="shared" si="43"/>
        <v>13002000</v>
      </c>
      <c r="H67" s="105">
        <f t="shared" si="43"/>
        <v>3017000</v>
      </c>
      <c r="I67" s="106">
        <f t="shared" si="43"/>
        <v>3178611</v>
      </c>
      <c r="J67" s="105">
        <f t="shared" si="43"/>
        <v>5978000</v>
      </c>
      <c r="K67" s="106">
        <f t="shared" si="43"/>
        <v>6301830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8995000</v>
      </c>
      <c r="Q67" s="106">
        <f t="shared" si="37"/>
        <v>9480441</v>
      </c>
      <c r="R67" s="61">
        <f t="shared" si="38"/>
        <v>98.143851508120648</v>
      </c>
      <c r="S67" s="62">
        <f t="shared" si="39"/>
        <v>98.257352032066834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58.477441164998048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61.633344168508643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115757000</v>
      </c>
      <c r="C69" s="92"/>
      <c r="D69" s="92"/>
      <c r="E69" s="92">
        <f>$B69      +$C69      +$D69</f>
        <v>115757000</v>
      </c>
      <c r="F69" s="93">
        <v>115757000</v>
      </c>
      <c r="G69" s="94">
        <v>95728000</v>
      </c>
      <c r="H69" s="93">
        <v>34209000</v>
      </c>
      <c r="I69" s="94">
        <v>34200862</v>
      </c>
      <c r="J69" s="93">
        <v>43408000</v>
      </c>
      <c r="K69" s="94">
        <v>43407802</v>
      </c>
      <c r="L69" s="93"/>
      <c r="M69" s="94"/>
      <c r="N69" s="93"/>
      <c r="O69" s="94"/>
      <c r="P69" s="93">
        <f>$H69      +$J69      +$L69      +$N69</f>
        <v>77617000</v>
      </c>
      <c r="Q69" s="94">
        <f>$I69      +$K69      +$M69      +$O69</f>
        <v>77608664</v>
      </c>
      <c r="R69" s="48">
        <f>IF(($H69      =0),0,((($J69      -$H69      )/$H69      )*100))</f>
        <v>26.890584349147883</v>
      </c>
      <c r="S69" s="49">
        <f>IF(($I69      =0),0,((($K69      -$I69      )/$I69      )*100))</f>
        <v>26.920198678033319</v>
      </c>
      <c r="T69" s="48">
        <f>IF(($E69      =0),0,(($P69      /$E69      )*100))</f>
        <v>67.051668581597653</v>
      </c>
      <c r="U69" s="50">
        <f>IF(($E69      =0),0,(($Q69      /$E69      )*100))</f>
        <v>67.044467289235214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115757000</v>
      </c>
      <c r="C70" s="101">
        <f>C69</f>
        <v>0</v>
      </c>
      <c r="D70" s="101"/>
      <c r="E70" s="101">
        <f>$B70      +$C70      +$D70</f>
        <v>115757000</v>
      </c>
      <c r="F70" s="102">
        <f t="shared" ref="F70:O70" si="44">F69</f>
        <v>115757000</v>
      </c>
      <c r="G70" s="103">
        <f t="shared" si="44"/>
        <v>95728000</v>
      </c>
      <c r="H70" s="102">
        <f t="shared" si="44"/>
        <v>34209000</v>
      </c>
      <c r="I70" s="103">
        <f t="shared" si="44"/>
        <v>34200862</v>
      </c>
      <c r="J70" s="102">
        <f t="shared" si="44"/>
        <v>43408000</v>
      </c>
      <c r="K70" s="103">
        <f t="shared" si="44"/>
        <v>43407802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77617000</v>
      </c>
      <c r="Q70" s="103">
        <f>$I70      +$K70      +$M70      +$O70</f>
        <v>77608664</v>
      </c>
      <c r="R70" s="57">
        <f>IF(($H70      =0),0,((($J70      -$H70      )/$H70      )*100))</f>
        <v>26.890584349147883</v>
      </c>
      <c r="S70" s="58">
        <f>IF(($I70      =0),0,((($K70      -$I70      )/$I70      )*100))</f>
        <v>26.920198678033319</v>
      </c>
      <c r="T70" s="57">
        <f>IF($E70   =0,0,($P70   /$E70   )*100)</f>
        <v>67.051668581597653</v>
      </c>
      <c r="U70" s="59">
        <f>IF($E70   =0,0,($Q70   /$E70 )*100)</f>
        <v>67.044467289235214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115757000</v>
      </c>
      <c r="C71" s="104">
        <f>C69</f>
        <v>0</v>
      </c>
      <c r="D71" s="104"/>
      <c r="E71" s="104">
        <f>$B71      +$C71      +$D71</f>
        <v>115757000</v>
      </c>
      <c r="F71" s="105">
        <f t="shared" ref="F71:O71" si="45">F69</f>
        <v>115757000</v>
      </c>
      <c r="G71" s="106">
        <f t="shared" si="45"/>
        <v>95728000</v>
      </c>
      <c r="H71" s="105">
        <f t="shared" si="45"/>
        <v>34209000</v>
      </c>
      <c r="I71" s="106">
        <f t="shared" si="45"/>
        <v>34200862</v>
      </c>
      <c r="J71" s="105">
        <f t="shared" si="45"/>
        <v>43408000</v>
      </c>
      <c r="K71" s="106">
        <f t="shared" si="45"/>
        <v>43407802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77617000</v>
      </c>
      <c r="Q71" s="106">
        <f>$I71      +$K71      +$M71      +$O71</f>
        <v>77608664</v>
      </c>
      <c r="R71" s="61">
        <f>IF(($H71      =0),0,((($J71      -$H71      )/$H71      )*100))</f>
        <v>26.890584349147883</v>
      </c>
      <c r="S71" s="62">
        <f>IF(($I71      =0),0,((($K71      -$I71      )/$I71      )*100))</f>
        <v>26.920198678033319</v>
      </c>
      <c r="T71" s="61">
        <f>IF($E71   =0,0,($P71   /$E71   )*100)</f>
        <v>67.051668581597653</v>
      </c>
      <c r="U71" s="65">
        <f>IF($E71   =0,0,($Q71   /$E71   )*100)</f>
        <v>67.044467289235214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169332000</v>
      </c>
      <c r="C72" s="104">
        <f>SUM(C9:C14,C17:C23,C26:C29,C32,C35:C39,C42:C52,C55:C58,C61:C65,C69)</f>
        <v>0</v>
      </c>
      <c r="D72" s="104"/>
      <c r="E72" s="104">
        <f>$B72      +$C72      +$D72</f>
        <v>169332000</v>
      </c>
      <c r="F72" s="105">
        <f t="shared" ref="F72:O72" si="46">SUM(F9:F14,F17:F23,F26:F29,F32,F35:F39,F42:F52,F55:F58,F61:F65,F69)</f>
        <v>169332000</v>
      </c>
      <c r="G72" s="106">
        <f t="shared" si="46"/>
        <v>108730000</v>
      </c>
      <c r="H72" s="105">
        <f t="shared" si="46"/>
        <v>37226000</v>
      </c>
      <c r="I72" s="106">
        <f t="shared" si="46"/>
        <v>37379473</v>
      </c>
      <c r="J72" s="105">
        <f t="shared" si="46"/>
        <v>49386000</v>
      </c>
      <c r="K72" s="106">
        <f t="shared" si="46"/>
        <v>49709632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86612000</v>
      </c>
      <c r="Q72" s="106">
        <f>$I72      +$K72      +$M72      +$O72</f>
        <v>87089105</v>
      </c>
      <c r="R72" s="61">
        <f>IF(($H72      =0),0,((($J72      -$H72      )/$H72      )*100))</f>
        <v>32.665341428034168</v>
      </c>
      <c r="S72" s="62">
        <f>IF(($I72      =0),0,((($K72      -$I72      )/$I72      )*100))</f>
        <v>32.986444190906603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66.045951242574674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66.409767498608346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eTxyoE/GGH0RREwQi8P7LGc8Tgn0wLuFvR3sj6CeVzFTc5ArBHpsXw3W4VJFfjxOdqXVmIMwDhpX0aB3BTWfRQ==" saltValue="MwuPK0Tq9fVVlsSapNwvD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124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2550000</v>
      </c>
      <c r="C10" s="92"/>
      <c r="D10" s="92"/>
      <c r="E10" s="92">
        <f t="shared" ref="E10:E15" si="0">$B10      +$C10      +$D10</f>
        <v>2550000</v>
      </c>
      <c r="F10" s="93">
        <v>2550000</v>
      </c>
      <c r="G10" s="94">
        <v>2550000</v>
      </c>
      <c r="H10" s="93">
        <v>51000</v>
      </c>
      <c r="I10" s="94">
        <v>50000</v>
      </c>
      <c r="J10" s="93">
        <v>34000</v>
      </c>
      <c r="K10" s="94">
        <v>33334</v>
      </c>
      <c r="L10" s="93"/>
      <c r="M10" s="94"/>
      <c r="N10" s="93"/>
      <c r="O10" s="94"/>
      <c r="P10" s="93">
        <f t="shared" ref="P10:P15" si="1">$H10      +$J10      +$L10      +$N10</f>
        <v>85000</v>
      </c>
      <c r="Q10" s="94">
        <f t="shared" ref="Q10:Q15" si="2">$I10      +$K10      +$M10      +$O10</f>
        <v>83334</v>
      </c>
      <c r="R10" s="48">
        <f t="shared" ref="R10:R15" si="3">IF(($H10      =0),0,((($J10      -$H10      )/$H10      )*100))</f>
        <v>-33.333333333333329</v>
      </c>
      <c r="S10" s="49">
        <f t="shared" ref="S10:S15" si="4">IF(($I10      =0),0,((($K10      -$I10      )/$I10      )*100))</f>
        <v>-33.332000000000001</v>
      </c>
      <c r="T10" s="48">
        <f t="shared" ref="T10:T14" si="5">IF(($E10      =0),0,(($P10      /$E10      )*100))</f>
        <v>3.3333333333333335</v>
      </c>
      <c r="U10" s="50">
        <f t="shared" ref="U10:U14" si="6">IF(($E10      =0),0,(($Q10      /$E10      )*100))</f>
        <v>3.2680000000000002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>
        <v>500000</v>
      </c>
      <c r="C14" s="92"/>
      <c r="D14" s="92"/>
      <c r="E14" s="92">
        <f t="shared" si="0"/>
        <v>500000</v>
      </c>
      <c r="F14" s="93">
        <v>500000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3050000</v>
      </c>
      <c r="C15" s="95">
        <f>SUM(C9:C14)</f>
        <v>0</v>
      </c>
      <c r="D15" s="95"/>
      <c r="E15" s="95">
        <f t="shared" si="0"/>
        <v>3050000</v>
      </c>
      <c r="F15" s="96">
        <f t="shared" ref="F15:O15" si="7">SUM(F9:F14)</f>
        <v>3050000</v>
      </c>
      <c r="G15" s="97">
        <f t="shared" si="7"/>
        <v>2550000</v>
      </c>
      <c r="H15" s="96">
        <f t="shared" si="7"/>
        <v>51000</v>
      </c>
      <c r="I15" s="97">
        <f t="shared" si="7"/>
        <v>50000</v>
      </c>
      <c r="J15" s="96">
        <f t="shared" si="7"/>
        <v>34000</v>
      </c>
      <c r="K15" s="97">
        <f t="shared" si="7"/>
        <v>33334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85000</v>
      </c>
      <c r="Q15" s="97">
        <f t="shared" si="2"/>
        <v>83334</v>
      </c>
      <c r="R15" s="52">
        <f t="shared" si="3"/>
        <v>-33.333333333333329</v>
      </c>
      <c r="S15" s="53">
        <f t="shared" si="4"/>
        <v>-33.332000000000001</v>
      </c>
      <c r="T15" s="52">
        <f>IF((SUM($E9:$E13))=0,0,(P15/(SUM($E9:$E13))*100))</f>
        <v>3.3333333333333335</v>
      </c>
      <c r="U15" s="54">
        <f>IF((SUM($E9:$E13))=0,0,(Q15/(SUM($E9:$E13))*100))</f>
        <v>3.2680000000000002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>
        <v>4500000</v>
      </c>
      <c r="C20" s="92"/>
      <c r="D20" s="92"/>
      <c r="E20" s="92">
        <f t="shared" si="8"/>
        <v>4500000</v>
      </c>
      <c r="F20" s="93">
        <v>4500000</v>
      </c>
      <c r="G20" s="94">
        <v>4500000</v>
      </c>
      <c r="H20" s="93">
        <v>483000</v>
      </c>
      <c r="I20" s="94"/>
      <c r="J20" s="93">
        <v>4016000</v>
      </c>
      <c r="K20" s="94"/>
      <c r="L20" s="93"/>
      <c r="M20" s="94"/>
      <c r="N20" s="93"/>
      <c r="O20" s="94"/>
      <c r="P20" s="93">
        <f t="shared" si="9"/>
        <v>4499000</v>
      </c>
      <c r="Q20" s="94">
        <f t="shared" si="10"/>
        <v>0</v>
      </c>
      <c r="R20" s="48">
        <f t="shared" si="11"/>
        <v>731.4699792960663</v>
      </c>
      <c r="S20" s="49">
        <f t="shared" si="12"/>
        <v>0</v>
      </c>
      <c r="T20" s="48">
        <f t="shared" si="13"/>
        <v>99.977777777777774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4500000</v>
      </c>
      <c r="C24" s="95">
        <f>SUM(C17:C23)</f>
        <v>0</v>
      </c>
      <c r="D24" s="95"/>
      <c r="E24" s="95">
        <f t="shared" si="8"/>
        <v>4500000</v>
      </c>
      <c r="F24" s="96">
        <f t="shared" ref="F24:O24" si="15">SUM(F17:F23)</f>
        <v>4500000</v>
      </c>
      <c r="G24" s="97">
        <f t="shared" si="15"/>
        <v>4500000</v>
      </c>
      <c r="H24" s="96">
        <f t="shared" si="15"/>
        <v>483000</v>
      </c>
      <c r="I24" s="97">
        <f t="shared" si="15"/>
        <v>0</v>
      </c>
      <c r="J24" s="96">
        <f t="shared" si="15"/>
        <v>4016000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4499000</v>
      </c>
      <c r="Q24" s="97">
        <f t="shared" si="10"/>
        <v>0</v>
      </c>
      <c r="R24" s="52">
        <f t="shared" si="11"/>
        <v>731.4699792960663</v>
      </c>
      <c r="S24" s="53">
        <f t="shared" si="12"/>
        <v>0</v>
      </c>
      <c r="T24" s="52">
        <f>IF(($E24-$E19-$E23)   =0,0,($P24   /($E24-$E19-$E23)   )*100)</f>
        <v>99.977777777777774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1404000</v>
      </c>
      <c r="C32" s="92"/>
      <c r="D32" s="92"/>
      <c r="E32" s="92">
        <f>$B32      +$C32      +$D32</f>
        <v>1404000</v>
      </c>
      <c r="F32" s="93">
        <v>1404000</v>
      </c>
      <c r="G32" s="94">
        <v>983000</v>
      </c>
      <c r="H32" s="93">
        <v>351000</v>
      </c>
      <c r="I32" s="94">
        <v>351001</v>
      </c>
      <c r="J32" s="93">
        <v>308000</v>
      </c>
      <c r="K32" s="94"/>
      <c r="L32" s="93"/>
      <c r="M32" s="94"/>
      <c r="N32" s="93"/>
      <c r="O32" s="94"/>
      <c r="P32" s="93">
        <f>$H32      +$J32      +$L32      +$N32</f>
        <v>659000</v>
      </c>
      <c r="Q32" s="94">
        <f>$I32      +$K32      +$M32      +$O32</f>
        <v>351001</v>
      </c>
      <c r="R32" s="48">
        <f>IF(($H32      =0),0,((($J32      -$H32      )/$H32      )*100))</f>
        <v>-12.250712250712251</v>
      </c>
      <c r="S32" s="49">
        <f>IF(($I32      =0),0,((($K32      -$I32      )/$I32      )*100))</f>
        <v>-100</v>
      </c>
      <c r="T32" s="48">
        <f>IF(($E32      =0),0,(($P32      /$E32      )*100))</f>
        <v>46.937321937321933</v>
      </c>
      <c r="U32" s="50">
        <f>IF(($E32      =0),0,(($Q32      /$E32      )*100))</f>
        <v>25.000071225071224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1404000</v>
      </c>
      <c r="C33" s="95">
        <f>C32</f>
        <v>0</v>
      </c>
      <c r="D33" s="95"/>
      <c r="E33" s="95">
        <f>$B33      +$C33      +$D33</f>
        <v>1404000</v>
      </c>
      <c r="F33" s="96">
        <f t="shared" ref="F33:O33" si="17">F32</f>
        <v>1404000</v>
      </c>
      <c r="G33" s="97">
        <f t="shared" si="17"/>
        <v>983000</v>
      </c>
      <c r="H33" s="96">
        <f t="shared" si="17"/>
        <v>351000</v>
      </c>
      <c r="I33" s="97">
        <f t="shared" si="17"/>
        <v>351001</v>
      </c>
      <c r="J33" s="96">
        <f t="shared" si="17"/>
        <v>308000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659000</v>
      </c>
      <c r="Q33" s="97">
        <f>$I33      +$K33      +$M33      +$O33</f>
        <v>351001</v>
      </c>
      <c r="R33" s="52">
        <f>IF(($H33      =0),0,((($J33      -$H33      )/$H33      )*100))</f>
        <v>-12.250712250712251</v>
      </c>
      <c r="S33" s="53">
        <f>IF(($I33      =0),0,((($K33      -$I33      )/$I33      )*100))</f>
        <v>-100</v>
      </c>
      <c r="T33" s="52">
        <f>IF($E33   =0,0,($P33   /$E33   )*100)</f>
        <v>46.937321937321933</v>
      </c>
      <c r="U33" s="54">
        <f>IF($E33   =0,0,($Q33   /$E33   )*100)</f>
        <v>25.000071225071224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>
        <v>12504000</v>
      </c>
      <c r="C35" s="92"/>
      <c r="D35" s="92"/>
      <c r="E35" s="92">
        <f t="shared" ref="E35:E40" si="18">$B35      +$C35      +$D35</f>
        <v>12504000</v>
      </c>
      <c r="F35" s="93">
        <v>12504000</v>
      </c>
      <c r="G35" s="94">
        <v>11254000</v>
      </c>
      <c r="H35" s="93">
        <v>4078000</v>
      </c>
      <c r="I35" s="94">
        <v>4834700</v>
      </c>
      <c r="J35" s="93">
        <v>6548000</v>
      </c>
      <c r="K35" s="94">
        <v>5413634</v>
      </c>
      <c r="L35" s="93"/>
      <c r="M35" s="94"/>
      <c r="N35" s="93"/>
      <c r="O35" s="94"/>
      <c r="P35" s="93">
        <f t="shared" ref="P35:P40" si="19">$H35      +$J35      +$L35      +$N35</f>
        <v>10626000</v>
      </c>
      <c r="Q35" s="94">
        <f t="shared" ref="Q35:Q40" si="20">$I35      +$K35      +$M35      +$O35</f>
        <v>10248334</v>
      </c>
      <c r="R35" s="48">
        <f t="shared" ref="R35:R40" si="21">IF(($H35      =0),0,((($J35      -$H35      )/$H35      )*100))</f>
        <v>60.568906326630703</v>
      </c>
      <c r="S35" s="49">
        <f t="shared" ref="S35:S40" si="22">IF(($I35      =0),0,((($K35      -$I35      )/$I35      )*100))</f>
        <v>11.974558917823236</v>
      </c>
      <c r="T35" s="48">
        <f t="shared" ref="T35:T39" si="23">IF(($E35      =0),0,(($P35      /$E35      )*100))</f>
        <v>84.980806142034552</v>
      </c>
      <c r="U35" s="50">
        <f t="shared" ref="U35:U39" si="24">IF(($E35      =0),0,(($Q35      /$E35      )*100))</f>
        <v>81.96044465770953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26906000</v>
      </c>
      <c r="C36" s="92"/>
      <c r="D36" s="92"/>
      <c r="E36" s="92">
        <f t="shared" si="18"/>
        <v>26906000</v>
      </c>
      <c r="F36" s="93">
        <v>26906000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39410000</v>
      </c>
      <c r="C40" s="95">
        <f>SUM(C35:C39)</f>
        <v>0</v>
      </c>
      <c r="D40" s="95"/>
      <c r="E40" s="95">
        <f t="shared" si="18"/>
        <v>39410000</v>
      </c>
      <c r="F40" s="96">
        <f t="shared" ref="F40:O40" si="25">SUM(F35:F39)</f>
        <v>39410000</v>
      </c>
      <c r="G40" s="97">
        <f t="shared" si="25"/>
        <v>11254000</v>
      </c>
      <c r="H40" s="96">
        <f t="shared" si="25"/>
        <v>4078000</v>
      </c>
      <c r="I40" s="97">
        <f t="shared" si="25"/>
        <v>4834700</v>
      </c>
      <c r="J40" s="96">
        <f t="shared" si="25"/>
        <v>6548000</v>
      </c>
      <c r="K40" s="97">
        <f t="shared" si="25"/>
        <v>5413634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10626000</v>
      </c>
      <c r="Q40" s="97">
        <f t="shared" si="20"/>
        <v>10248334</v>
      </c>
      <c r="R40" s="52">
        <f t="shared" si="21"/>
        <v>60.568906326630703</v>
      </c>
      <c r="S40" s="53">
        <f t="shared" si="22"/>
        <v>11.974558917823236</v>
      </c>
      <c r="T40" s="52">
        <f>IF((+$E35+$E38) =0,0,(P40   /(+$E35+$E38) )*100)</f>
        <v>84.980806142034552</v>
      </c>
      <c r="U40" s="54">
        <f>IF((+$E35+$E38) =0,0,(Q40   /(+$E35+$E38) )*100)</f>
        <v>81.96044465770953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48364000</v>
      </c>
      <c r="C67" s="104">
        <f>SUM(C9:C14,C17:C23,C26:C29,C32,C35:C39,C42:C52,C55:C58,C61:C65)</f>
        <v>0</v>
      </c>
      <c r="D67" s="104"/>
      <c r="E67" s="104">
        <f t="shared" si="35"/>
        <v>48364000</v>
      </c>
      <c r="F67" s="105">
        <f t="shared" ref="F67:O67" si="43">SUM(F9:F14,F17:F23,F26:F29,F32,F35:F39,F42:F52,F55:F58,F61:F65)</f>
        <v>48364000</v>
      </c>
      <c r="G67" s="106">
        <f t="shared" si="43"/>
        <v>19287000</v>
      </c>
      <c r="H67" s="105">
        <f t="shared" si="43"/>
        <v>4963000</v>
      </c>
      <c r="I67" s="106">
        <f t="shared" si="43"/>
        <v>5235701</v>
      </c>
      <c r="J67" s="105">
        <f t="shared" si="43"/>
        <v>10906000</v>
      </c>
      <c r="K67" s="106">
        <f t="shared" si="43"/>
        <v>5446968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15869000</v>
      </c>
      <c r="Q67" s="106">
        <f t="shared" si="37"/>
        <v>10682669</v>
      </c>
      <c r="R67" s="61">
        <f t="shared" si="38"/>
        <v>119.74612129760224</v>
      </c>
      <c r="S67" s="62">
        <f t="shared" si="39"/>
        <v>4.0351234724824812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75.718102872411492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50.971795972898178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98133000</v>
      </c>
      <c r="C69" s="92"/>
      <c r="D69" s="92"/>
      <c r="E69" s="92">
        <f>$B69      +$C69      +$D69</f>
        <v>98133000</v>
      </c>
      <c r="F69" s="93">
        <v>98133000</v>
      </c>
      <c r="G69" s="94">
        <v>75942000</v>
      </c>
      <c r="H69" s="93">
        <v>23481000</v>
      </c>
      <c r="I69" s="94">
        <v>19862986</v>
      </c>
      <c r="J69" s="93">
        <v>42096000</v>
      </c>
      <c r="K69" s="94">
        <v>32355976</v>
      </c>
      <c r="L69" s="93"/>
      <c r="M69" s="94"/>
      <c r="N69" s="93"/>
      <c r="O69" s="94"/>
      <c r="P69" s="93">
        <f>$H69      +$J69      +$L69      +$N69</f>
        <v>65577000</v>
      </c>
      <c r="Q69" s="94">
        <f>$I69      +$K69      +$M69      +$O69</f>
        <v>52218962</v>
      </c>
      <c r="R69" s="48">
        <f>IF(($H69      =0),0,((($J69      -$H69      )/$H69      )*100))</f>
        <v>79.276862143860996</v>
      </c>
      <c r="S69" s="49">
        <f>IF(($I69      =0),0,((($K69      -$I69      )/$I69      )*100))</f>
        <v>62.895830465771866</v>
      </c>
      <c r="T69" s="48">
        <f>IF(($E69      =0),0,(($P69      /$E69      )*100))</f>
        <v>66.824615572743113</v>
      </c>
      <c r="U69" s="50">
        <f>IF(($E69      =0),0,(($Q69      /$E69      )*100))</f>
        <v>53.212438221597225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98133000</v>
      </c>
      <c r="C70" s="101">
        <f>C69</f>
        <v>0</v>
      </c>
      <c r="D70" s="101"/>
      <c r="E70" s="101">
        <f>$B70      +$C70      +$D70</f>
        <v>98133000</v>
      </c>
      <c r="F70" s="102">
        <f t="shared" ref="F70:O70" si="44">F69</f>
        <v>98133000</v>
      </c>
      <c r="G70" s="103">
        <f t="shared" si="44"/>
        <v>75942000</v>
      </c>
      <c r="H70" s="102">
        <f t="shared" si="44"/>
        <v>23481000</v>
      </c>
      <c r="I70" s="103">
        <f t="shared" si="44"/>
        <v>19862986</v>
      </c>
      <c r="J70" s="102">
        <f t="shared" si="44"/>
        <v>42096000</v>
      </c>
      <c r="K70" s="103">
        <f t="shared" si="44"/>
        <v>32355976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65577000</v>
      </c>
      <c r="Q70" s="103">
        <f>$I70      +$K70      +$M70      +$O70</f>
        <v>52218962</v>
      </c>
      <c r="R70" s="57">
        <f>IF(($H70      =0),0,((($J70      -$H70      )/$H70      )*100))</f>
        <v>79.276862143860996</v>
      </c>
      <c r="S70" s="58">
        <f>IF(($I70      =0),0,((($K70      -$I70      )/$I70      )*100))</f>
        <v>62.895830465771866</v>
      </c>
      <c r="T70" s="57">
        <f>IF($E70   =0,0,($P70   /$E70   )*100)</f>
        <v>66.824615572743113</v>
      </c>
      <c r="U70" s="59">
        <f>IF($E70   =0,0,($Q70   /$E70 )*100)</f>
        <v>53.212438221597225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98133000</v>
      </c>
      <c r="C71" s="104">
        <f>C69</f>
        <v>0</v>
      </c>
      <c r="D71" s="104"/>
      <c r="E71" s="104">
        <f>$B71      +$C71      +$D71</f>
        <v>98133000</v>
      </c>
      <c r="F71" s="105">
        <f t="shared" ref="F71:O71" si="45">F69</f>
        <v>98133000</v>
      </c>
      <c r="G71" s="106">
        <f t="shared" si="45"/>
        <v>75942000</v>
      </c>
      <c r="H71" s="105">
        <f t="shared" si="45"/>
        <v>23481000</v>
      </c>
      <c r="I71" s="106">
        <f t="shared" si="45"/>
        <v>19862986</v>
      </c>
      <c r="J71" s="105">
        <f t="shared" si="45"/>
        <v>42096000</v>
      </c>
      <c r="K71" s="106">
        <f t="shared" si="45"/>
        <v>32355976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65577000</v>
      </c>
      <c r="Q71" s="106">
        <f>$I71      +$K71      +$M71      +$O71</f>
        <v>52218962</v>
      </c>
      <c r="R71" s="61">
        <f>IF(($H71      =0),0,((($J71      -$H71      )/$H71      )*100))</f>
        <v>79.276862143860996</v>
      </c>
      <c r="S71" s="62">
        <f>IF(($I71      =0),0,((($K71      -$I71      )/$I71      )*100))</f>
        <v>62.895830465771866</v>
      </c>
      <c r="T71" s="61">
        <f>IF($E71   =0,0,($P71   /$E71   )*100)</f>
        <v>66.824615572743113</v>
      </c>
      <c r="U71" s="65">
        <f>IF($E71   =0,0,($Q71   /$E71   )*100)</f>
        <v>53.212438221597225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146497000</v>
      </c>
      <c r="C72" s="104">
        <f>SUM(C9:C14,C17:C23,C26:C29,C32,C35:C39,C42:C52,C55:C58,C61:C65,C69)</f>
        <v>0</v>
      </c>
      <c r="D72" s="104"/>
      <c r="E72" s="104">
        <f>$B72      +$C72      +$D72</f>
        <v>146497000</v>
      </c>
      <c r="F72" s="105">
        <f t="shared" ref="F72:O72" si="46">SUM(F9:F14,F17:F23,F26:F29,F32,F35:F39,F42:F52,F55:F58,F61:F65,F69)</f>
        <v>146497000</v>
      </c>
      <c r="G72" s="106">
        <f t="shared" si="46"/>
        <v>95229000</v>
      </c>
      <c r="H72" s="105">
        <f t="shared" si="46"/>
        <v>28444000</v>
      </c>
      <c r="I72" s="106">
        <f t="shared" si="46"/>
        <v>25098687</v>
      </c>
      <c r="J72" s="105">
        <f t="shared" si="46"/>
        <v>53002000</v>
      </c>
      <c r="K72" s="106">
        <f t="shared" si="46"/>
        <v>37802944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81446000</v>
      </c>
      <c r="Q72" s="106">
        <f>$I72      +$K72      +$M72      +$O72</f>
        <v>62901631</v>
      </c>
      <c r="R72" s="61">
        <f>IF(($H72      =0),0,((($J72      -$H72      )/$H72      )*100))</f>
        <v>86.338067782309096</v>
      </c>
      <c r="S72" s="62">
        <f>IF(($I72      =0),0,((($K72      -$I72      )/$I72      )*100))</f>
        <v>50.617217546081193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68.389718786474205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52.818123115936558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7kM9K3t4OKq9kW/k2drRFTnDFJUmKaD1ZMC7gYA8MPSVsfzHg0H0wto66XXOLnLgdFi6qa7G8oROBLXgp6TJ3A==" saltValue="HfIqapBzxrGoIIcktayNE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125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2400000</v>
      </c>
      <c r="C10" s="92"/>
      <c r="D10" s="92"/>
      <c r="E10" s="92">
        <f t="shared" ref="E10:E15" si="0">$B10      +$C10      +$D10</f>
        <v>2400000</v>
      </c>
      <c r="F10" s="93">
        <v>2400000</v>
      </c>
      <c r="G10" s="94">
        <v>2400000</v>
      </c>
      <c r="H10" s="93"/>
      <c r="I10" s="94">
        <v>833520</v>
      </c>
      <c r="J10" s="93"/>
      <c r="K10" s="94"/>
      <c r="L10" s="93"/>
      <c r="M10" s="94"/>
      <c r="N10" s="93"/>
      <c r="O10" s="94"/>
      <c r="P10" s="93">
        <f t="shared" ref="P10:P15" si="1">$H10      +$J10      +$L10      +$N10</f>
        <v>0</v>
      </c>
      <c r="Q10" s="94">
        <f t="shared" ref="Q10:Q15" si="2">$I10      +$K10      +$M10      +$O10</f>
        <v>833520</v>
      </c>
      <c r="R10" s="48">
        <f t="shared" ref="R10:R15" si="3">IF(($H10      =0),0,((($J10      -$H10      )/$H10      )*100))</f>
        <v>0</v>
      </c>
      <c r="S10" s="49">
        <f t="shared" ref="S10:S15" si="4">IF(($I10      =0),0,((($K10      -$I10      )/$I10      )*100))</f>
        <v>-100</v>
      </c>
      <c r="T10" s="48">
        <f t="shared" ref="T10:T14" si="5">IF(($E10      =0),0,(($P10      /$E10      )*100))</f>
        <v>0</v>
      </c>
      <c r="U10" s="50">
        <f t="shared" ref="U10:U14" si="6">IF(($E10      =0),0,(($Q10      /$E10      )*100))</f>
        <v>34.729999999999997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2400000</v>
      </c>
      <c r="C15" s="95">
        <f>SUM(C9:C14)</f>
        <v>0</v>
      </c>
      <c r="D15" s="95"/>
      <c r="E15" s="95">
        <f t="shared" si="0"/>
        <v>2400000</v>
      </c>
      <c r="F15" s="96">
        <f t="shared" ref="F15:O15" si="7">SUM(F9:F14)</f>
        <v>2400000</v>
      </c>
      <c r="G15" s="97">
        <f t="shared" si="7"/>
        <v>2400000</v>
      </c>
      <c r="H15" s="96">
        <f t="shared" si="7"/>
        <v>0</v>
      </c>
      <c r="I15" s="97">
        <f t="shared" si="7"/>
        <v>833520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0</v>
      </c>
      <c r="Q15" s="97">
        <f t="shared" si="2"/>
        <v>833520</v>
      </c>
      <c r="R15" s="52">
        <f t="shared" si="3"/>
        <v>0</v>
      </c>
      <c r="S15" s="53">
        <f t="shared" si="4"/>
        <v>-100</v>
      </c>
      <c r="T15" s="52">
        <f>IF((SUM($E9:$E13))=0,0,(P15/(SUM($E9:$E13))*100))</f>
        <v>0</v>
      </c>
      <c r="U15" s="54">
        <f>IF((SUM($E9:$E13))=0,0,(Q15/(SUM($E9:$E13))*100))</f>
        <v>34.729999999999997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>
        <v>4000000</v>
      </c>
      <c r="C20" s="92"/>
      <c r="D20" s="92"/>
      <c r="E20" s="92">
        <f t="shared" si="8"/>
        <v>4000000</v>
      </c>
      <c r="F20" s="93">
        <v>4000000</v>
      </c>
      <c r="G20" s="94">
        <v>4000000</v>
      </c>
      <c r="H20" s="93">
        <v>1314000</v>
      </c>
      <c r="I20" s="94"/>
      <c r="J20" s="93">
        <v>2684000</v>
      </c>
      <c r="K20" s="94"/>
      <c r="L20" s="93"/>
      <c r="M20" s="94"/>
      <c r="N20" s="93"/>
      <c r="O20" s="94"/>
      <c r="P20" s="93">
        <f t="shared" si="9"/>
        <v>3998000</v>
      </c>
      <c r="Q20" s="94">
        <f t="shared" si="10"/>
        <v>0</v>
      </c>
      <c r="R20" s="48">
        <f t="shared" si="11"/>
        <v>104.26179604261796</v>
      </c>
      <c r="S20" s="49">
        <f t="shared" si="12"/>
        <v>0</v>
      </c>
      <c r="T20" s="48">
        <f t="shared" si="13"/>
        <v>99.95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4000000</v>
      </c>
      <c r="C24" s="95">
        <f>SUM(C17:C23)</f>
        <v>0</v>
      </c>
      <c r="D24" s="95"/>
      <c r="E24" s="95">
        <f t="shared" si="8"/>
        <v>4000000</v>
      </c>
      <c r="F24" s="96">
        <f t="shared" ref="F24:O24" si="15">SUM(F17:F23)</f>
        <v>4000000</v>
      </c>
      <c r="G24" s="97">
        <f t="shared" si="15"/>
        <v>4000000</v>
      </c>
      <c r="H24" s="96">
        <f t="shared" si="15"/>
        <v>1314000</v>
      </c>
      <c r="I24" s="97">
        <f t="shared" si="15"/>
        <v>0</v>
      </c>
      <c r="J24" s="96">
        <f t="shared" si="15"/>
        <v>2684000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3998000</v>
      </c>
      <c r="Q24" s="97">
        <f t="shared" si="10"/>
        <v>0</v>
      </c>
      <c r="R24" s="52">
        <f t="shared" si="11"/>
        <v>104.26179604261796</v>
      </c>
      <c r="S24" s="53">
        <f t="shared" si="12"/>
        <v>0</v>
      </c>
      <c r="T24" s="52">
        <f>IF(($E24-$E19-$E23)   =0,0,($P24   /($E24-$E19-$E23)   )*100)</f>
        <v>99.95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1185000</v>
      </c>
      <c r="C32" s="92"/>
      <c r="D32" s="92"/>
      <c r="E32" s="92">
        <f>$B32      +$C32      +$D32</f>
        <v>1185000</v>
      </c>
      <c r="F32" s="93">
        <v>1185000</v>
      </c>
      <c r="G32" s="94">
        <v>831000</v>
      </c>
      <c r="H32" s="93">
        <v>831000</v>
      </c>
      <c r="I32" s="94">
        <v>956617</v>
      </c>
      <c r="J32" s="93"/>
      <c r="K32" s="94"/>
      <c r="L32" s="93"/>
      <c r="M32" s="94"/>
      <c r="N32" s="93"/>
      <c r="O32" s="94"/>
      <c r="P32" s="93">
        <f>$H32      +$J32      +$L32      +$N32</f>
        <v>831000</v>
      </c>
      <c r="Q32" s="94">
        <f>$I32      +$K32      +$M32      +$O32</f>
        <v>956617</v>
      </c>
      <c r="R32" s="48">
        <f>IF(($H32      =0),0,((($J32      -$H32      )/$H32      )*100))</f>
        <v>-100</v>
      </c>
      <c r="S32" s="49">
        <f>IF(($I32      =0),0,((($K32      -$I32      )/$I32      )*100))</f>
        <v>-100</v>
      </c>
      <c r="T32" s="48">
        <f>IF(($E32      =0),0,(($P32      /$E32      )*100))</f>
        <v>70.12658227848101</v>
      </c>
      <c r="U32" s="50">
        <f>IF(($E32      =0),0,(($Q32      /$E32      )*100))</f>
        <v>80.727172995780592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1185000</v>
      </c>
      <c r="C33" s="95">
        <f>C32</f>
        <v>0</v>
      </c>
      <c r="D33" s="95"/>
      <c r="E33" s="95">
        <f>$B33      +$C33      +$D33</f>
        <v>1185000</v>
      </c>
      <c r="F33" s="96">
        <f t="shared" ref="F33:O33" si="17">F32</f>
        <v>1185000</v>
      </c>
      <c r="G33" s="97">
        <f t="shared" si="17"/>
        <v>831000</v>
      </c>
      <c r="H33" s="96">
        <f t="shared" si="17"/>
        <v>831000</v>
      </c>
      <c r="I33" s="97">
        <f t="shared" si="17"/>
        <v>956617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831000</v>
      </c>
      <c r="Q33" s="97">
        <f>$I33      +$K33      +$M33      +$O33</f>
        <v>956617</v>
      </c>
      <c r="R33" s="52">
        <f>IF(($H33      =0),0,((($J33      -$H33      )/$H33      )*100))</f>
        <v>-100</v>
      </c>
      <c r="S33" s="53">
        <f>IF(($I33      =0),0,((($K33      -$I33      )/$I33      )*100))</f>
        <v>-100</v>
      </c>
      <c r="T33" s="52">
        <f>IF($E33   =0,0,($P33   /$E33   )*100)</f>
        <v>70.12658227848101</v>
      </c>
      <c r="U33" s="54">
        <f>IF($E33   =0,0,($Q33   /$E33   )*100)</f>
        <v>80.727172995780592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>
        <v>33000000</v>
      </c>
      <c r="C35" s="92"/>
      <c r="D35" s="92"/>
      <c r="E35" s="92">
        <f t="shared" ref="E35:E40" si="18">$B35      +$C35      +$D35</f>
        <v>33000000</v>
      </c>
      <c r="F35" s="93">
        <v>33000000</v>
      </c>
      <c r="G35" s="94">
        <v>9500000</v>
      </c>
      <c r="H35" s="93">
        <v>426000</v>
      </c>
      <c r="I35" s="94">
        <v>852030</v>
      </c>
      <c r="J35" s="93">
        <v>2666000</v>
      </c>
      <c r="K35" s="94"/>
      <c r="L35" s="93"/>
      <c r="M35" s="94"/>
      <c r="N35" s="93"/>
      <c r="O35" s="94"/>
      <c r="P35" s="93">
        <f t="shared" ref="P35:P40" si="19">$H35      +$J35      +$L35      +$N35</f>
        <v>3092000</v>
      </c>
      <c r="Q35" s="94">
        <f t="shared" ref="Q35:Q40" si="20">$I35      +$K35      +$M35      +$O35</f>
        <v>852030</v>
      </c>
      <c r="R35" s="48">
        <f t="shared" ref="R35:R40" si="21">IF(($H35      =0),0,((($J35      -$H35      )/$H35      )*100))</f>
        <v>525.82159624413146</v>
      </c>
      <c r="S35" s="49">
        <f t="shared" ref="S35:S40" si="22">IF(($I35      =0),0,((($K35      -$I35      )/$I35      )*100))</f>
        <v>-100</v>
      </c>
      <c r="T35" s="48">
        <f t="shared" ref="T35:T39" si="23">IF(($E35      =0),0,(($P35      /$E35      )*100))</f>
        <v>9.3696969696969692</v>
      </c>
      <c r="U35" s="50">
        <f t="shared" ref="U35:U39" si="24">IF(($E35      =0),0,(($Q35      /$E35      )*100))</f>
        <v>2.5819090909090909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10189000</v>
      </c>
      <c r="C36" s="92"/>
      <c r="D36" s="92"/>
      <c r="E36" s="92">
        <f t="shared" si="18"/>
        <v>10189000</v>
      </c>
      <c r="F36" s="93">
        <v>10189000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43189000</v>
      </c>
      <c r="C40" s="95">
        <f>SUM(C35:C39)</f>
        <v>0</v>
      </c>
      <c r="D40" s="95"/>
      <c r="E40" s="95">
        <f t="shared" si="18"/>
        <v>43189000</v>
      </c>
      <c r="F40" s="96">
        <f t="shared" ref="F40:O40" si="25">SUM(F35:F39)</f>
        <v>43189000</v>
      </c>
      <c r="G40" s="97">
        <f t="shared" si="25"/>
        <v>9500000</v>
      </c>
      <c r="H40" s="96">
        <f t="shared" si="25"/>
        <v>426000</v>
      </c>
      <c r="I40" s="97">
        <f t="shared" si="25"/>
        <v>852030</v>
      </c>
      <c r="J40" s="96">
        <f t="shared" si="25"/>
        <v>2666000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3092000</v>
      </c>
      <c r="Q40" s="97">
        <f t="shared" si="20"/>
        <v>852030</v>
      </c>
      <c r="R40" s="52">
        <f t="shared" si="21"/>
        <v>525.82159624413146</v>
      </c>
      <c r="S40" s="53">
        <f t="shared" si="22"/>
        <v>-100</v>
      </c>
      <c r="T40" s="52">
        <f>IF((+$E35+$E38) =0,0,(P40   /(+$E35+$E38) )*100)</f>
        <v>9.3696969696969692</v>
      </c>
      <c r="U40" s="54">
        <f>IF((+$E35+$E38) =0,0,(Q40   /(+$E35+$E38) )*100)</f>
        <v>2.5819090909090909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50774000</v>
      </c>
      <c r="C67" s="104">
        <f>SUM(C9:C14,C17:C23,C26:C29,C32,C35:C39,C42:C52,C55:C58,C61:C65)</f>
        <v>0</v>
      </c>
      <c r="D67" s="104"/>
      <c r="E67" s="104">
        <f t="shared" si="35"/>
        <v>50774000</v>
      </c>
      <c r="F67" s="105">
        <f t="shared" ref="F67:O67" si="43">SUM(F9:F14,F17:F23,F26:F29,F32,F35:F39,F42:F52,F55:F58,F61:F65)</f>
        <v>50774000</v>
      </c>
      <c r="G67" s="106">
        <f t="shared" si="43"/>
        <v>16731000</v>
      </c>
      <c r="H67" s="105">
        <f t="shared" si="43"/>
        <v>2571000</v>
      </c>
      <c r="I67" s="106">
        <f t="shared" si="43"/>
        <v>2642167</v>
      </c>
      <c r="J67" s="105">
        <f t="shared" si="43"/>
        <v>5350000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7921000</v>
      </c>
      <c r="Q67" s="106">
        <f t="shared" si="37"/>
        <v>2642167</v>
      </c>
      <c r="R67" s="61">
        <f t="shared" si="38"/>
        <v>108.09023726176585</v>
      </c>
      <c r="S67" s="62">
        <f t="shared" si="39"/>
        <v>-100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19.517062954293458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6.5102057410373293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52575000</v>
      </c>
      <c r="C69" s="92"/>
      <c r="D69" s="92"/>
      <c r="E69" s="92">
        <f>$B69      +$C69      +$D69</f>
        <v>52575000</v>
      </c>
      <c r="F69" s="93">
        <v>52575000</v>
      </c>
      <c r="G69" s="94">
        <v>37908000</v>
      </c>
      <c r="H69" s="93">
        <v>6174000</v>
      </c>
      <c r="I69" s="94">
        <v>6131601</v>
      </c>
      <c r="J69" s="93">
        <v>32593000</v>
      </c>
      <c r="K69" s="94"/>
      <c r="L69" s="93"/>
      <c r="M69" s="94"/>
      <c r="N69" s="93"/>
      <c r="O69" s="94"/>
      <c r="P69" s="93">
        <f>$H69      +$J69      +$L69      +$N69</f>
        <v>38767000</v>
      </c>
      <c r="Q69" s="94">
        <f>$I69      +$K69      +$M69      +$O69</f>
        <v>6131601</v>
      </c>
      <c r="R69" s="48">
        <f>IF(($H69      =0),0,((($J69      -$H69      )/$H69      )*100))</f>
        <v>427.90735341755754</v>
      </c>
      <c r="S69" s="49">
        <f>IF(($I69      =0),0,((($K69      -$I69      )/$I69      )*100))</f>
        <v>-100</v>
      </c>
      <c r="T69" s="48">
        <f>IF(($E69      =0),0,(($P69      /$E69      )*100))</f>
        <v>73.73656680932001</v>
      </c>
      <c r="U69" s="50">
        <f>IF(($E69      =0),0,(($Q69      /$E69      )*100))</f>
        <v>11.662579172610556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52575000</v>
      </c>
      <c r="C70" s="101">
        <f>C69</f>
        <v>0</v>
      </c>
      <c r="D70" s="101"/>
      <c r="E70" s="101">
        <f>$B70      +$C70      +$D70</f>
        <v>52575000</v>
      </c>
      <c r="F70" s="102">
        <f t="shared" ref="F70:O70" si="44">F69</f>
        <v>52575000</v>
      </c>
      <c r="G70" s="103">
        <f t="shared" si="44"/>
        <v>37908000</v>
      </c>
      <c r="H70" s="102">
        <f t="shared" si="44"/>
        <v>6174000</v>
      </c>
      <c r="I70" s="103">
        <f t="shared" si="44"/>
        <v>6131601</v>
      </c>
      <c r="J70" s="102">
        <f t="shared" si="44"/>
        <v>32593000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38767000</v>
      </c>
      <c r="Q70" s="103">
        <f>$I70      +$K70      +$M70      +$O70</f>
        <v>6131601</v>
      </c>
      <c r="R70" s="57">
        <f>IF(($H70      =0),0,((($J70      -$H70      )/$H70      )*100))</f>
        <v>427.90735341755754</v>
      </c>
      <c r="S70" s="58">
        <f>IF(($I70      =0),0,((($K70      -$I70      )/$I70      )*100))</f>
        <v>-100</v>
      </c>
      <c r="T70" s="57">
        <f>IF($E70   =0,0,($P70   /$E70   )*100)</f>
        <v>73.73656680932001</v>
      </c>
      <c r="U70" s="59">
        <f>IF($E70   =0,0,($Q70   /$E70 )*100)</f>
        <v>11.662579172610556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52575000</v>
      </c>
      <c r="C71" s="104">
        <f>C69</f>
        <v>0</v>
      </c>
      <c r="D71" s="104"/>
      <c r="E71" s="104">
        <f>$B71      +$C71      +$D71</f>
        <v>52575000</v>
      </c>
      <c r="F71" s="105">
        <f t="shared" ref="F71:O71" si="45">F69</f>
        <v>52575000</v>
      </c>
      <c r="G71" s="106">
        <f t="shared" si="45"/>
        <v>37908000</v>
      </c>
      <c r="H71" s="105">
        <f t="shared" si="45"/>
        <v>6174000</v>
      </c>
      <c r="I71" s="106">
        <f t="shared" si="45"/>
        <v>6131601</v>
      </c>
      <c r="J71" s="105">
        <f t="shared" si="45"/>
        <v>32593000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38767000</v>
      </c>
      <c r="Q71" s="106">
        <f>$I71      +$K71      +$M71      +$O71</f>
        <v>6131601</v>
      </c>
      <c r="R71" s="61">
        <f>IF(($H71      =0),0,((($J71      -$H71      )/$H71      )*100))</f>
        <v>427.90735341755754</v>
      </c>
      <c r="S71" s="62">
        <f>IF(($I71      =0),0,((($K71      -$I71      )/$I71      )*100))</f>
        <v>-100</v>
      </c>
      <c r="T71" s="61">
        <f>IF($E71   =0,0,($P71   /$E71   )*100)</f>
        <v>73.73656680932001</v>
      </c>
      <c r="U71" s="65">
        <f>IF($E71   =0,0,($Q71   /$E71   )*100)</f>
        <v>11.662579172610556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103349000</v>
      </c>
      <c r="C72" s="104">
        <f>SUM(C9:C14,C17:C23,C26:C29,C32,C35:C39,C42:C52,C55:C58,C61:C65,C69)</f>
        <v>0</v>
      </c>
      <c r="D72" s="104"/>
      <c r="E72" s="104">
        <f>$B72      +$C72      +$D72</f>
        <v>103349000</v>
      </c>
      <c r="F72" s="105">
        <f t="shared" ref="F72:O72" si="46">SUM(F9:F14,F17:F23,F26:F29,F32,F35:F39,F42:F52,F55:F58,F61:F65,F69)</f>
        <v>103349000</v>
      </c>
      <c r="G72" s="106">
        <f t="shared" si="46"/>
        <v>54639000</v>
      </c>
      <c r="H72" s="105">
        <f t="shared" si="46"/>
        <v>8745000</v>
      </c>
      <c r="I72" s="106">
        <f t="shared" si="46"/>
        <v>8773768</v>
      </c>
      <c r="J72" s="105">
        <f t="shared" si="46"/>
        <v>37943000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46688000</v>
      </c>
      <c r="Q72" s="106">
        <f>$I72      +$K72      +$M72      +$O72</f>
        <v>8773768</v>
      </c>
      <c r="R72" s="61">
        <f>IF(($H72      =0),0,((($J72      -$H72      )/$H72      )*100))</f>
        <v>333.8822184105203</v>
      </c>
      <c r="S72" s="62">
        <f>IF(($I72      =0),0,((($K72      -$I72      )/$I72      )*100))</f>
        <v>-100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50.115929583512241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9.4179562043795606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HNF/fgNqeHHA0DGbWODyh+iKF03n52++Oqkmj8hB03xXuYhvImlYnfkx6fcMuFhEF7+yQqnE8BusZSjrK0ybKQ==" saltValue="MXRtS6sJDdeK5roCk88T4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126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2300000</v>
      </c>
      <c r="C10" s="92"/>
      <c r="D10" s="92"/>
      <c r="E10" s="92">
        <f t="shared" ref="E10:E15" si="0">$B10      +$C10      +$D10</f>
        <v>2300000</v>
      </c>
      <c r="F10" s="93">
        <v>2300000</v>
      </c>
      <c r="G10" s="94">
        <v>2300000</v>
      </c>
      <c r="H10" s="93">
        <v>241000</v>
      </c>
      <c r="I10" s="94">
        <v>585593</v>
      </c>
      <c r="J10" s="93">
        <v>399000</v>
      </c>
      <c r="K10" s="94">
        <v>382633</v>
      </c>
      <c r="L10" s="93"/>
      <c r="M10" s="94"/>
      <c r="N10" s="93"/>
      <c r="O10" s="94"/>
      <c r="P10" s="93">
        <f t="shared" ref="P10:P15" si="1">$H10      +$J10      +$L10      +$N10</f>
        <v>640000</v>
      </c>
      <c r="Q10" s="94">
        <f t="shared" ref="Q10:Q15" si="2">$I10      +$K10      +$M10      +$O10</f>
        <v>968226</v>
      </c>
      <c r="R10" s="48">
        <f t="shared" ref="R10:R15" si="3">IF(($H10      =0),0,((($J10      -$H10      )/$H10      )*100))</f>
        <v>65.560165975103729</v>
      </c>
      <c r="S10" s="49">
        <f t="shared" ref="S10:S15" si="4">IF(($I10      =0),0,((($K10      -$I10      )/$I10      )*100))</f>
        <v>-34.658884242127215</v>
      </c>
      <c r="T10" s="48">
        <f t="shared" ref="T10:T14" si="5">IF(($E10      =0),0,(($P10      /$E10      )*100))</f>
        <v>27.826086956521738</v>
      </c>
      <c r="U10" s="50">
        <f t="shared" ref="U10:U14" si="6">IF(($E10      =0),0,(($Q10      /$E10      )*100))</f>
        <v>42.096782608695655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2300000</v>
      </c>
      <c r="C15" s="95">
        <f>SUM(C9:C14)</f>
        <v>0</v>
      </c>
      <c r="D15" s="95"/>
      <c r="E15" s="95">
        <f t="shared" si="0"/>
        <v>2300000</v>
      </c>
      <c r="F15" s="96">
        <f t="shared" ref="F15:O15" si="7">SUM(F9:F14)</f>
        <v>2300000</v>
      </c>
      <c r="G15" s="97">
        <f t="shared" si="7"/>
        <v>2300000</v>
      </c>
      <c r="H15" s="96">
        <f t="shared" si="7"/>
        <v>241000</v>
      </c>
      <c r="I15" s="97">
        <f t="shared" si="7"/>
        <v>585593</v>
      </c>
      <c r="J15" s="96">
        <f t="shared" si="7"/>
        <v>399000</v>
      </c>
      <c r="K15" s="97">
        <f t="shared" si="7"/>
        <v>382633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640000</v>
      </c>
      <c r="Q15" s="97">
        <f t="shared" si="2"/>
        <v>968226</v>
      </c>
      <c r="R15" s="52">
        <f t="shared" si="3"/>
        <v>65.560165975103729</v>
      </c>
      <c r="S15" s="53">
        <f t="shared" si="4"/>
        <v>-34.658884242127215</v>
      </c>
      <c r="T15" s="52">
        <f>IF((SUM($E9:$E13))=0,0,(P15/(SUM($E9:$E13))*100))</f>
        <v>27.826086956521738</v>
      </c>
      <c r="U15" s="54">
        <f>IF((SUM($E9:$E13))=0,0,(Q15/(SUM($E9:$E13))*100))</f>
        <v>42.096782608695655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>
        <v>4500000</v>
      </c>
      <c r="C20" s="92"/>
      <c r="D20" s="92"/>
      <c r="E20" s="92">
        <f t="shared" si="8"/>
        <v>4500000</v>
      </c>
      <c r="F20" s="93">
        <v>4500000</v>
      </c>
      <c r="G20" s="94">
        <v>4500000</v>
      </c>
      <c r="H20" s="93"/>
      <c r="I20" s="94"/>
      <c r="J20" s="93">
        <v>4293000</v>
      </c>
      <c r="K20" s="94"/>
      <c r="L20" s="93"/>
      <c r="M20" s="94"/>
      <c r="N20" s="93"/>
      <c r="O20" s="94"/>
      <c r="P20" s="93">
        <f t="shared" si="9"/>
        <v>4293000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95.399999999999991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4500000</v>
      </c>
      <c r="C24" s="95">
        <f>SUM(C17:C23)</f>
        <v>0</v>
      </c>
      <c r="D24" s="95"/>
      <c r="E24" s="95">
        <f t="shared" si="8"/>
        <v>4500000</v>
      </c>
      <c r="F24" s="96">
        <f t="shared" ref="F24:O24" si="15">SUM(F17:F23)</f>
        <v>4500000</v>
      </c>
      <c r="G24" s="97">
        <f t="shared" si="15"/>
        <v>4500000</v>
      </c>
      <c r="H24" s="96">
        <f t="shared" si="15"/>
        <v>0</v>
      </c>
      <c r="I24" s="97">
        <f t="shared" si="15"/>
        <v>0</v>
      </c>
      <c r="J24" s="96">
        <f t="shared" si="15"/>
        <v>4293000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4293000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95.399999999999991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1219000</v>
      </c>
      <c r="C32" s="92"/>
      <c r="D32" s="92"/>
      <c r="E32" s="92">
        <f>$B32      +$C32      +$D32</f>
        <v>1219000</v>
      </c>
      <c r="F32" s="93">
        <v>1219000</v>
      </c>
      <c r="G32" s="94">
        <v>853000</v>
      </c>
      <c r="H32" s="93">
        <v>452000</v>
      </c>
      <c r="I32" s="94">
        <v>451372</v>
      </c>
      <c r="J32" s="93">
        <v>285000</v>
      </c>
      <c r="K32" s="94">
        <v>189388</v>
      </c>
      <c r="L32" s="93"/>
      <c r="M32" s="94"/>
      <c r="N32" s="93"/>
      <c r="O32" s="94"/>
      <c r="P32" s="93">
        <f>$H32      +$J32      +$L32      +$N32</f>
        <v>737000</v>
      </c>
      <c r="Q32" s="94">
        <f>$I32      +$K32      +$M32      +$O32</f>
        <v>640760</v>
      </c>
      <c r="R32" s="48">
        <f>IF(($H32      =0),0,((($J32      -$H32      )/$H32      )*100))</f>
        <v>-36.946902654867259</v>
      </c>
      <c r="S32" s="49">
        <f>IF(($I32      =0),0,((($K32      -$I32      )/$I32      )*100))</f>
        <v>-58.041703960369716</v>
      </c>
      <c r="T32" s="48">
        <f>IF(($E32      =0),0,(($P32      /$E32      )*100))</f>
        <v>60.459392945036917</v>
      </c>
      <c r="U32" s="50">
        <f>IF(($E32      =0),0,(($Q32      /$E32      )*100))</f>
        <v>52.564397046759638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1219000</v>
      </c>
      <c r="C33" s="95">
        <f>C32</f>
        <v>0</v>
      </c>
      <c r="D33" s="95"/>
      <c r="E33" s="95">
        <f>$B33      +$C33      +$D33</f>
        <v>1219000</v>
      </c>
      <c r="F33" s="96">
        <f t="shared" ref="F33:O33" si="17">F32</f>
        <v>1219000</v>
      </c>
      <c r="G33" s="97">
        <f t="shared" si="17"/>
        <v>853000</v>
      </c>
      <c r="H33" s="96">
        <f t="shared" si="17"/>
        <v>452000</v>
      </c>
      <c r="I33" s="97">
        <f t="shared" si="17"/>
        <v>451372</v>
      </c>
      <c r="J33" s="96">
        <f t="shared" si="17"/>
        <v>285000</v>
      </c>
      <c r="K33" s="97">
        <f t="shared" si="17"/>
        <v>189388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737000</v>
      </c>
      <c r="Q33" s="97">
        <f>$I33      +$K33      +$M33      +$O33</f>
        <v>640760</v>
      </c>
      <c r="R33" s="52">
        <f>IF(($H33      =0),0,((($J33      -$H33      )/$H33      )*100))</f>
        <v>-36.946902654867259</v>
      </c>
      <c r="S33" s="53">
        <f>IF(($I33      =0),0,((($K33      -$I33      )/$I33      )*100))</f>
        <v>-58.041703960369716</v>
      </c>
      <c r="T33" s="52">
        <f>IF($E33   =0,0,($P33   /$E33   )*100)</f>
        <v>60.459392945036917</v>
      </c>
      <c r="U33" s="54">
        <f>IF($E33   =0,0,($Q33   /$E33   )*100)</f>
        <v>52.564397046759638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>
        <v>19168000</v>
      </c>
      <c r="C35" s="92"/>
      <c r="D35" s="92"/>
      <c r="E35" s="92">
        <f t="shared" ref="E35:E40" si="18">$B35      +$C35      +$D35</f>
        <v>19168000</v>
      </c>
      <c r="F35" s="93">
        <v>19168000</v>
      </c>
      <c r="G35" s="94">
        <v>13000000</v>
      </c>
      <c r="H35" s="93">
        <v>860000</v>
      </c>
      <c r="I35" s="94">
        <v>1374204</v>
      </c>
      <c r="J35" s="93">
        <v>7171000</v>
      </c>
      <c r="K35" s="94">
        <v>6176133</v>
      </c>
      <c r="L35" s="93"/>
      <c r="M35" s="94"/>
      <c r="N35" s="93"/>
      <c r="O35" s="94"/>
      <c r="P35" s="93">
        <f t="shared" ref="P35:P40" si="19">$H35      +$J35      +$L35      +$N35</f>
        <v>8031000</v>
      </c>
      <c r="Q35" s="94">
        <f t="shared" ref="Q35:Q40" si="20">$I35      +$K35      +$M35      +$O35</f>
        <v>7550337</v>
      </c>
      <c r="R35" s="48">
        <f t="shared" ref="R35:R40" si="21">IF(($H35      =0),0,((($J35      -$H35      )/$H35      )*100))</f>
        <v>733.8372093023255</v>
      </c>
      <c r="S35" s="49">
        <f t="shared" ref="S35:S40" si="22">IF(($I35      =0),0,((($K35      -$I35      )/$I35      )*100))</f>
        <v>349.43349022415885</v>
      </c>
      <c r="T35" s="48">
        <f t="shared" ref="T35:T39" si="23">IF(($E35      =0),0,(($P35      /$E35      )*100))</f>
        <v>41.897954924874789</v>
      </c>
      <c r="U35" s="50">
        <f t="shared" ref="U35:U39" si="24">IF(($E35      =0),0,(($Q35      /$E35      )*100))</f>
        <v>39.390322412353925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11314000</v>
      </c>
      <c r="C36" s="92"/>
      <c r="D36" s="92"/>
      <c r="E36" s="92">
        <f t="shared" si="18"/>
        <v>11314000</v>
      </c>
      <c r="F36" s="93">
        <v>11314000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30482000</v>
      </c>
      <c r="C40" s="95">
        <f>SUM(C35:C39)</f>
        <v>0</v>
      </c>
      <c r="D40" s="95"/>
      <c r="E40" s="95">
        <f t="shared" si="18"/>
        <v>30482000</v>
      </c>
      <c r="F40" s="96">
        <f t="shared" ref="F40:O40" si="25">SUM(F35:F39)</f>
        <v>30482000</v>
      </c>
      <c r="G40" s="97">
        <f t="shared" si="25"/>
        <v>13000000</v>
      </c>
      <c r="H40" s="96">
        <f t="shared" si="25"/>
        <v>860000</v>
      </c>
      <c r="I40" s="97">
        <f t="shared" si="25"/>
        <v>1374204</v>
      </c>
      <c r="J40" s="96">
        <f t="shared" si="25"/>
        <v>7171000</v>
      </c>
      <c r="K40" s="97">
        <f t="shared" si="25"/>
        <v>6176133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8031000</v>
      </c>
      <c r="Q40" s="97">
        <f t="shared" si="20"/>
        <v>7550337</v>
      </c>
      <c r="R40" s="52">
        <f t="shared" si="21"/>
        <v>733.8372093023255</v>
      </c>
      <c r="S40" s="53">
        <f t="shared" si="22"/>
        <v>349.43349022415885</v>
      </c>
      <c r="T40" s="52">
        <f>IF((+$E35+$E38) =0,0,(P40   /(+$E35+$E38) )*100)</f>
        <v>41.897954924874789</v>
      </c>
      <c r="U40" s="54">
        <f>IF((+$E35+$E38) =0,0,(Q40   /(+$E35+$E38) )*100)</f>
        <v>39.390322412353925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38501000</v>
      </c>
      <c r="C67" s="104">
        <f>SUM(C9:C14,C17:C23,C26:C29,C32,C35:C39,C42:C52,C55:C58,C61:C65)</f>
        <v>0</v>
      </c>
      <c r="D67" s="104"/>
      <c r="E67" s="104">
        <f t="shared" si="35"/>
        <v>38501000</v>
      </c>
      <c r="F67" s="105">
        <f t="shared" ref="F67:O67" si="43">SUM(F9:F14,F17:F23,F26:F29,F32,F35:F39,F42:F52,F55:F58,F61:F65)</f>
        <v>38501000</v>
      </c>
      <c r="G67" s="106">
        <f t="shared" si="43"/>
        <v>20653000</v>
      </c>
      <c r="H67" s="105">
        <f t="shared" si="43"/>
        <v>1553000</v>
      </c>
      <c r="I67" s="106">
        <f t="shared" si="43"/>
        <v>2411169</v>
      </c>
      <c r="J67" s="105">
        <f t="shared" si="43"/>
        <v>12148000</v>
      </c>
      <c r="K67" s="106">
        <f t="shared" si="43"/>
        <v>6748154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13701000</v>
      </c>
      <c r="Q67" s="106">
        <f t="shared" si="37"/>
        <v>9159323</v>
      </c>
      <c r="R67" s="61">
        <f t="shared" si="38"/>
        <v>682.22794591113973</v>
      </c>
      <c r="S67" s="62">
        <f t="shared" si="39"/>
        <v>179.87063536400808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50.395409570750729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33.690083495788429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41453000</v>
      </c>
      <c r="C69" s="92"/>
      <c r="D69" s="92"/>
      <c r="E69" s="92">
        <f>$B69      +$C69      +$D69</f>
        <v>41453000</v>
      </c>
      <c r="F69" s="93">
        <v>41453000</v>
      </c>
      <c r="G69" s="94">
        <v>34407000</v>
      </c>
      <c r="H69" s="93">
        <v>17447000</v>
      </c>
      <c r="I69" s="94">
        <v>17308427</v>
      </c>
      <c r="J69" s="93">
        <v>15903000</v>
      </c>
      <c r="K69" s="94">
        <v>15945264</v>
      </c>
      <c r="L69" s="93"/>
      <c r="M69" s="94"/>
      <c r="N69" s="93"/>
      <c r="O69" s="94"/>
      <c r="P69" s="93">
        <f>$H69      +$J69      +$L69      +$N69</f>
        <v>33350000</v>
      </c>
      <c r="Q69" s="94">
        <f>$I69      +$K69      +$M69      +$O69</f>
        <v>33253691</v>
      </c>
      <c r="R69" s="48">
        <f>IF(($H69      =0),0,((($J69      -$H69      )/$H69      )*100))</f>
        <v>-8.8496589671576782</v>
      </c>
      <c r="S69" s="49">
        <f>IF(($I69      =0),0,((($K69      -$I69      )/$I69      )*100))</f>
        <v>-7.875718573386246</v>
      </c>
      <c r="T69" s="48">
        <f>IF(($E69      =0),0,(($P69      /$E69      )*100))</f>
        <v>80.452560731430779</v>
      </c>
      <c r="U69" s="50">
        <f>IF(($E69      =0),0,(($Q69      /$E69      )*100))</f>
        <v>80.2202277277881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41453000</v>
      </c>
      <c r="C70" s="101">
        <f>C69</f>
        <v>0</v>
      </c>
      <c r="D70" s="101"/>
      <c r="E70" s="101">
        <f>$B70      +$C70      +$D70</f>
        <v>41453000</v>
      </c>
      <c r="F70" s="102">
        <f t="shared" ref="F70:O70" si="44">F69</f>
        <v>41453000</v>
      </c>
      <c r="G70" s="103">
        <f t="shared" si="44"/>
        <v>34407000</v>
      </c>
      <c r="H70" s="102">
        <f t="shared" si="44"/>
        <v>17447000</v>
      </c>
      <c r="I70" s="103">
        <f t="shared" si="44"/>
        <v>17308427</v>
      </c>
      <c r="J70" s="102">
        <f t="shared" si="44"/>
        <v>15903000</v>
      </c>
      <c r="K70" s="103">
        <f t="shared" si="44"/>
        <v>15945264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33350000</v>
      </c>
      <c r="Q70" s="103">
        <f>$I70      +$K70      +$M70      +$O70</f>
        <v>33253691</v>
      </c>
      <c r="R70" s="57">
        <f>IF(($H70      =0),0,((($J70      -$H70      )/$H70      )*100))</f>
        <v>-8.8496589671576782</v>
      </c>
      <c r="S70" s="58">
        <f>IF(($I70      =0),0,((($K70      -$I70      )/$I70      )*100))</f>
        <v>-7.875718573386246</v>
      </c>
      <c r="T70" s="57">
        <f>IF($E70   =0,0,($P70   /$E70   )*100)</f>
        <v>80.452560731430779</v>
      </c>
      <c r="U70" s="59">
        <f>IF($E70   =0,0,($Q70   /$E70 )*100)</f>
        <v>80.2202277277881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41453000</v>
      </c>
      <c r="C71" s="104">
        <f>C69</f>
        <v>0</v>
      </c>
      <c r="D71" s="104"/>
      <c r="E71" s="104">
        <f>$B71      +$C71      +$D71</f>
        <v>41453000</v>
      </c>
      <c r="F71" s="105">
        <f t="shared" ref="F71:O71" si="45">F69</f>
        <v>41453000</v>
      </c>
      <c r="G71" s="106">
        <f t="shared" si="45"/>
        <v>34407000</v>
      </c>
      <c r="H71" s="105">
        <f t="shared" si="45"/>
        <v>17447000</v>
      </c>
      <c r="I71" s="106">
        <f t="shared" si="45"/>
        <v>17308427</v>
      </c>
      <c r="J71" s="105">
        <f t="shared" si="45"/>
        <v>15903000</v>
      </c>
      <c r="K71" s="106">
        <f t="shared" si="45"/>
        <v>15945264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33350000</v>
      </c>
      <c r="Q71" s="106">
        <f>$I71      +$K71      +$M71      +$O71</f>
        <v>33253691</v>
      </c>
      <c r="R71" s="61">
        <f>IF(($H71      =0),0,((($J71      -$H71      )/$H71      )*100))</f>
        <v>-8.8496589671576782</v>
      </c>
      <c r="S71" s="62">
        <f>IF(($I71      =0),0,((($K71      -$I71      )/$I71      )*100))</f>
        <v>-7.875718573386246</v>
      </c>
      <c r="T71" s="61">
        <f>IF($E71   =0,0,($P71   /$E71   )*100)</f>
        <v>80.452560731430779</v>
      </c>
      <c r="U71" s="65">
        <f>IF($E71   =0,0,($Q71   /$E71   )*100)</f>
        <v>80.2202277277881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79954000</v>
      </c>
      <c r="C72" s="104">
        <f>SUM(C9:C14,C17:C23,C26:C29,C32,C35:C39,C42:C52,C55:C58,C61:C65,C69)</f>
        <v>0</v>
      </c>
      <c r="D72" s="104"/>
      <c r="E72" s="104">
        <f>$B72      +$C72      +$D72</f>
        <v>79954000</v>
      </c>
      <c r="F72" s="105">
        <f t="shared" ref="F72:O72" si="46">SUM(F9:F14,F17:F23,F26:F29,F32,F35:F39,F42:F52,F55:F58,F61:F65,F69)</f>
        <v>79954000</v>
      </c>
      <c r="G72" s="106">
        <f t="shared" si="46"/>
        <v>55060000</v>
      </c>
      <c r="H72" s="105">
        <f t="shared" si="46"/>
        <v>19000000</v>
      </c>
      <c r="I72" s="106">
        <f t="shared" si="46"/>
        <v>19719596</v>
      </c>
      <c r="J72" s="105">
        <f t="shared" si="46"/>
        <v>28051000</v>
      </c>
      <c r="K72" s="106">
        <f t="shared" si="46"/>
        <v>22693418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47051000</v>
      </c>
      <c r="Q72" s="106">
        <f>$I72      +$K72      +$M72      +$O72</f>
        <v>42413014</v>
      </c>
      <c r="R72" s="61">
        <f>IF(($H72      =0),0,((($J72      -$H72      )/$H72      )*100))</f>
        <v>47.636842105263156</v>
      </c>
      <c r="S72" s="62">
        <f>IF(($I72      =0),0,((($K72      -$I72      )/$I72      )*100))</f>
        <v>15.080542218004872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68.547494172494169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61.790521561771563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fdSI3RVuPGwx4ly2c3Lfi2w2F9NkJtOs9gWEPajfARN8FrrpsNp5nxLVyh3CLk5dP32gC1JH7reoml1bbdirfg==" saltValue="H/S+I/RJq5ZqJgp06IUC+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127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2400000</v>
      </c>
      <c r="C10" s="92"/>
      <c r="D10" s="92"/>
      <c r="E10" s="92">
        <f t="shared" ref="E10:E15" si="0">$B10      +$C10      +$D10</f>
        <v>2400000</v>
      </c>
      <c r="F10" s="93">
        <v>2400000</v>
      </c>
      <c r="G10" s="94">
        <v>2400000</v>
      </c>
      <c r="H10" s="93">
        <v>246000</v>
      </c>
      <c r="I10" s="94">
        <v>245169</v>
      </c>
      <c r="J10" s="93">
        <v>455000</v>
      </c>
      <c r="K10" s="94">
        <v>455949</v>
      </c>
      <c r="L10" s="93"/>
      <c r="M10" s="94"/>
      <c r="N10" s="93"/>
      <c r="O10" s="94"/>
      <c r="P10" s="93">
        <f t="shared" ref="P10:P15" si="1">$H10      +$J10      +$L10      +$N10</f>
        <v>701000</v>
      </c>
      <c r="Q10" s="94">
        <f t="shared" ref="Q10:Q15" si="2">$I10      +$K10      +$M10      +$O10</f>
        <v>701118</v>
      </c>
      <c r="R10" s="48">
        <f t="shared" ref="R10:R15" si="3">IF(($H10      =0),0,((($J10      -$H10      )/$H10      )*100))</f>
        <v>84.959349593495944</v>
      </c>
      <c r="S10" s="49">
        <f t="shared" ref="S10:S15" si="4">IF(($I10      =0),0,((($K10      -$I10      )/$I10      )*100))</f>
        <v>85.973348995998677</v>
      </c>
      <c r="T10" s="48">
        <f t="shared" ref="T10:T14" si="5">IF(($E10      =0),0,(($P10      /$E10      )*100))</f>
        <v>29.208333333333332</v>
      </c>
      <c r="U10" s="50">
        <f t="shared" ref="U10:U14" si="6">IF(($E10      =0),0,(($Q10      /$E10      )*100))</f>
        <v>29.213250000000002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>
        <v>5500000</v>
      </c>
      <c r="C11" s="92"/>
      <c r="D11" s="92"/>
      <c r="E11" s="92">
        <f t="shared" si="0"/>
        <v>5500000</v>
      </c>
      <c r="F11" s="93">
        <v>5500000</v>
      </c>
      <c r="G11" s="94">
        <v>3000000</v>
      </c>
      <c r="H11" s="93">
        <v>1157000</v>
      </c>
      <c r="I11" s="94"/>
      <c r="J11" s="93">
        <v>1685000</v>
      </c>
      <c r="K11" s="94">
        <v>1767828</v>
      </c>
      <c r="L11" s="93"/>
      <c r="M11" s="94"/>
      <c r="N11" s="93"/>
      <c r="O11" s="94"/>
      <c r="P11" s="93">
        <f t="shared" si="1"/>
        <v>2842000</v>
      </c>
      <c r="Q11" s="94">
        <f t="shared" si="2"/>
        <v>1767828</v>
      </c>
      <c r="R11" s="48">
        <f t="shared" si="3"/>
        <v>45.635263612791704</v>
      </c>
      <c r="S11" s="49">
        <f t="shared" si="4"/>
        <v>0</v>
      </c>
      <c r="T11" s="48">
        <f t="shared" si="5"/>
        <v>51.672727272727272</v>
      </c>
      <c r="U11" s="50">
        <f t="shared" si="6"/>
        <v>32.142327272727272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>
        <v>32168000</v>
      </c>
      <c r="C13" s="92"/>
      <c r="D13" s="92"/>
      <c r="E13" s="92">
        <f t="shared" si="0"/>
        <v>32168000</v>
      </c>
      <c r="F13" s="93">
        <v>32168000</v>
      </c>
      <c r="G13" s="94">
        <v>16168000</v>
      </c>
      <c r="H13" s="93">
        <v>8141000</v>
      </c>
      <c r="I13" s="94">
        <v>3071693</v>
      </c>
      <c r="J13" s="93">
        <v>2440000</v>
      </c>
      <c r="K13" s="94">
        <v>14946443</v>
      </c>
      <c r="L13" s="93"/>
      <c r="M13" s="94"/>
      <c r="N13" s="93"/>
      <c r="O13" s="94"/>
      <c r="P13" s="93">
        <f t="shared" si="1"/>
        <v>10581000</v>
      </c>
      <c r="Q13" s="94">
        <f t="shared" si="2"/>
        <v>18018136</v>
      </c>
      <c r="R13" s="48">
        <f t="shared" si="3"/>
        <v>-70.028252057486796</v>
      </c>
      <c r="S13" s="49">
        <f t="shared" si="4"/>
        <v>386.58648504261333</v>
      </c>
      <c r="T13" s="48">
        <f t="shared" si="5"/>
        <v>32.892937080328281</v>
      </c>
      <c r="U13" s="50">
        <f t="shared" si="6"/>
        <v>56.012608803780154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>
        <v>1000000</v>
      </c>
      <c r="C14" s="92"/>
      <c r="D14" s="92"/>
      <c r="E14" s="92">
        <f t="shared" si="0"/>
        <v>1000000</v>
      </c>
      <c r="F14" s="93">
        <v>1000000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41068000</v>
      </c>
      <c r="C15" s="95">
        <f>SUM(C9:C14)</f>
        <v>0</v>
      </c>
      <c r="D15" s="95"/>
      <c r="E15" s="95">
        <f t="shared" si="0"/>
        <v>41068000</v>
      </c>
      <c r="F15" s="96">
        <f t="shared" ref="F15:O15" si="7">SUM(F9:F14)</f>
        <v>41068000</v>
      </c>
      <c r="G15" s="97">
        <f t="shared" si="7"/>
        <v>21568000</v>
      </c>
      <c r="H15" s="96">
        <f t="shared" si="7"/>
        <v>9544000</v>
      </c>
      <c r="I15" s="97">
        <f t="shared" si="7"/>
        <v>3316862</v>
      </c>
      <c r="J15" s="96">
        <f t="shared" si="7"/>
        <v>4580000</v>
      </c>
      <c r="K15" s="97">
        <f t="shared" si="7"/>
        <v>17170220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14124000</v>
      </c>
      <c r="Q15" s="97">
        <f t="shared" si="2"/>
        <v>20487082</v>
      </c>
      <c r="R15" s="52">
        <f t="shared" si="3"/>
        <v>-52.011735121542337</v>
      </c>
      <c r="S15" s="53">
        <f t="shared" si="4"/>
        <v>417.66458779412591</v>
      </c>
      <c r="T15" s="52">
        <f>IF((SUM($E9:$E13))=0,0,(P15/(SUM($E9:$E13))*100))</f>
        <v>35.250074872716382</v>
      </c>
      <c r="U15" s="54">
        <f>IF((SUM($E9:$E13))=0,0,(Q15/(SUM($E9:$E13))*100))</f>
        <v>51.130782669461915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>
        <v>435949000</v>
      </c>
      <c r="C17" s="92"/>
      <c r="D17" s="92"/>
      <c r="E17" s="92">
        <f t="shared" ref="E17:E24" si="8">$B17      +$C17      +$D17</f>
        <v>435949000</v>
      </c>
      <c r="F17" s="93">
        <v>435949000</v>
      </c>
      <c r="G17" s="94">
        <v>261569000</v>
      </c>
      <c r="H17" s="93">
        <v>77851000</v>
      </c>
      <c r="I17" s="94">
        <v>78429479</v>
      </c>
      <c r="J17" s="93">
        <v>133738000</v>
      </c>
      <c r="K17" s="94">
        <v>126825065</v>
      </c>
      <c r="L17" s="93"/>
      <c r="M17" s="94"/>
      <c r="N17" s="93"/>
      <c r="O17" s="94"/>
      <c r="P17" s="93">
        <f t="shared" ref="P17:P24" si="9">$H17      +$J17      +$L17      +$N17</f>
        <v>211589000</v>
      </c>
      <c r="Q17" s="94">
        <f t="shared" ref="Q17:Q24" si="10">$I17      +$K17      +$M17      +$O17</f>
        <v>205254544</v>
      </c>
      <c r="R17" s="48">
        <f t="shared" ref="R17:R24" si="11">IF(($H17      =0),0,((($J17      -$H17      )/$H17      )*100))</f>
        <v>71.787131828749793</v>
      </c>
      <c r="S17" s="49">
        <f t="shared" ref="S17:S24" si="12">IF(($I17      =0),0,((($K17      -$I17      )/$I17      )*100))</f>
        <v>61.705861899197366</v>
      </c>
      <c r="T17" s="48">
        <f t="shared" ref="T17:T23" si="13">IF(($E17      =0),0,(($P17      /$E17      )*100))</f>
        <v>48.535264446070528</v>
      </c>
      <c r="U17" s="50">
        <f t="shared" ref="U17:U23" si="14">IF(($E17      =0),0,(($Q17      /$E17      )*100))</f>
        <v>47.082237601187295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>
        <v>4500000</v>
      </c>
      <c r="C20" s="92"/>
      <c r="D20" s="92"/>
      <c r="E20" s="92">
        <f t="shared" si="8"/>
        <v>4500000</v>
      </c>
      <c r="F20" s="93">
        <v>4500000</v>
      </c>
      <c r="G20" s="94">
        <v>4500000</v>
      </c>
      <c r="H20" s="93">
        <v>566000</v>
      </c>
      <c r="I20" s="94">
        <v>214708</v>
      </c>
      <c r="J20" s="93">
        <v>2081000</v>
      </c>
      <c r="K20" s="94">
        <v>2666009</v>
      </c>
      <c r="L20" s="93"/>
      <c r="M20" s="94"/>
      <c r="N20" s="93"/>
      <c r="O20" s="94"/>
      <c r="P20" s="93">
        <f t="shared" si="9"/>
        <v>2647000</v>
      </c>
      <c r="Q20" s="94">
        <f t="shared" si="10"/>
        <v>2880717</v>
      </c>
      <c r="R20" s="48">
        <f t="shared" si="11"/>
        <v>267.66784452296821</v>
      </c>
      <c r="S20" s="49">
        <f t="shared" si="12"/>
        <v>1141.6905751066565</v>
      </c>
      <c r="T20" s="48">
        <f t="shared" si="13"/>
        <v>58.822222222222223</v>
      </c>
      <c r="U20" s="50">
        <f t="shared" si="14"/>
        <v>64.015933333333336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440449000</v>
      </c>
      <c r="C24" s="95">
        <f>SUM(C17:C23)</f>
        <v>0</v>
      </c>
      <c r="D24" s="95"/>
      <c r="E24" s="95">
        <f t="shared" si="8"/>
        <v>440449000</v>
      </c>
      <c r="F24" s="96">
        <f t="shared" ref="F24:O24" si="15">SUM(F17:F23)</f>
        <v>440449000</v>
      </c>
      <c r="G24" s="97">
        <f t="shared" si="15"/>
        <v>266069000</v>
      </c>
      <c r="H24" s="96">
        <f t="shared" si="15"/>
        <v>78417000</v>
      </c>
      <c r="I24" s="97">
        <f t="shared" si="15"/>
        <v>78644187</v>
      </c>
      <c r="J24" s="96">
        <f t="shared" si="15"/>
        <v>135819000</v>
      </c>
      <c r="K24" s="97">
        <f t="shared" si="15"/>
        <v>129491074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214236000</v>
      </c>
      <c r="Q24" s="97">
        <f t="shared" si="10"/>
        <v>208135261</v>
      </c>
      <c r="R24" s="52">
        <f t="shared" si="11"/>
        <v>73.200964076667049</v>
      </c>
      <c r="S24" s="53">
        <f t="shared" si="12"/>
        <v>64.654348833182041</v>
      </c>
      <c r="T24" s="52">
        <f>IF(($E24-$E19-$E23)   =0,0,($P24   /($E24-$E19-$E23)   )*100)</f>
        <v>48.640364718730204</v>
      </c>
      <c r="U24" s="54">
        <f>IF(($E24-$E19-$E23)   =0,0,($Q24   /($E24-$E19-$E23)   )*100)</f>
        <v>47.255246577923891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>
        <v>213978000</v>
      </c>
      <c r="C28" s="92"/>
      <c r="D28" s="92"/>
      <c r="E28" s="92">
        <f>$B28      +$C28      +$D28</f>
        <v>213978000</v>
      </c>
      <c r="F28" s="93">
        <v>213978000</v>
      </c>
      <c r="G28" s="94">
        <v>72752000</v>
      </c>
      <c r="H28" s="93">
        <v>11136000</v>
      </c>
      <c r="I28" s="94">
        <v>11483464</v>
      </c>
      <c r="J28" s="93">
        <v>48645000</v>
      </c>
      <c r="K28" s="94">
        <v>48319387</v>
      </c>
      <c r="L28" s="93"/>
      <c r="M28" s="94"/>
      <c r="N28" s="93"/>
      <c r="O28" s="94"/>
      <c r="P28" s="93">
        <f>$H28      +$J28      +$L28      +$N28</f>
        <v>59781000</v>
      </c>
      <c r="Q28" s="94">
        <f>$I28      +$K28      +$M28      +$O28</f>
        <v>59802851</v>
      </c>
      <c r="R28" s="48">
        <f>IF(($H28      =0),0,((($J28      -$H28      )/$H28      )*100))</f>
        <v>336.82650862068965</v>
      </c>
      <c r="S28" s="49">
        <f>IF(($I28      =0),0,((($K28      -$I28      )/$I28      )*100))</f>
        <v>320.77361848306396</v>
      </c>
      <c r="T28" s="48">
        <f>IF(($E28      =0),0,(($P28      /$E28      )*100))</f>
        <v>27.937918851470712</v>
      </c>
      <c r="U28" s="50">
        <f>IF(($E28      =0),0,(($Q28      /$E28      )*100))</f>
        <v>27.94813064894522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213978000</v>
      </c>
      <c r="C30" s="95">
        <f>SUM(C26:C29)</f>
        <v>0</v>
      </c>
      <c r="D30" s="95"/>
      <c r="E30" s="95">
        <f>$B30      +$C30      +$D30</f>
        <v>213978000</v>
      </c>
      <c r="F30" s="96">
        <f t="shared" ref="F30:O30" si="16">SUM(F26:F29)</f>
        <v>213978000</v>
      </c>
      <c r="G30" s="97">
        <f t="shared" si="16"/>
        <v>72752000</v>
      </c>
      <c r="H30" s="96">
        <f t="shared" si="16"/>
        <v>11136000</v>
      </c>
      <c r="I30" s="97">
        <f t="shared" si="16"/>
        <v>11483464</v>
      </c>
      <c r="J30" s="96">
        <f t="shared" si="16"/>
        <v>48645000</v>
      </c>
      <c r="K30" s="97">
        <f t="shared" si="16"/>
        <v>48319387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59781000</v>
      </c>
      <c r="Q30" s="97">
        <f>$I30      +$K30      +$M30      +$O30</f>
        <v>59802851</v>
      </c>
      <c r="R30" s="52">
        <f>IF(($H30      =0),0,((($J30      -$H30      )/$H30      )*100))</f>
        <v>336.82650862068965</v>
      </c>
      <c r="S30" s="53">
        <f>IF(($I30      =0),0,((($K30      -$I30      )/$I30      )*100))</f>
        <v>320.77361848306396</v>
      </c>
      <c r="T30" s="52">
        <f>IF($E30   =0,0,($P30   /$E30   )*100)</f>
        <v>27.937918851470712</v>
      </c>
      <c r="U30" s="54">
        <f>IF($E30   =0,0,($Q30   /$E30   )*100)</f>
        <v>27.94813064894522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11794000</v>
      </c>
      <c r="C32" s="92"/>
      <c r="D32" s="92"/>
      <c r="E32" s="92">
        <f>$B32      +$C32      +$D32</f>
        <v>11794000</v>
      </c>
      <c r="F32" s="93">
        <v>11794000</v>
      </c>
      <c r="G32" s="94">
        <v>8256000</v>
      </c>
      <c r="H32" s="93">
        <v>2990000</v>
      </c>
      <c r="I32" s="94">
        <v>2988822</v>
      </c>
      <c r="J32" s="93">
        <v>2070000</v>
      </c>
      <c r="K32" s="94">
        <v>2967985</v>
      </c>
      <c r="L32" s="93"/>
      <c r="M32" s="94"/>
      <c r="N32" s="93"/>
      <c r="O32" s="94"/>
      <c r="P32" s="93">
        <f>$H32      +$J32      +$L32      +$N32</f>
        <v>5060000</v>
      </c>
      <c r="Q32" s="94">
        <f>$I32      +$K32      +$M32      +$O32</f>
        <v>5956807</v>
      </c>
      <c r="R32" s="48">
        <f>IF(($H32      =0),0,((($J32      -$H32      )/$H32      )*100))</f>
        <v>-30.76923076923077</v>
      </c>
      <c r="S32" s="49">
        <f>IF(($I32      =0),0,((($K32      -$I32      )/$I32      )*100))</f>
        <v>-0.69716430085163994</v>
      </c>
      <c r="T32" s="48">
        <f>IF(($E32      =0),0,(($P32      /$E32      )*100))</f>
        <v>42.903171103951159</v>
      </c>
      <c r="U32" s="50">
        <f>IF(($E32      =0),0,(($Q32      /$E32      )*100))</f>
        <v>50.507096828896046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11794000</v>
      </c>
      <c r="C33" s="95">
        <f>C32</f>
        <v>0</v>
      </c>
      <c r="D33" s="95"/>
      <c r="E33" s="95">
        <f>$B33      +$C33      +$D33</f>
        <v>11794000</v>
      </c>
      <c r="F33" s="96">
        <f t="shared" ref="F33:O33" si="17">F32</f>
        <v>11794000</v>
      </c>
      <c r="G33" s="97">
        <f t="shared" si="17"/>
        <v>8256000</v>
      </c>
      <c r="H33" s="96">
        <f t="shared" si="17"/>
        <v>2990000</v>
      </c>
      <c r="I33" s="97">
        <f t="shared" si="17"/>
        <v>2988822</v>
      </c>
      <c r="J33" s="96">
        <f t="shared" si="17"/>
        <v>2070000</v>
      </c>
      <c r="K33" s="97">
        <f t="shared" si="17"/>
        <v>2967985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5060000</v>
      </c>
      <c r="Q33" s="97">
        <f>$I33      +$K33      +$M33      +$O33</f>
        <v>5956807</v>
      </c>
      <c r="R33" s="52">
        <f>IF(($H33      =0),0,((($J33      -$H33      )/$H33      )*100))</f>
        <v>-30.76923076923077</v>
      </c>
      <c r="S33" s="53">
        <f>IF(($I33      =0),0,((($K33      -$I33      )/$I33      )*100))</f>
        <v>-0.69716430085163994</v>
      </c>
      <c r="T33" s="52">
        <f>IF($E33   =0,0,($P33   /$E33   )*100)</f>
        <v>42.903171103951159</v>
      </c>
      <c r="U33" s="54">
        <f>IF($E33   =0,0,($Q33   /$E33   )*100)</f>
        <v>50.507096828896046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>
        <v>17161000</v>
      </c>
      <c r="C35" s="92"/>
      <c r="D35" s="92"/>
      <c r="E35" s="92">
        <f t="shared" ref="E35:E40" si="18">$B35      +$C35      +$D35</f>
        <v>17161000</v>
      </c>
      <c r="F35" s="93">
        <v>17161000</v>
      </c>
      <c r="G35" s="94">
        <v>4500000</v>
      </c>
      <c r="H35" s="93"/>
      <c r="I35" s="94"/>
      <c r="J35" s="93">
        <v>4630000</v>
      </c>
      <c r="K35" s="94">
        <v>1818630</v>
      </c>
      <c r="L35" s="93"/>
      <c r="M35" s="94"/>
      <c r="N35" s="93"/>
      <c r="O35" s="94"/>
      <c r="P35" s="93">
        <f t="shared" ref="P35:P40" si="19">$H35      +$J35      +$L35      +$N35</f>
        <v>4630000</v>
      </c>
      <c r="Q35" s="94">
        <f t="shared" ref="Q35:Q40" si="20">$I35      +$K35      +$M35      +$O35</f>
        <v>1818630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26.979779733115787</v>
      </c>
      <c r="U35" s="50">
        <f t="shared" ref="U35:U39" si="24">IF(($E35      =0),0,(($Q35      /$E35      )*100))</f>
        <v>10.597459355515412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119674000</v>
      </c>
      <c r="C36" s="92"/>
      <c r="D36" s="92"/>
      <c r="E36" s="92">
        <f t="shared" si="18"/>
        <v>119674000</v>
      </c>
      <c r="F36" s="93">
        <v>119674000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>
        <v>4000000</v>
      </c>
      <c r="C38" s="92"/>
      <c r="D38" s="92"/>
      <c r="E38" s="92">
        <f t="shared" si="18"/>
        <v>4000000</v>
      </c>
      <c r="F38" s="93">
        <v>4000000</v>
      </c>
      <c r="G38" s="94">
        <v>3000000</v>
      </c>
      <c r="H38" s="93"/>
      <c r="I38" s="94"/>
      <c r="J38" s="93">
        <v>421000</v>
      </c>
      <c r="K38" s="94">
        <v>485195</v>
      </c>
      <c r="L38" s="93"/>
      <c r="M38" s="94"/>
      <c r="N38" s="93"/>
      <c r="O38" s="94"/>
      <c r="P38" s="93">
        <f t="shared" si="19"/>
        <v>421000</v>
      </c>
      <c r="Q38" s="94">
        <f t="shared" si="20"/>
        <v>485195</v>
      </c>
      <c r="R38" s="48">
        <f t="shared" si="21"/>
        <v>0</v>
      </c>
      <c r="S38" s="49">
        <f t="shared" si="22"/>
        <v>0</v>
      </c>
      <c r="T38" s="48">
        <f t="shared" si="23"/>
        <v>10.525</v>
      </c>
      <c r="U38" s="50">
        <f t="shared" si="24"/>
        <v>12.129875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140835000</v>
      </c>
      <c r="C40" s="95">
        <f>SUM(C35:C39)</f>
        <v>0</v>
      </c>
      <c r="D40" s="95"/>
      <c r="E40" s="95">
        <f t="shared" si="18"/>
        <v>140835000</v>
      </c>
      <c r="F40" s="96">
        <f t="shared" ref="F40:O40" si="25">SUM(F35:F39)</f>
        <v>140835000</v>
      </c>
      <c r="G40" s="97">
        <f t="shared" si="25"/>
        <v>7500000</v>
      </c>
      <c r="H40" s="96">
        <f t="shared" si="25"/>
        <v>0</v>
      </c>
      <c r="I40" s="97">
        <f t="shared" si="25"/>
        <v>0</v>
      </c>
      <c r="J40" s="96">
        <f t="shared" si="25"/>
        <v>5051000</v>
      </c>
      <c r="K40" s="97">
        <f t="shared" si="25"/>
        <v>2303825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5051000</v>
      </c>
      <c r="Q40" s="97">
        <f t="shared" si="20"/>
        <v>2303825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23.86938235433108</v>
      </c>
      <c r="U40" s="54">
        <f>IF((+$E35+$E38) =0,0,(Q40   /(+$E35+$E38) )*100)</f>
        <v>10.88712726241671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>
        <v>161539000</v>
      </c>
      <c r="C43" s="92"/>
      <c r="D43" s="92"/>
      <c r="E43" s="92">
        <f t="shared" si="26"/>
        <v>161539000</v>
      </c>
      <c r="F43" s="93">
        <v>161539000</v>
      </c>
      <c r="G43" s="94">
        <v>106539000</v>
      </c>
      <c r="H43" s="93">
        <v>55000000</v>
      </c>
      <c r="I43" s="94">
        <v>97561967</v>
      </c>
      <c r="J43" s="93">
        <v>67779000</v>
      </c>
      <c r="K43" s="94">
        <v>39136607</v>
      </c>
      <c r="L43" s="93"/>
      <c r="M43" s="94"/>
      <c r="N43" s="93"/>
      <c r="O43" s="94"/>
      <c r="P43" s="93">
        <f t="shared" si="27"/>
        <v>122779000</v>
      </c>
      <c r="Q43" s="94">
        <f t="shared" si="28"/>
        <v>136698574</v>
      </c>
      <c r="R43" s="48">
        <f t="shared" si="29"/>
        <v>23.234545454545454</v>
      </c>
      <c r="S43" s="49">
        <f t="shared" si="30"/>
        <v>-59.885385459684301</v>
      </c>
      <c r="T43" s="48">
        <f t="shared" si="31"/>
        <v>76.005794266400059</v>
      </c>
      <c r="U43" s="50">
        <f t="shared" si="32"/>
        <v>84.622644686422476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>
        <v>72700000</v>
      </c>
      <c r="C51" s="92"/>
      <c r="D51" s="92"/>
      <c r="E51" s="92">
        <f t="shared" si="26"/>
        <v>72700000</v>
      </c>
      <c r="F51" s="93">
        <v>72700000</v>
      </c>
      <c r="G51" s="94">
        <v>50000000</v>
      </c>
      <c r="H51" s="93">
        <v>16175000</v>
      </c>
      <c r="I51" s="94">
        <v>16100623</v>
      </c>
      <c r="J51" s="93">
        <v>21423000</v>
      </c>
      <c r="K51" s="94">
        <v>21498821</v>
      </c>
      <c r="L51" s="93"/>
      <c r="M51" s="94"/>
      <c r="N51" s="93"/>
      <c r="O51" s="94"/>
      <c r="P51" s="93">
        <f t="shared" si="27"/>
        <v>37598000</v>
      </c>
      <c r="Q51" s="94">
        <f t="shared" si="28"/>
        <v>37599444</v>
      </c>
      <c r="R51" s="48">
        <f t="shared" si="29"/>
        <v>32.445131375579599</v>
      </c>
      <c r="S51" s="49">
        <f t="shared" si="30"/>
        <v>33.527882740934935</v>
      </c>
      <c r="T51" s="48">
        <f t="shared" si="31"/>
        <v>51.716643741403026</v>
      </c>
      <c r="U51" s="50">
        <f t="shared" si="32"/>
        <v>51.718629986244849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234239000</v>
      </c>
      <c r="C53" s="95">
        <f>SUM(C42:C52)</f>
        <v>0</v>
      </c>
      <c r="D53" s="95"/>
      <c r="E53" s="95">
        <f t="shared" si="26"/>
        <v>234239000</v>
      </c>
      <c r="F53" s="96">
        <f t="shared" ref="F53:O53" si="33">SUM(F42:F52)</f>
        <v>234239000</v>
      </c>
      <c r="G53" s="97">
        <f t="shared" si="33"/>
        <v>156539000</v>
      </c>
      <c r="H53" s="96">
        <f t="shared" si="33"/>
        <v>71175000</v>
      </c>
      <c r="I53" s="97">
        <f t="shared" si="33"/>
        <v>113662590</v>
      </c>
      <c r="J53" s="96">
        <f t="shared" si="33"/>
        <v>89202000</v>
      </c>
      <c r="K53" s="97">
        <f t="shared" si="33"/>
        <v>60635428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160377000</v>
      </c>
      <c r="Q53" s="97">
        <f t="shared" si="28"/>
        <v>174298018</v>
      </c>
      <c r="R53" s="52">
        <f t="shared" si="29"/>
        <v>25.327713382507905</v>
      </c>
      <c r="S53" s="53">
        <f t="shared" si="30"/>
        <v>-46.653135389577166</v>
      </c>
      <c r="T53" s="52">
        <f>IF((+$E43+$E45+$E47+$E48+$E51) =0,0,(P53   /(+$E43+$E45+$E47+$E48+$E51) )*100)</f>
        <v>68.467249262505391</v>
      </c>
      <c r="U53" s="54">
        <f>IF((+$E43+$E45+$E47+$E48+$E51) =0,0,(Q53   /(+$E43+$E45+$E47+$E48+$E51) )*100)</f>
        <v>74.410332182087529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1082363000</v>
      </c>
      <c r="C67" s="104">
        <f>SUM(C9:C14,C17:C23,C26:C29,C32,C35:C39,C42:C52,C55:C58,C61:C65)</f>
        <v>0</v>
      </c>
      <c r="D67" s="104"/>
      <c r="E67" s="104">
        <f t="shared" si="35"/>
        <v>1082363000</v>
      </c>
      <c r="F67" s="105">
        <f t="shared" ref="F67:O67" si="43">SUM(F9:F14,F17:F23,F26:F29,F32,F35:F39,F42:F52,F55:F58,F61:F65)</f>
        <v>1082363000</v>
      </c>
      <c r="G67" s="106">
        <f t="shared" si="43"/>
        <v>532684000</v>
      </c>
      <c r="H67" s="105">
        <f t="shared" si="43"/>
        <v>173262000</v>
      </c>
      <c r="I67" s="106">
        <f t="shared" si="43"/>
        <v>210095925</v>
      </c>
      <c r="J67" s="105">
        <f t="shared" si="43"/>
        <v>285367000</v>
      </c>
      <c r="K67" s="106">
        <f t="shared" si="43"/>
        <v>260887919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458629000</v>
      </c>
      <c r="Q67" s="106">
        <f t="shared" si="37"/>
        <v>470983844</v>
      </c>
      <c r="R67" s="61">
        <f t="shared" si="38"/>
        <v>64.702589142454784</v>
      </c>
      <c r="S67" s="62">
        <f t="shared" si="39"/>
        <v>24.175620731339745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47.689949661480995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48.974652304435217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/>
      <c r="C69" s="92"/>
      <c r="D69" s="92"/>
      <c r="E69" s="92">
        <f>$B69      +$C69      +$D69</f>
        <v>0</v>
      </c>
      <c r="F69" s="93">
        <v>0</v>
      </c>
      <c r="G69" s="94">
        <v>0</v>
      </c>
      <c r="H69" s="93"/>
      <c r="I69" s="94"/>
      <c r="J69" s="93"/>
      <c r="K69" s="94"/>
      <c r="L69" s="93"/>
      <c r="M69" s="94"/>
      <c r="N69" s="93"/>
      <c r="O69" s="94"/>
      <c r="P69" s="93">
        <f>$H69      +$J69      +$L69      +$N69</f>
        <v>0</v>
      </c>
      <c r="Q69" s="94">
        <f>$I69      +$K69      +$M69      +$O69</f>
        <v>0</v>
      </c>
      <c r="R69" s="48">
        <f>IF(($H69      =0),0,((($J69      -$H69      )/$H69      )*100))</f>
        <v>0</v>
      </c>
      <c r="S69" s="49">
        <f>IF(($I69      =0),0,((($K69      -$I69      )/$I69      )*100))</f>
        <v>0</v>
      </c>
      <c r="T69" s="48">
        <f>IF(($E69      =0),0,(($P69      /$E69      )*100))</f>
        <v>0</v>
      </c>
      <c r="U69" s="50">
        <f>IF(($E69      =0),0,(($Q69      /$E69      )*100))</f>
        <v>0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0</v>
      </c>
      <c r="C70" s="101">
        <f>C69</f>
        <v>0</v>
      </c>
      <c r="D70" s="101"/>
      <c r="E70" s="101">
        <f>$B70      +$C70      +$D70</f>
        <v>0</v>
      </c>
      <c r="F70" s="102">
        <f t="shared" ref="F70:O70" si="44">F69</f>
        <v>0</v>
      </c>
      <c r="G70" s="103">
        <f t="shared" si="44"/>
        <v>0</v>
      </c>
      <c r="H70" s="102">
        <f t="shared" si="44"/>
        <v>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0</v>
      </c>
      <c r="Q70" s="103">
        <f>$I70      +$K70      +$M70      +$O70</f>
        <v>0</v>
      </c>
      <c r="R70" s="57">
        <f>IF(($H70      =0),0,((($J70      -$H70      )/$H70      )*100))</f>
        <v>0</v>
      </c>
      <c r="S70" s="58">
        <f>IF(($I70      =0),0,((($K70      -$I70      )/$I70      )*100))</f>
        <v>0</v>
      </c>
      <c r="T70" s="57">
        <f>IF($E70   =0,0,($P70   /$E70   )*100)</f>
        <v>0</v>
      </c>
      <c r="U70" s="59">
        <f>IF($E70   =0,0,($Q70   /$E70 )*100)</f>
        <v>0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0</v>
      </c>
      <c r="C71" s="104">
        <f>C69</f>
        <v>0</v>
      </c>
      <c r="D71" s="104"/>
      <c r="E71" s="104">
        <f>$B71      +$C71      +$D71</f>
        <v>0</v>
      </c>
      <c r="F71" s="105">
        <f t="shared" ref="F71:O71" si="45">F69</f>
        <v>0</v>
      </c>
      <c r="G71" s="106">
        <f t="shared" si="45"/>
        <v>0</v>
      </c>
      <c r="H71" s="105">
        <f t="shared" si="45"/>
        <v>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0</v>
      </c>
      <c r="Q71" s="106">
        <f>$I71      +$K71      +$M71      +$O71</f>
        <v>0</v>
      </c>
      <c r="R71" s="61">
        <f>IF(($H71      =0),0,((($J71      -$H71      )/$H71      )*100))</f>
        <v>0</v>
      </c>
      <c r="S71" s="62">
        <f>IF(($I71      =0),0,((($K71      -$I71      )/$I71      )*100))</f>
        <v>0</v>
      </c>
      <c r="T71" s="61">
        <f>IF($E71   =0,0,($P71   /$E71   )*100)</f>
        <v>0</v>
      </c>
      <c r="U71" s="65">
        <f>IF($E71   =0,0,($Q71   /$E71   )*100)</f>
        <v>0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1082363000</v>
      </c>
      <c r="C72" s="104">
        <f>SUM(C9:C14,C17:C23,C26:C29,C32,C35:C39,C42:C52,C55:C58,C61:C65,C69)</f>
        <v>0</v>
      </c>
      <c r="D72" s="104"/>
      <c r="E72" s="104">
        <f>$B72      +$C72      +$D72</f>
        <v>1082363000</v>
      </c>
      <c r="F72" s="105">
        <f t="shared" ref="F72:O72" si="46">SUM(F9:F14,F17:F23,F26:F29,F32,F35:F39,F42:F52,F55:F58,F61:F65,F69)</f>
        <v>1082363000</v>
      </c>
      <c r="G72" s="106">
        <f t="shared" si="46"/>
        <v>532684000</v>
      </c>
      <c r="H72" s="105">
        <f t="shared" si="46"/>
        <v>173262000</v>
      </c>
      <c r="I72" s="106">
        <f t="shared" si="46"/>
        <v>210095925</v>
      </c>
      <c r="J72" s="105">
        <f t="shared" si="46"/>
        <v>285367000</v>
      </c>
      <c r="K72" s="106">
        <f t="shared" si="46"/>
        <v>260887919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458629000</v>
      </c>
      <c r="Q72" s="106">
        <f>$I72      +$K72      +$M72      +$O72</f>
        <v>470983844</v>
      </c>
      <c r="R72" s="61">
        <f>IF(($H72      =0),0,((($J72      -$H72      )/$H72      )*100))</f>
        <v>64.702589142454784</v>
      </c>
      <c r="S72" s="62">
        <f>IF(($I72      =0),0,((($K72      -$I72      )/$I72      )*100))</f>
        <v>24.175620731339745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47.689949661480995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48.974652304435217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1bMmNSumxt9UL13O9tLE6stnq5NynZ7iS0BtuWx3ba0xPCsmw6pSLNNg6sfpz462PFjloc6EaS7+f7MSsto34A==" saltValue="rE2jgMt6+/I8waXOyQ3qE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128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2000000</v>
      </c>
      <c r="C10" s="92"/>
      <c r="D10" s="92"/>
      <c r="E10" s="92">
        <f t="shared" ref="E10:E15" si="0">$B10      +$C10      +$D10</f>
        <v>2000000</v>
      </c>
      <c r="F10" s="93">
        <v>2000000</v>
      </c>
      <c r="G10" s="94">
        <v>2000000</v>
      </c>
      <c r="H10" s="93"/>
      <c r="I10" s="94">
        <v>75000</v>
      </c>
      <c r="J10" s="93">
        <v>659000</v>
      </c>
      <c r="K10" s="94">
        <v>608591</v>
      </c>
      <c r="L10" s="93"/>
      <c r="M10" s="94"/>
      <c r="N10" s="93"/>
      <c r="O10" s="94"/>
      <c r="P10" s="93">
        <f t="shared" ref="P10:P15" si="1">$H10      +$J10      +$L10      +$N10</f>
        <v>659000</v>
      </c>
      <c r="Q10" s="94">
        <f t="shared" ref="Q10:Q15" si="2">$I10      +$K10      +$M10      +$O10</f>
        <v>683591</v>
      </c>
      <c r="R10" s="48">
        <f t="shared" ref="R10:R15" si="3">IF(($H10      =0),0,((($J10      -$H10      )/$H10      )*100))</f>
        <v>0</v>
      </c>
      <c r="S10" s="49">
        <f t="shared" ref="S10:S15" si="4">IF(($I10      =0),0,((($K10      -$I10      )/$I10      )*100))</f>
        <v>711.45466666666664</v>
      </c>
      <c r="T10" s="48">
        <f t="shared" ref="T10:T14" si="5">IF(($E10      =0),0,(($P10      /$E10      )*100))</f>
        <v>32.950000000000003</v>
      </c>
      <c r="U10" s="50">
        <f t="shared" ref="U10:U14" si="6">IF(($E10      =0),0,(($Q10      /$E10      )*100))</f>
        <v>34.179549999999999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2000000</v>
      </c>
      <c r="C15" s="95">
        <f>SUM(C9:C14)</f>
        <v>0</v>
      </c>
      <c r="D15" s="95"/>
      <c r="E15" s="95">
        <f t="shared" si="0"/>
        <v>2000000</v>
      </c>
      <c r="F15" s="96">
        <f t="shared" ref="F15:O15" si="7">SUM(F9:F14)</f>
        <v>2000000</v>
      </c>
      <c r="G15" s="97">
        <f t="shared" si="7"/>
        <v>2000000</v>
      </c>
      <c r="H15" s="96">
        <f t="shared" si="7"/>
        <v>0</v>
      </c>
      <c r="I15" s="97">
        <f t="shared" si="7"/>
        <v>75000</v>
      </c>
      <c r="J15" s="96">
        <f t="shared" si="7"/>
        <v>659000</v>
      </c>
      <c r="K15" s="97">
        <f t="shared" si="7"/>
        <v>608591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659000</v>
      </c>
      <c r="Q15" s="97">
        <f t="shared" si="2"/>
        <v>683591</v>
      </c>
      <c r="R15" s="52">
        <f t="shared" si="3"/>
        <v>0</v>
      </c>
      <c r="S15" s="53">
        <f t="shared" si="4"/>
        <v>711.45466666666664</v>
      </c>
      <c r="T15" s="52">
        <f>IF((SUM($E9:$E13))=0,0,(P15/(SUM($E9:$E13))*100))</f>
        <v>32.950000000000003</v>
      </c>
      <c r="U15" s="54">
        <f>IF((SUM($E9:$E13))=0,0,(Q15/(SUM($E9:$E13))*100))</f>
        <v>34.179549999999999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>
        <v>4500000</v>
      </c>
      <c r="C20" s="92"/>
      <c r="D20" s="92"/>
      <c r="E20" s="92">
        <f t="shared" si="8"/>
        <v>4500000</v>
      </c>
      <c r="F20" s="93">
        <v>4500000</v>
      </c>
      <c r="G20" s="94">
        <v>4500000</v>
      </c>
      <c r="H20" s="93"/>
      <c r="I20" s="94"/>
      <c r="J20" s="93"/>
      <c r="K20" s="94">
        <v>1807005</v>
      </c>
      <c r="L20" s="93"/>
      <c r="M20" s="94"/>
      <c r="N20" s="93"/>
      <c r="O20" s="94"/>
      <c r="P20" s="93">
        <f t="shared" si="9"/>
        <v>0</v>
      </c>
      <c r="Q20" s="94">
        <f t="shared" si="10"/>
        <v>1807005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40.155666666666669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4500000</v>
      </c>
      <c r="C24" s="95">
        <f>SUM(C17:C23)</f>
        <v>0</v>
      </c>
      <c r="D24" s="95"/>
      <c r="E24" s="95">
        <f t="shared" si="8"/>
        <v>4500000</v>
      </c>
      <c r="F24" s="96">
        <f t="shared" ref="F24:O24" si="15">SUM(F17:F23)</f>
        <v>4500000</v>
      </c>
      <c r="G24" s="97">
        <f t="shared" si="15"/>
        <v>4500000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1807005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1807005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40.155666666666669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1244000</v>
      </c>
      <c r="C32" s="92"/>
      <c r="D32" s="92"/>
      <c r="E32" s="92">
        <f>$B32      +$C32      +$D32</f>
        <v>1244000</v>
      </c>
      <c r="F32" s="93">
        <v>1244000</v>
      </c>
      <c r="G32" s="94">
        <v>871000</v>
      </c>
      <c r="H32" s="93"/>
      <c r="I32" s="94"/>
      <c r="J32" s="93">
        <v>737000</v>
      </c>
      <c r="K32" s="94">
        <v>1186901</v>
      </c>
      <c r="L32" s="93"/>
      <c r="M32" s="94"/>
      <c r="N32" s="93"/>
      <c r="O32" s="94"/>
      <c r="P32" s="93">
        <f>$H32      +$J32      +$L32      +$N32</f>
        <v>737000</v>
      </c>
      <c r="Q32" s="94">
        <f>$I32      +$K32      +$M32      +$O32</f>
        <v>1186901</v>
      </c>
      <c r="R32" s="48">
        <f>IF(($H32      =0),0,((($J32      -$H32      )/$H32      )*100))</f>
        <v>0</v>
      </c>
      <c r="S32" s="49">
        <f>IF(($I32      =0),0,((($K32      -$I32      )/$I32      )*100))</f>
        <v>0</v>
      </c>
      <c r="T32" s="48">
        <f>IF(($E32      =0),0,(($P32      /$E32      )*100))</f>
        <v>59.244372990353696</v>
      </c>
      <c r="U32" s="50">
        <f>IF(($E32      =0),0,(($Q32      /$E32      )*100))</f>
        <v>95.410048231511254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1244000</v>
      </c>
      <c r="C33" s="95">
        <f>C32</f>
        <v>0</v>
      </c>
      <c r="D33" s="95"/>
      <c r="E33" s="95">
        <f>$B33      +$C33      +$D33</f>
        <v>1244000</v>
      </c>
      <c r="F33" s="96">
        <f t="shared" ref="F33:O33" si="17">F32</f>
        <v>1244000</v>
      </c>
      <c r="G33" s="97">
        <f t="shared" si="17"/>
        <v>871000</v>
      </c>
      <c r="H33" s="96">
        <f t="shared" si="17"/>
        <v>0</v>
      </c>
      <c r="I33" s="97">
        <f t="shared" si="17"/>
        <v>0</v>
      </c>
      <c r="J33" s="96">
        <f t="shared" si="17"/>
        <v>737000</v>
      </c>
      <c r="K33" s="97">
        <f t="shared" si="17"/>
        <v>1186901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737000</v>
      </c>
      <c r="Q33" s="97">
        <f>$I33      +$K33      +$M33      +$O33</f>
        <v>1186901</v>
      </c>
      <c r="R33" s="52">
        <f>IF(($H33      =0),0,((($J33      -$H33      )/$H33      )*100))</f>
        <v>0</v>
      </c>
      <c r="S33" s="53">
        <f>IF(($I33      =0),0,((($K33      -$I33      )/$I33      )*100))</f>
        <v>0</v>
      </c>
      <c r="T33" s="52">
        <f>IF($E33   =0,0,($P33   /$E33   )*100)</f>
        <v>59.244372990353696</v>
      </c>
      <c r="U33" s="54">
        <f>IF($E33   =0,0,($Q33   /$E33   )*100)</f>
        <v>95.410048231511254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>
        <v>14900000</v>
      </c>
      <c r="C35" s="92"/>
      <c r="D35" s="92"/>
      <c r="E35" s="92">
        <f t="shared" ref="E35:E40" si="18">$B35      +$C35      +$D35</f>
        <v>14900000</v>
      </c>
      <c r="F35" s="93">
        <v>14900000</v>
      </c>
      <c r="G35" s="94">
        <v>2900000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18190000</v>
      </c>
      <c r="C36" s="92"/>
      <c r="D36" s="92"/>
      <c r="E36" s="92">
        <f t="shared" si="18"/>
        <v>18190000</v>
      </c>
      <c r="F36" s="93">
        <v>18190000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33090000</v>
      </c>
      <c r="C40" s="95">
        <f>SUM(C35:C39)</f>
        <v>0</v>
      </c>
      <c r="D40" s="95"/>
      <c r="E40" s="95">
        <f t="shared" si="18"/>
        <v>33090000</v>
      </c>
      <c r="F40" s="96">
        <f t="shared" ref="F40:O40" si="25">SUM(F35:F39)</f>
        <v>33090000</v>
      </c>
      <c r="G40" s="97">
        <f t="shared" si="25"/>
        <v>2900000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40834000</v>
      </c>
      <c r="C67" s="104">
        <f>SUM(C9:C14,C17:C23,C26:C29,C32,C35:C39,C42:C52,C55:C58,C61:C65)</f>
        <v>0</v>
      </c>
      <c r="D67" s="104"/>
      <c r="E67" s="104">
        <f t="shared" si="35"/>
        <v>40834000</v>
      </c>
      <c r="F67" s="105">
        <f t="shared" ref="F67:O67" si="43">SUM(F9:F14,F17:F23,F26:F29,F32,F35:F39,F42:F52,F55:F58,F61:F65)</f>
        <v>40834000</v>
      </c>
      <c r="G67" s="106">
        <f t="shared" si="43"/>
        <v>10271000</v>
      </c>
      <c r="H67" s="105">
        <f t="shared" si="43"/>
        <v>0</v>
      </c>
      <c r="I67" s="106">
        <f t="shared" si="43"/>
        <v>75000</v>
      </c>
      <c r="J67" s="105">
        <f t="shared" si="43"/>
        <v>1396000</v>
      </c>
      <c r="K67" s="106">
        <f t="shared" si="43"/>
        <v>3602497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1396000</v>
      </c>
      <c r="Q67" s="106">
        <f t="shared" si="37"/>
        <v>3677497</v>
      </c>
      <c r="R67" s="61">
        <f t="shared" si="38"/>
        <v>0</v>
      </c>
      <c r="S67" s="62">
        <f t="shared" si="39"/>
        <v>4703.3293333333331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6.1649885179296948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16.240491962550784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64332000</v>
      </c>
      <c r="C69" s="92"/>
      <c r="D69" s="92"/>
      <c r="E69" s="92">
        <f>$B69      +$C69      +$D69</f>
        <v>64332000</v>
      </c>
      <c r="F69" s="93">
        <v>64332000</v>
      </c>
      <c r="G69" s="94">
        <v>58644000</v>
      </c>
      <c r="H69" s="93">
        <v>1638000</v>
      </c>
      <c r="I69" s="94">
        <v>16642197</v>
      </c>
      <c r="J69" s="93">
        <v>16717000</v>
      </c>
      <c r="K69" s="94">
        <v>3236099</v>
      </c>
      <c r="L69" s="93"/>
      <c r="M69" s="94"/>
      <c r="N69" s="93"/>
      <c r="O69" s="94"/>
      <c r="P69" s="93">
        <f>$H69      +$J69      +$L69      +$N69</f>
        <v>18355000</v>
      </c>
      <c r="Q69" s="94">
        <f>$I69      +$K69      +$M69      +$O69</f>
        <v>19878296</v>
      </c>
      <c r="R69" s="48">
        <f>IF(($H69      =0),0,((($J69      -$H69      )/$H69      )*100))</f>
        <v>920.57387057387052</v>
      </c>
      <c r="S69" s="49">
        <f>IF(($I69      =0),0,((($K69      -$I69      )/$I69      )*100))</f>
        <v>-80.554857029994295</v>
      </c>
      <c r="T69" s="48">
        <f>IF(($E69      =0),0,(($P69      /$E69      )*100))</f>
        <v>28.531679413044831</v>
      </c>
      <c r="U69" s="50">
        <f>IF(($E69      =0),0,(($Q69      /$E69      )*100))</f>
        <v>30.899546104582477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64332000</v>
      </c>
      <c r="C70" s="101">
        <f>C69</f>
        <v>0</v>
      </c>
      <c r="D70" s="101"/>
      <c r="E70" s="101">
        <f>$B70      +$C70      +$D70</f>
        <v>64332000</v>
      </c>
      <c r="F70" s="102">
        <f t="shared" ref="F70:O70" si="44">F69</f>
        <v>64332000</v>
      </c>
      <c r="G70" s="103">
        <f t="shared" si="44"/>
        <v>58644000</v>
      </c>
      <c r="H70" s="102">
        <f t="shared" si="44"/>
        <v>1638000</v>
      </c>
      <c r="I70" s="103">
        <f t="shared" si="44"/>
        <v>16642197</v>
      </c>
      <c r="J70" s="102">
        <f t="shared" si="44"/>
        <v>16717000</v>
      </c>
      <c r="K70" s="103">
        <f t="shared" si="44"/>
        <v>3236099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18355000</v>
      </c>
      <c r="Q70" s="103">
        <f>$I70      +$K70      +$M70      +$O70</f>
        <v>19878296</v>
      </c>
      <c r="R70" s="57">
        <f>IF(($H70      =0),0,((($J70      -$H70      )/$H70      )*100))</f>
        <v>920.57387057387052</v>
      </c>
      <c r="S70" s="58">
        <f>IF(($I70      =0),0,((($K70      -$I70      )/$I70      )*100))</f>
        <v>-80.554857029994295</v>
      </c>
      <c r="T70" s="57">
        <f>IF($E70   =0,0,($P70   /$E70   )*100)</f>
        <v>28.531679413044831</v>
      </c>
      <c r="U70" s="59">
        <f>IF($E70   =0,0,($Q70   /$E70 )*100)</f>
        <v>30.899546104582477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64332000</v>
      </c>
      <c r="C71" s="104">
        <f>C69</f>
        <v>0</v>
      </c>
      <c r="D71" s="104"/>
      <c r="E71" s="104">
        <f>$B71      +$C71      +$D71</f>
        <v>64332000</v>
      </c>
      <c r="F71" s="105">
        <f t="shared" ref="F71:O71" si="45">F69</f>
        <v>64332000</v>
      </c>
      <c r="G71" s="106">
        <f t="shared" si="45"/>
        <v>58644000</v>
      </c>
      <c r="H71" s="105">
        <f t="shared" si="45"/>
        <v>1638000</v>
      </c>
      <c r="I71" s="106">
        <f t="shared" si="45"/>
        <v>16642197</v>
      </c>
      <c r="J71" s="105">
        <f t="shared" si="45"/>
        <v>16717000</v>
      </c>
      <c r="K71" s="106">
        <f t="shared" si="45"/>
        <v>3236099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18355000</v>
      </c>
      <c r="Q71" s="106">
        <f>$I71      +$K71      +$M71      +$O71</f>
        <v>19878296</v>
      </c>
      <c r="R71" s="61">
        <f>IF(($H71      =0),0,((($J71      -$H71      )/$H71      )*100))</f>
        <v>920.57387057387052</v>
      </c>
      <c r="S71" s="62">
        <f>IF(($I71      =0),0,((($K71      -$I71      )/$I71      )*100))</f>
        <v>-80.554857029994295</v>
      </c>
      <c r="T71" s="61">
        <f>IF($E71   =0,0,($P71   /$E71   )*100)</f>
        <v>28.531679413044831</v>
      </c>
      <c r="U71" s="65">
        <f>IF($E71   =0,0,($Q71   /$E71   )*100)</f>
        <v>30.899546104582477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105166000</v>
      </c>
      <c r="C72" s="104">
        <f>SUM(C9:C14,C17:C23,C26:C29,C32,C35:C39,C42:C52,C55:C58,C61:C65,C69)</f>
        <v>0</v>
      </c>
      <c r="D72" s="104"/>
      <c r="E72" s="104">
        <f>$B72      +$C72      +$D72</f>
        <v>105166000</v>
      </c>
      <c r="F72" s="105">
        <f t="shared" ref="F72:O72" si="46">SUM(F9:F14,F17:F23,F26:F29,F32,F35:F39,F42:F52,F55:F58,F61:F65,F69)</f>
        <v>105166000</v>
      </c>
      <c r="G72" s="106">
        <f t="shared" si="46"/>
        <v>68915000</v>
      </c>
      <c r="H72" s="105">
        <f t="shared" si="46"/>
        <v>1638000</v>
      </c>
      <c r="I72" s="106">
        <f t="shared" si="46"/>
        <v>16717197</v>
      </c>
      <c r="J72" s="105">
        <f t="shared" si="46"/>
        <v>18113000</v>
      </c>
      <c r="K72" s="106">
        <f t="shared" si="46"/>
        <v>6838596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19751000</v>
      </c>
      <c r="Q72" s="106">
        <f>$I72      +$K72      +$M72      +$O72</f>
        <v>23555793</v>
      </c>
      <c r="R72" s="61">
        <f>IF(($H72      =0),0,((($J72      -$H72      )/$H72      )*100))</f>
        <v>1005.7997557997558</v>
      </c>
      <c r="S72" s="62">
        <f>IF(($I72      =0),0,((($K72      -$I72      )/$I72      )*100))</f>
        <v>-59.092448333294158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22.708563281824869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27.08309533664459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nXNHfwJ7+6FmZATcX46swwyfzs2cVzqdYKVlUqvh4zAAmPZ1qx60PPyc6e6IpIb38y9R8/+znU4BHM2Dcy3cHA==" saltValue="ePTuGpAEKCO9nZ+iYwvyg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111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3000000</v>
      </c>
      <c r="C10" s="92"/>
      <c r="D10" s="92"/>
      <c r="E10" s="92">
        <f t="shared" ref="E10:E15" si="0">$B10      +$C10      +$D10</f>
        <v>3000000</v>
      </c>
      <c r="F10" s="93">
        <v>3000000</v>
      </c>
      <c r="G10" s="94">
        <v>3000000</v>
      </c>
      <c r="H10" s="93">
        <v>136000</v>
      </c>
      <c r="I10" s="94">
        <v>36785</v>
      </c>
      <c r="J10" s="93">
        <v>143000</v>
      </c>
      <c r="K10" s="94">
        <v>805</v>
      </c>
      <c r="L10" s="93"/>
      <c r="M10" s="94"/>
      <c r="N10" s="93"/>
      <c r="O10" s="94"/>
      <c r="P10" s="93">
        <f t="shared" ref="P10:P15" si="1">$H10      +$J10      +$L10      +$N10</f>
        <v>279000</v>
      </c>
      <c r="Q10" s="94">
        <f t="shared" ref="Q10:Q15" si="2">$I10      +$K10      +$M10      +$O10</f>
        <v>37590</v>
      </c>
      <c r="R10" s="48">
        <f t="shared" ref="R10:R15" si="3">IF(($H10      =0),0,((($J10      -$H10      )/$H10      )*100))</f>
        <v>5.1470588235294112</v>
      </c>
      <c r="S10" s="49">
        <f t="shared" ref="S10:S15" si="4">IF(($I10      =0),0,((($K10      -$I10      )/$I10      )*100))</f>
        <v>-97.811607992388204</v>
      </c>
      <c r="T10" s="48">
        <f t="shared" ref="T10:T14" si="5">IF(($E10      =0),0,(($P10      /$E10      )*100))</f>
        <v>9.3000000000000007</v>
      </c>
      <c r="U10" s="50">
        <f t="shared" ref="U10:U14" si="6">IF(($E10      =0),0,(($Q10      /$E10      )*100))</f>
        <v>1.2529999999999999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3000000</v>
      </c>
      <c r="C15" s="95">
        <f>SUM(C9:C14)</f>
        <v>0</v>
      </c>
      <c r="D15" s="95"/>
      <c r="E15" s="95">
        <f t="shared" si="0"/>
        <v>3000000</v>
      </c>
      <c r="F15" s="96">
        <f t="shared" ref="F15:O15" si="7">SUM(F9:F14)</f>
        <v>3000000</v>
      </c>
      <c r="G15" s="97">
        <f t="shared" si="7"/>
        <v>3000000</v>
      </c>
      <c r="H15" s="96">
        <f t="shared" si="7"/>
        <v>136000</v>
      </c>
      <c r="I15" s="97">
        <f t="shared" si="7"/>
        <v>36785</v>
      </c>
      <c r="J15" s="96">
        <f t="shared" si="7"/>
        <v>143000</v>
      </c>
      <c r="K15" s="97">
        <f t="shared" si="7"/>
        <v>805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279000</v>
      </c>
      <c r="Q15" s="97">
        <f t="shared" si="2"/>
        <v>37590</v>
      </c>
      <c r="R15" s="52">
        <f t="shared" si="3"/>
        <v>5.1470588235294112</v>
      </c>
      <c r="S15" s="53">
        <f t="shared" si="4"/>
        <v>-97.811607992388204</v>
      </c>
      <c r="T15" s="52">
        <f>IF((SUM($E9:$E13))=0,0,(P15/(SUM($E9:$E13))*100))</f>
        <v>9.3000000000000007</v>
      </c>
      <c r="U15" s="54">
        <f>IF((SUM($E9:$E13))=0,0,(Q15/(SUM($E9:$E13))*100))</f>
        <v>1.2529999999999999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>
        <v>2900000</v>
      </c>
      <c r="C19" s="92"/>
      <c r="D19" s="92"/>
      <c r="E19" s="92">
        <f t="shared" si="8"/>
        <v>2900000</v>
      </c>
      <c r="F19" s="93">
        <v>2900000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2900000</v>
      </c>
      <c r="C24" s="95">
        <f>SUM(C17:C23)</f>
        <v>0</v>
      </c>
      <c r="D24" s="95"/>
      <c r="E24" s="95">
        <f t="shared" si="8"/>
        <v>2900000</v>
      </c>
      <c r="F24" s="96">
        <f t="shared" ref="F24:O24" si="15">SUM(F17:F23)</f>
        <v>2900000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>
        <v>2370000</v>
      </c>
      <c r="C29" s="92"/>
      <c r="D29" s="92"/>
      <c r="E29" s="92">
        <f>$B29      +$C29      +$D29</f>
        <v>2370000</v>
      </c>
      <c r="F29" s="93">
        <v>2370000</v>
      </c>
      <c r="G29" s="94">
        <v>1659000</v>
      </c>
      <c r="H29" s="93">
        <v>599000</v>
      </c>
      <c r="I29" s="94">
        <v>339253</v>
      </c>
      <c r="J29" s="93">
        <v>728000</v>
      </c>
      <c r="K29" s="94">
        <v>439583</v>
      </c>
      <c r="L29" s="93"/>
      <c r="M29" s="94"/>
      <c r="N29" s="93"/>
      <c r="O29" s="94"/>
      <c r="P29" s="93">
        <f>$H29      +$J29      +$L29      +$N29</f>
        <v>1327000</v>
      </c>
      <c r="Q29" s="94">
        <f>$I29      +$K29      +$M29      +$O29</f>
        <v>778836</v>
      </c>
      <c r="R29" s="48">
        <f>IF(($H29      =0),0,((($J29      -$H29      )/$H29      )*100))</f>
        <v>21.535893155258766</v>
      </c>
      <c r="S29" s="49">
        <f>IF(($I29      =0),0,((($K29      -$I29      )/$I29      )*100))</f>
        <v>29.573798905241809</v>
      </c>
      <c r="T29" s="48">
        <f>IF(($E29      =0),0,(($P29      /$E29      )*100))</f>
        <v>55.991561181434605</v>
      </c>
      <c r="U29" s="50">
        <f>IF(($E29      =0),0,(($Q29      /$E29      )*100))</f>
        <v>32.862278481012659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2370000</v>
      </c>
      <c r="C30" s="95">
        <f>SUM(C26:C29)</f>
        <v>0</v>
      </c>
      <c r="D30" s="95"/>
      <c r="E30" s="95">
        <f>$B30      +$C30      +$D30</f>
        <v>2370000</v>
      </c>
      <c r="F30" s="96">
        <f t="shared" ref="F30:O30" si="16">SUM(F26:F29)</f>
        <v>2370000</v>
      </c>
      <c r="G30" s="97">
        <f t="shared" si="16"/>
        <v>1659000</v>
      </c>
      <c r="H30" s="96">
        <f t="shared" si="16"/>
        <v>599000</v>
      </c>
      <c r="I30" s="97">
        <f t="shared" si="16"/>
        <v>339253</v>
      </c>
      <c r="J30" s="96">
        <f t="shared" si="16"/>
        <v>728000</v>
      </c>
      <c r="K30" s="97">
        <f t="shared" si="16"/>
        <v>439583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1327000</v>
      </c>
      <c r="Q30" s="97">
        <f>$I30      +$K30      +$M30      +$O30</f>
        <v>778836</v>
      </c>
      <c r="R30" s="52">
        <f>IF(($H30      =0),0,((($J30      -$H30      )/$H30      )*100))</f>
        <v>21.535893155258766</v>
      </c>
      <c r="S30" s="53">
        <f>IF(($I30      =0),0,((($K30      -$I30      )/$I30      )*100))</f>
        <v>29.573798905241809</v>
      </c>
      <c r="T30" s="52">
        <f>IF($E30   =0,0,($P30   /$E30   )*100)</f>
        <v>55.991561181434605</v>
      </c>
      <c r="U30" s="54">
        <f>IF($E30   =0,0,($Q30   /$E30   )*100)</f>
        <v>32.862278481012659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8713000</v>
      </c>
      <c r="C32" s="92"/>
      <c r="D32" s="92"/>
      <c r="E32" s="92">
        <f>$B32      +$C32      +$D32</f>
        <v>8713000</v>
      </c>
      <c r="F32" s="93">
        <v>8713000</v>
      </c>
      <c r="G32" s="94">
        <v>6099000</v>
      </c>
      <c r="H32" s="93">
        <v>2178000</v>
      </c>
      <c r="I32" s="94">
        <v>5140683</v>
      </c>
      <c r="J32" s="93">
        <v>3921000</v>
      </c>
      <c r="K32" s="94">
        <v>5848160</v>
      </c>
      <c r="L32" s="93"/>
      <c r="M32" s="94"/>
      <c r="N32" s="93"/>
      <c r="O32" s="94"/>
      <c r="P32" s="93">
        <f>$H32      +$J32      +$L32      +$N32</f>
        <v>6099000</v>
      </c>
      <c r="Q32" s="94">
        <f>$I32      +$K32      +$M32      +$O32</f>
        <v>10988843</v>
      </c>
      <c r="R32" s="48">
        <f>IF(($H32      =0),0,((($J32      -$H32      )/$H32      )*100))</f>
        <v>80.027548209366401</v>
      </c>
      <c r="S32" s="49">
        <f>IF(($I32      =0),0,((($K32      -$I32      )/$I32      )*100))</f>
        <v>13.76231524099035</v>
      </c>
      <c r="T32" s="48">
        <f>IF(($E32      =0),0,(($P32      /$E32      )*100))</f>
        <v>69.998852289682091</v>
      </c>
      <c r="U32" s="50">
        <f>IF(($E32      =0),0,(($Q32      /$E32      )*100))</f>
        <v>126.12008493056352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8713000</v>
      </c>
      <c r="C33" s="95">
        <f>C32</f>
        <v>0</v>
      </c>
      <c r="D33" s="95"/>
      <c r="E33" s="95">
        <f>$B33      +$C33      +$D33</f>
        <v>8713000</v>
      </c>
      <c r="F33" s="96">
        <f t="shared" ref="F33:O33" si="17">F32</f>
        <v>8713000</v>
      </c>
      <c r="G33" s="97">
        <f t="shared" si="17"/>
        <v>6099000</v>
      </c>
      <c r="H33" s="96">
        <f t="shared" si="17"/>
        <v>2178000</v>
      </c>
      <c r="I33" s="97">
        <f t="shared" si="17"/>
        <v>5140683</v>
      </c>
      <c r="J33" s="96">
        <f t="shared" si="17"/>
        <v>3921000</v>
      </c>
      <c r="K33" s="97">
        <f t="shared" si="17"/>
        <v>5848160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6099000</v>
      </c>
      <c r="Q33" s="97">
        <f>$I33      +$K33      +$M33      +$O33</f>
        <v>10988843</v>
      </c>
      <c r="R33" s="52">
        <f>IF(($H33      =0),0,((($J33      -$H33      )/$H33      )*100))</f>
        <v>80.027548209366401</v>
      </c>
      <c r="S33" s="53">
        <f>IF(($I33      =0),0,((($K33      -$I33      )/$I33      )*100))</f>
        <v>13.76231524099035</v>
      </c>
      <c r="T33" s="52">
        <f>IF($E33   =0,0,($P33   /$E33   )*100)</f>
        <v>69.998852289682091</v>
      </c>
      <c r="U33" s="54">
        <f>IF($E33   =0,0,($Q33   /$E33   )*100)</f>
        <v>126.12008493056352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/>
      <c r="C36" s="92"/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>
        <v>460000000</v>
      </c>
      <c r="C44" s="92"/>
      <c r="D44" s="92"/>
      <c r="E44" s="92">
        <f t="shared" si="26"/>
        <v>460000000</v>
      </c>
      <c r="F44" s="93">
        <v>460000000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>
        <v>320843000</v>
      </c>
      <c r="C52" s="92"/>
      <c r="D52" s="92"/>
      <c r="E52" s="92">
        <f t="shared" si="26"/>
        <v>320843000</v>
      </c>
      <c r="F52" s="93">
        <v>320843000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780843000</v>
      </c>
      <c r="C53" s="95">
        <f>SUM(C42:C52)</f>
        <v>0</v>
      </c>
      <c r="D53" s="95"/>
      <c r="E53" s="95">
        <f t="shared" si="26"/>
        <v>780843000</v>
      </c>
      <c r="F53" s="96">
        <f t="shared" ref="F53:O53" si="33">SUM(F42:F52)</f>
        <v>780843000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797826000</v>
      </c>
      <c r="C67" s="104">
        <f>SUM(C9:C14,C17:C23,C26:C29,C32,C35:C39,C42:C52,C55:C58,C61:C65)</f>
        <v>0</v>
      </c>
      <c r="D67" s="104"/>
      <c r="E67" s="104">
        <f t="shared" si="35"/>
        <v>797826000</v>
      </c>
      <c r="F67" s="105">
        <f t="shared" ref="F67:O67" si="43">SUM(F9:F14,F17:F23,F26:F29,F32,F35:F39,F42:F52,F55:F58,F61:F65)</f>
        <v>797826000</v>
      </c>
      <c r="G67" s="106">
        <f t="shared" si="43"/>
        <v>10758000</v>
      </c>
      <c r="H67" s="105">
        <f t="shared" si="43"/>
        <v>2913000</v>
      </c>
      <c r="I67" s="106">
        <f t="shared" si="43"/>
        <v>5516721</v>
      </c>
      <c r="J67" s="105">
        <f t="shared" si="43"/>
        <v>4792000</v>
      </c>
      <c r="K67" s="106">
        <f t="shared" si="43"/>
        <v>6288548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7705000</v>
      </c>
      <c r="Q67" s="106">
        <f t="shared" si="37"/>
        <v>11805269</v>
      </c>
      <c r="R67" s="61">
        <f t="shared" si="38"/>
        <v>64.503947820116707</v>
      </c>
      <c r="S67" s="62">
        <f t="shared" si="39"/>
        <v>13.990683958822641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54.711354114890298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83.826379322587513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548214000</v>
      </c>
      <c r="C69" s="92"/>
      <c r="D69" s="92"/>
      <c r="E69" s="92">
        <f>$B69      +$C69      +$D69</f>
        <v>548214000</v>
      </c>
      <c r="F69" s="93">
        <v>548214000</v>
      </c>
      <c r="G69" s="94">
        <v>394765000</v>
      </c>
      <c r="H69" s="93">
        <v>44678000</v>
      </c>
      <c r="I69" s="94">
        <v>49781031</v>
      </c>
      <c r="J69" s="93">
        <v>132881000</v>
      </c>
      <c r="K69" s="94">
        <v>160844598</v>
      </c>
      <c r="L69" s="93"/>
      <c r="M69" s="94"/>
      <c r="N69" s="93"/>
      <c r="O69" s="94"/>
      <c r="P69" s="93">
        <f>$H69      +$J69      +$L69      +$N69</f>
        <v>177559000</v>
      </c>
      <c r="Q69" s="94">
        <f>$I69      +$K69      +$M69      +$O69</f>
        <v>210625629</v>
      </c>
      <c r="R69" s="48">
        <f>IF(($H69      =0),0,((($J69      -$H69      )/$H69      )*100))</f>
        <v>197.41931151797306</v>
      </c>
      <c r="S69" s="49">
        <f>IF(($I69      =0),0,((($K69      -$I69      )/$I69      )*100))</f>
        <v>223.10419203652091</v>
      </c>
      <c r="T69" s="48">
        <f>IF(($E69      =0),0,(($P69      /$E69      )*100))</f>
        <v>32.388629257917529</v>
      </c>
      <c r="U69" s="50">
        <f>IF(($E69      =0),0,(($Q69      /$E69      )*100))</f>
        <v>38.420330199520627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548214000</v>
      </c>
      <c r="C70" s="101">
        <f>C69</f>
        <v>0</v>
      </c>
      <c r="D70" s="101"/>
      <c r="E70" s="101">
        <f>$B70      +$C70      +$D70</f>
        <v>548214000</v>
      </c>
      <c r="F70" s="102">
        <f t="shared" ref="F70:O70" si="44">F69</f>
        <v>548214000</v>
      </c>
      <c r="G70" s="103">
        <f t="shared" si="44"/>
        <v>394765000</v>
      </c>
      <c r="H70" s="102">
        <f t="shared" si="44"/>
        <v>44678000</v>
      </c>
      <c r="I70" s="103">
        <f t="shared" si="44"/>
        <v>49781031</v>
      </c>
      <c r="J70" s="102">
        <f t="shared" si="44"/>
        <v>132881000</v>
      </c>
      <c r="K70" s="103">
        <f t="shared" si="44"/>
        <v>160844598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177559000</v>
      </c>
      <c r="Q70" s="103">
        <f>$I70      +$K70      +$M70      +$O70</f>
        <v>210625629</v>
      </c>
      <c r="R70" s="57">
        <f>IF(($H70      =0),0,((($J70      -$H70      )/$H70      )*100))</f>
        <v>197.41931151797306</v>
      </c>
      <c r="S70" s="58">
        <f>IF(($I70      =0),0,((($K70      -$I70      )/$I70      )*100))</f>
        <v>223.10419203652091</v>
      </c>
      <c r="T70" s="57">
        <f>IF($E70   =0,0,($P70   /$E70   )*100)</f>
        <v>32.388629257917529</v>
      </c>
      <c r="U70" s="59">
        <f>IF($E70   =0,0,($Q70   /$E70 )*100)</f>
        <v>38.420330199520627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548214000</v>
      </c>
      <c r="C71" s="104">
        <f>C69</f>
        <v>0</v>
      </c>
      <c r="D71" s="104"/>
      <c r="E71" s="104">
        <f>$B71      +$C71      +$D71</f>
        <v>548214000</v>
      </c>
      <c r="F71" s="105">
        <f t="shared" ref="F71:O71" si="45">F69</f>
        <v>548214000</v>
      </c>
      <c r="G71" s="106">
        <f t="shared" si="45"/>
        <v>394765000</v>
      </c>
      <c r="H71" s="105">
        <f t="shared" si="45"/>
        <v>44678000</v>
      </c>
      <c r="I71" s="106">
        <f t="shared" si="45"/>
        <v>49781031</v>
      </c>
      <c r="J71" s="105">
        <f t="shared" si="45"/>
        <v>132881000</v>
      </c>
      <c r="K71" s="106">
        <f t="shared" si="45"/>
        <v>160844598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177559000</v>
      </c>
      <c r="Q71" s="106">
        <f>$I71      +$K71      +$M71      +$O71</f>
        <v>210625629</v>
      </c>
      <c r="R71" s="61">
        <f>IF(($H71      =0),0,((($J71      -$H71      )/$H71      )*100))</f>
        <v>197.41931151797306</v>
      </c>
      <c r="S71" s="62">
        <f>IF(($I71      =0),0,((($K71      -$I71      )/$I71      )*100))</f>
        <v>223.10419203652091</v>
      </c>
      <c r="T71" s="61">
        <f>IF($E71   =0,0,($P71   /$E71   )*100)</f>
        <v>32.388629257917529</v>
      </c>
      <c r="U71" s="65">
        <f>IF($E71   =0,0,($Q71   /$E71   )*100)</f>
        <v>38.420330199520627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1346040000</v>
      </c>
      <c r="C72" s="104">
        <f>SUM(C9:C14,C17:C23,C26:C29,C32,C35:C39,C42:C52,C55:C58,C61:C65,C69)</f>
        <v>0</v>
      </c>
      <c r="D72" s="104"/>
      <c r="E72" s="104">
        <f>$B72      +$C72      +$D72</f>
        <v>1346040000</v>
      </c>
      <c r="F72" s="105">
        <f t="shared" ref="F72:O72" si="46">SUM(F9:F14,F17:F23,F26:F29,F32,F35:F39,F42:F52,F55:F58,F61:F65,F69)</f>
        <v>1346040000</v>
      </c>
      <c r="G72" s="106">
        <f t="shared" si="46"/>
        <v>405523000</v>
      </c>
      <c r="H72" s="105">
        <f t="shared" si="46"/>
        <v>47591000</v>
      </c>
      <c r="I72" s="106">
        <f t="shared" si="46"/>
        <v>55297752</v>
      </c>
      <c r="J72" s="105">
        <f t="shared" si="46"/>
        <v>137673000</v>
      </c>
      <c r="K72" s="106">
        <f t="shared" si="46"/>
        <v>167133146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185264000</v>
      </c>
      <c r="Q72" s="106">
        <f>$I72      +$K72      +$M72      +$O72</f>
        <v>222430898</v>
      </c>
      <c r="R72" s="61">
        <f>IF(($H72      =0),0,((($J72      -$H72      )/$H72      )*100))</f>
        <v>189.28368809228635</v>
      </c>
      <c r="S72" s="62">
        <f>IF(($I72      =0),0,((($K72      -$I72      )/$I72      )*100))</f>
        <v>202.2422068803086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32.947712685644774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39.557546634607689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QURPWOplo2wizANGLlXR7qlLypI2mtH1NyhTtIFOArD+Yq3RQgWfMhxgziGXp+poRNAnoPIwcSePOZOQ1oMAZg==" saltValue="tQZMQYml/rVZAbAFqZpbN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129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3100000</v>
      </c>
      <c r="C10" s="92"/>
      <c r="D10" s="92"/>
      <c r="E10" s="92">
        <f t="shared" ref="E10:E15" si="0">$B10      +$C10      +$D10</f>
        <v>3100000</v>
      </c>
      <c r="F10" s="93">
        <v>3100000</v>
      </c>
      <c r="G10" s="94">
        <v>3100000</v>
      </c>
      <c r="H10" s="93">
        <v>2093000</v>
      </c>
      <c r="I10" s="94">
        <v>100000</v>
      </c>
      <c r="J10" s="93">
        <v>167000</v>
      </c>
      <c r="K10" s="94">
        <v>1954211</v>
      </c>
      <c r="L10" s="93"/>
      <c r="M10" s="94"/>
      <c r="N10" s="93"/>
      <c r="O10" s="94"/>
      <c r="P10" s="93">
        <f t="shared" ref="P10:P15" si="1">$H10      +$J10      +$L10      +$N10</f>
        <v>2260000</v>
      </c>
      <c r="Q10" s="94">
        <f t="shared" ref="Q10:Q15" si="2">$I10      +$K10      +$M10      +$O10</f>
        <v>2054211</v>
      </c>
      <c r="R10" s="48">
        <f t="shared" ref="R10:R15" si="3">IF(($H10      =0),0,((($J10      -$H10      )/$H10      )*100))</f>
        <v>-92.021022455805067</v>
      </c>
      <c r="S10" s="49">
        <f t="shared" ref="S10:S15" si="4">IF(($I10      =0),0,((($K10      -$I10      )/$I10      )*100))</f>
        <v>1854.211</v>
      </c>
      <c r="T10" s="48">
        <f t="shared" ref="T10:T14" si="5">IF(($E10      =0),0,(($P10      /$E10      )*100))</f>
        <v>72.903225806451616</v>
      </c>
      <c r="U10" s="50">
        <f t="shared" ref="U10:U14" si="6">IF(($E10      =0),0,(($Q10      /$E10      )*100))</f>
        <v>66.264870967741942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3100000</v>
      </c>
      <c r="C15" s="95">
        <f>SUM(C9:C14)</f>
        <v>0</v>
      </c>
      <c r="D15" s="95"/>
      <c r="E15" s="95">
        <f t="shared" si="0"/>
        <v>3100000</v>
      </c>
      <c r="F15" s="96">
        <f t="shared" ref="F15:O15" si="7">SUM(F9:F14)</f>
        <v>3100000</v>
      </c>
      <c r="G15" s="97">
        <f t="shared" si="7"/>
        <v>3100000</v>
      </c>
      <c r="H15" s="96">
        <f t="shared" si="7"/>
        <v>2093000</v>
      </c>
      <c r="I15" s="97">
        <f t="shared" si="7"/>
        <v>100000</v>
      </c>
      <c r="J15" s="96">
        <f t="shared" si="7"/>
        <v>167000</v>
      </c>
      <c r="K15" s="97">
        <f t="shared" si="7"/>
        <v>1954211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2260000</v>
      </c>
      <c r="Q15" s="97">
        <f t="shared" si="2"/>
        <v>2054211</v>
      </c>
      <c r="R15" s="52">
        <f t="shared" si="3"/>
        <v>-92.021022455805067</v>
      </c>
      <c r="S15" s="53">
        <f t="shared" si="4"/>
        <v>1854.211</v>
      </c>
      <c r="T15" s="52">
        <f>IF((SUM($E9:$E13))=0,0,(P15/(SUM($E9:$E13))*100))</f>
        <v>72.903225806451616</v>
      </c>
      <c r="U15" s="54">
        <f>IF((SUM($E9:$E13))=0,0,(Q15/(SUM($E9:$E13))*100))</f>
        <v>66.264870967741942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1370000</v>
      </c>
      <c r="C32" s="92"/>
      <c r="D32" s="92"/>
      <c r="E32" s="92">
        <f>$B32      +$C32      +$D32</f>
        <v>1370000</v>
      </c>
      <c r="F32" s="93">
        <v>1370000</v>
      </c>
      <c r="G32" s="94">
        <v>959000</v>
      </c>
      <c r="H32" s="93">
        <v>274000</v>
      </c>
      <c r="I32" s="94">
        <v>343000</v>
      </c>
      <c r="J32" s="93"/>
      <c r="K32" s="94">
        <v>616000</v>
      </c>
      <c r="L32" s="93"/>
      <c r="M32" s="94"/>
      <c r="N32" s="93"/>
      <c r="O32" s="94"/>
      <c r="P32" s="93">
        <f>$H32      +$J32      +$L32      +$N32</f>
        <v>274000</v>
      </c>
      <c r="Q32" s="94">
        <f>$I32      +$K32      +$M32      +$O32</f>
        <v>959000</v>
      </c>
      <c r="R32" s="48">
        <f>IF(($H32      =0),0,((($J32      -$H32      )/$H32      )*100))</f>
        <v>-100</v>
      </c>
      <c r="S32" s="49">
        <f>IF(($I32      =0),0,((($K32      -$I32      )/$I32      )*100))</f>
        <v>79.591836734693871</v>
      </c>
      <c r="T32" s="48">
        <f>IF(($E32      =0),0,(($P32      /$E32      )*100))</f>
        <v>20</v>
      </c>
      <c r="U32" s="50">
        <f>IF(($E32      =0),0,(($Q32      /$E32      )*100))</f>
        <v>70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1370000</v>
      </c>
      <c r="C33" s="95">
        <f>C32</f>
        <v>0</v>
      </c>
      <c r="D33" s="95"/>
      <c r="E33" s="95">
        <f>$B33      +$C33      +$D33</f>
        <v>1370000</v>
      </c>
      <c r="F33" s="96">
        <f t="shared" ref="F33:O33" si="17">F32</f>
        <v>1370000</v>
      </c>
      <c r="G33" s="97">
        <f t="shared" si="17"/>
        <v>959000</v>
      </c>
      <c r="H33" s="96">
        <f t="shared" si="17"/>
        <v>274000</v>
      </c>
      <c r="I33" s="97">
        <f t="shared" si="17"/>
        <v>343000</v>
      </c>
      <c r="J33" s="96">
        <f t="shared" si="17"/>
        <v>0</v>
      </c>
      <c r="K33" s="97">
        <f t="shared" si="17"/>
        <v>616000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274000</v>
      </c>
      <c r="Q33" s="97">
        <f>$I33      +$K33      +$M33      +$O33</f>
        <v>959000</v>
      </c>
      <c r="R33" s="52">
        <f>IF(($H33      =0),0,((($J33      -$H33      )/$H33      )*100))</f>
        <v>-100</v>
      </c>
      <c r="S33" s="53">
        <f>IF(($I33      =0),0,((($K33      -$I33      )/$I33      )*100))</f>
        <v>79.591836734693871</v>
      </c>
      <c r="T33" s="52">
        <f>IF($E33   =0,0,($P33   /$E33   )*100)</f>
        <v>20</v>
      </c>
      <c r="U33" s="54">
        <f>IF($E33   =0,0,($Q33   /$E33   )*100)</f>
        <v>70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>
        <v>32800000</v>
      </c>
      <c r="C35" s="92"/>
      <c r="D35" s="92"/>
      <c r="E35" s="92">
        <f t="shared" ref="E35:E40" si="18">$B35      +$C35      +$D35</f>
        <v>32800000</v>
      </c>
      <c r="F35" s="93">
        <v>32800000</v>
      </c>
      <c r="G35" s="94">
        <v>17000000</v>
      </c>
      <c r="H35" s="93"/>
      <c r="I35" s="94"/>
      <c r="J35" s="93">
        <v>18649000</v>
      </c>
      <c r="K35" s="94">
        <v>14499745</v>
      </c>
      <c r="L35" s="93"/>
      <c r="M35" s="94"/>
      <c r="N35" s="93"/>
      <c r="O35" s="94"/>
      <c r="P35" s="93">
        <f t="shared" ref="P35:P40" si="19">$H35      +$J35      +$L35      +$N35</f>
        <v>18649000</v>
      </c>
      <c r="Q35" s="94">
        <f t="shared" ref="Q35:Q40" si="20">$I35      +$K35      +$M35      +$O35</f>
        <v>14499745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56.856707317073173</v>
      </c>
      <c r="U35" s="50">
        <f t="shared" ref="U35:U39" si="24">IF(($E35      =0),0,(($Q35      /$E35      )*100))</f>
        <v>44.206539634146338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236000</v>
      </c>
      <c r="C36" s="92"/>
      <c r="D36" s="92"/>
      <c r="E36" s="92">
        <f t="shared" si="18"/>
        <v>236000</v>
      </c>
      <c r="F36" s="93">
        <v>236000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33036000</v>
      </c>
      <c r="C40" s="95">
        <f>SUM(C35:C39)</f>
        <v>0</v>
      </c>
      <c r="D40" s="95"/>
      <c r="E40" s="95">
        <f t="shared" si="18"/>
        <v>33036000</v>
      </c>
      <c r="F40" s="96">
        <f t="shared" ref="F40:O40" si="25">SUM(F35:F39)</f>
        <v>33036000</v>
      </c>
      <c r="G40" s="97">
        <f t="shared" si="25"/>
        <v>17000000</v>
      </c>
      <c r="H40" s="96">
        <f t="shared" si="25"/>
        <v>0</v>
      </c>
      <c r="I40" s="97">
        <f t="shared" si="25"/>
        <v>0</v>
      </c>
      <c r="J40" s="96">
        <f t="shared" si="25"/>
        <v>18649000</v>
      </c>
      <c r="K40" s="97">
        <f t="shared" si="25"/>
        <v>14499745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18649000</v>
      </c>
      <c r="Q40" s="97">
        <f t="shared" si="20"/>
        <v>14499745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56.856707317073173</v>
      </c>
      <c r="U40" s="54">
        <f>IF((+$E35+$E38) =0,0,(Q40   /(+$E35+$E38) )*100)</f>
        <v>44.206539634146338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>
        <v>38490000</v>
      </c>
      <c r="C52" s="92"/>
      <c r="D52" s="92"/>
      <c r="E52" s="92">
        <f t="shared" si="26"/>
        <v>38490000</v>
      </c>
      <c r="F52" s="93">
        <v>38490000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38490000</v>
      </c>
      <c r="C53" s="95">
        <f>SUM(C42:C52)</f>
        <v>0</v>
      </c>
      <c r="D53" s="95"/>
      <c r="E53" s="95">
        <f t="shared" si="26"/>
        <v>38490000</v>
      </c>
      <c r="F53" s="96">
        <f t="shared" ref="F53:O53" si="33">SUM(F42:F52)</f>
        <v>38490000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75996000</v>
      </c>
      <c r="C67" s="104">
        <f>SUM(C9:C14,C17:C23,C26:C29,C32,C35:C39,C42:C52,C55:C58,C61:C65)</f>
        <v>0</v>
      </c>
      <c r="D67" s="104"/>
      <c r="E67" s="104">
        <f t="shared" si="35"/>
        <v>75996000</v>
      </c>
      <c r="F67" s="105">
        <f t="shared" ref="F67:O67" si="43">SUM(F9:F14,F17:F23,F26:F29,F32,F35:F39,F42:F52,F55:F58,F61:F65)</f>
        <v>75996000</v>
      </c>
      <c r="G67" s="106">
        <f t="shared" si="43"/>
        <v>21059000</v>
      </c>
      <c r="H67" s="105">
        <f t="shared" si="43"/>
        <v>2367000</v>
      </c>
      <c r="I67" s="106">
        <f t="shared" si="43"/>
        <v>443000</v>
      </c>
      <c r="J67" s="105">
        <f t="shared" si="43"/>
        <v>18816000</v>
      </c>
      <c r="K67" s="106">
        <f t="shared" si="43"/>
        <v>17069956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21183000</v>
      </c>
      <c r="Q67" s="106">
        <f t="shared" si="37"/>
        <v>17512956</v>
      </c>
      <c r="R67" s="61">
        <f t="shared" si="38"/>
        <v>694.93029150823827</v>
      </c>
      <c r="S67" s="62">
        <f t="shared" si="39"/>
        <v>3753.263205417607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56.836597799839019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46.989417762275288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39129000</v>
      </c>
      <c r="C69" s="92"/>
      <c r="D69" s="92"/>
      <c r="E69" s="92">
        <f>$B69      +$C69      +$D69</f>
        <v>39129000</v>
      </c>
      <c r="F69" s="93">
        <v>39129000</v>
      </c>
      <c r="G69" s="94">
        <v>20382000</v>
      </c>
      <c r="H69" s="93">
        <v>3140000</v>
      </c>
      <c r="I69" s="94">
        <v>2582143</v>
      </c>
      <c r="J69" s="93">
        <v>2127000</v>
      </c>
      <c r="K69" s="94">
        <v>3945610</v>
      </c>
      <c r="L69" s="93"/>
      <c r="M69" s="94"/>
      <c r="N69" s="93"/>
      <c r="O69" s="94"/>
      <c r="P69" s="93">
        <f>$H69      +$J69      +$L69      +$N69</f>
        <v>5267000</v>
      </c>
      <c r="Q69" s="94">
        <f>$I69      +$K69      +$M69      +$O69</f>
        <v>6527753</v>
      </c>
      <c r="R69" s="48">
        <f>IF(($H69      =0),0,((($J69      -$H69      )/$H69      )*100))</f>
        <v>-32.261146496815286</v>
      </c>
      <c r="S69" s="49">
        <f>IF(($I69      =0),0,((($K69      -$I69      )/$I69      )*100))</f>
        <v>52.803698323446845</v>
      </c>
      <c r="T69" s="48">
        <f>IF(($E69      =0),0,(($P69      /$E69      )*100))</f>
        <v>13.460604666615552</v>
      </c>
      <c r="U69" s="50">
        <f>IF(($E69      =0),0,(($Q69      /$E69      )*100))</f>
        <v>16.682647141506298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39129000</v>
      </c>
      <c r="C70" s="101">
        <f>C69</f>
        <v>0</v>
      </c>
      <c r="D70" s="101"/>
      <c r="E70" s="101">
        <f>$B70      +$C70      +$D70</f>
        <v>39129000</v>
      </c>
      <c r="F70" s="102">
        <f t="shared" ref="F70:O70" si="44">F69</f>
        <v>39129000</v>
      </c>
      <c r="G70" s="103">
        <f t="shared" si="44"/>
        <v>20382000</v>
      </c>
      <c r="H70" s="102">
        <f t="shared" si="44"/>
        <v>3140000</v>
      </c>
      <c r="I70" s="103">
        <f t="shared" si="44"/>
        <v>2582143</v>
      </c>
      <c r="J70" s="102">
        <f t="shared" si="44"/>
        <v>2127000</v>
      </c>
      <c r="K70" s="103">
        <f t="shared" si="44"/>
        <v>3945610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5267000</v>
      </c>
      <c r="Q70" s="103">
        <f>$I70      +$K70      +$M70      +$O70</f>
        <v>6527753</v>
      </c>
      <c r="R70" s="57">
        <f>IF(($H70      =0),0,((($J70      -$H70      )/$H70      )*100))</f>
        <v>-32.261146496815286</v>
      </c>
      <c r="S70" s="58">
        <f>IF(($I70      =0),0,((($K70      -$I70      )/$I70      )*100))</f>
        <v>52.803698323446845</v>
      </c>
      <c r="T70" s="57">
        <f>IF($E70   =0,0,($P70   /$E70   )*100)</f>
        <v>13.460604666615552</v>
      </c>
      <c r="U70" s="59">
        <f>IF($E70   =0,0,($Q70   /$E70 )*100)</f>
        <v>16.682647141506298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39129000</v>
      </c>
      <c r="C71" s="104">
        <f>C69</f>
        <v>0</v>
      </c>
      <c r="D71" s="104"/>
      <c r="E71" s="104">
        <f>$B71      +$C71      +$D71</f>
        <v>39129000</v>
      </c>
      <c r="F71" s="105">
        <f t="shared" ref="F71:O71" si="45">F69</f>
        <v>39129000</v>
      </c>
      <c r="G71" s="106">
        <f t="shared" si="45"/>
        <v>20382000</v>
      </c>
      <c r="H71" s="105">
        <f t="shared" si="45"/>
        <v>3140000</v>
      </c>
      <c r="I71" s="106">
        <f t="shared" si="45"/>
        <v>2582143</v>
      </c>
      <c r="J71" s="105">
        <f t="shared" si="45"/>
        <v>2127000</v>
      </c>
      <c r="K71" s="106">
        <f t="shared" si="45"/>
        <v>3945610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5267000</v>
      </c>
      <c r="Q71" s="106">
        <f>$I71      +$K71      +$M71      +$O71</f>
        <v>6527753</v>
      </c>
      <c r="R71" s="61">
        <f>IF(($H71      =0),0,((($J71      -$H71      )/$H71      )*100))</f>
        <v>-32.261146496815286</v>
      </c>
      <c r="S71" s="62">
        <f>IF(($I71      =0),0,((($K71      -$I71      )/$I71      )*100))</f>
        <v>52.803698323446845</v>
      </c>
      <c r="T71" s="61">
        <f>IF($E71   =0,0,($P71   /$E71   )*100)</f>
        <v>13.460604666615552</v>
      </c>
      <c r="U71" s="65">
        <f>IF($E71   =0,0,($Q71   /$E71   )*100)</f>
        <v>16.682647141506298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115125000</v>
      </c>
      <c r="C72" s="104">
        <f>SUM(C9:C14,C17:C23,C26:C29,C32,C35:C39,C42:C52,C55:C58,C61:C65,C69)</f>
        <v>0</v>
      </c>
      <c r="D72" s="104"/>
      <c r="E72" s="104">
        <f>$B72      +$C72      +$D72</f>
        <v>115125000</v>
      </c>
      <c r="F72" s="105">
        <f t="shared" ref="F72:O72" si="46">SUM(F9:F14,F17:F23,F26:F29,F32,F35:F39,F42:F52,F55:F58,F61:F65,F69)</f>
        <v>115125000</v>
      </c>
      <c r="G72" s="106">
        <f t="shared" si="46"/>
        <v>41441000</v>
      </c>
      <c r="H72" s="105">
        <f t="shared" si="46"/>
        <v>5507000</v>
      </c>
      <c r="I72" s="106">
        <f t="shared" si="46"/>
        <v>3025143</v>
      </c>
      <c r="J72" s="105">
        <f t="shared" si="46"/>
        <v>20943000</v>
      </c>
      <c r="K72" s="106">
        <f t="shared" si="46"/>
        <v>21015566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26450000</v>
      </c>
      <c r="Q72" s="106">
        <f>$I72      +$K72      +$M72      +$O72</f>
        <v>24040709</v>
      </c>
      <c r="R72" s="61">
        <f>IF(($H72      =0),0,((($J72      -$H72      )/$H72      )*100))</f>
        <v>280.29780279644092</v>
      </c>
      <c r="S72" s="62">
        <f>IF(($I72      =0),0,((($K72      -$I72      )/$I72      )*100))</f>
        <v>594.69661434186753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34.62087200094242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31.467308472623991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KepHkYf/HoUT/yBTdZ17krsRg3mvq3VBasAWEiZqmptkEgxOK/+qt84r6/dt5kLK5W1Wmx9xSqa0uhIP/dwyvQ==" saltValue="gQ7Xr/HMNbe5TW7TOaoip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130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1700000</v>
      </c>
      <c r="C10" s="92"/>
      <c r="D10" s="92"/>
      <c r="E10" s="92">
        <f t="shared" ref="E10:E15" si="0">$B10      +$C10      +$D10</f>
        <v>1700000</v>
      </c>
      <c r="F10" s="93">
        <v>1700000</v>
      </c>
      <c r="G10" s="94">
        <v>1700000</v>
      </c>
      <c r="H10" s="93">
        <v>629000</v>
      </c>
      <c r="I10" s="94">
        <v>38851</v>
      </c>
      <c r="J10" s="93">
        <v>34000</v>
      </c>
      <c r="K10" s="94">
        <v>69878</v>
      </c>
      <c r="L10" s="93"/>
      <c r="M10" s="94"/>
      <c r="N10" s="93"/>
      <c r="O10" s="94"/>
      <c r="P10" s="93">
        <f t="shared" ref="P10:P15" si="1">$H10      +$J10      +$L10      +$N10</f>
        <v>663000</v>
      </c>
      <c r="Q10" s="94">
        <f t="shared" ref="Q10:Q15" si="2">$I10      +$K10      +$M10      +$O10</f>
        <v>108729</v>
      </c>
      <c r="R10" s="48">
        <f t="shared" ref="R10:R15" si="3">IF(($H10      =0),0,((($J10      -$H10      )/$H10      )*100))</f>
        <v>-94.594594594594597</v>
      </c>
      <c r="S10" s="49">
        <f t="shared" ref="S10:S15" si="4">IF(($I10      =0),0,((($K10      -$I10      )/$I10      )*100))</f>
        <v>79.861522225940135</v>
      </c>
      <c r="T10" s="48">
        <f t="shared" ref="T10:T14" si="5">IF(($E10      =0),0,(($P10      /$E10      )*100))</f>
        <v>39</v>
      </c>
      <c r="U10" s="50">
        <f t="shared" ref="U10:U14" si="6">IF(($E10      =0),0,(($Q10      /$E10      )*100))</f>
        <v>6.3958235294117651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1700000</v>
      </c>
      <c r="C15" s="95">
        <f>SUM(C9:C14)</f>
        <v>0</v>
      </c>
      <c r="D15" s="95"/>
      <c r="E15" s="95">
        <f t="shared" si="0"/>
        <v>1700000</v>
      </c>
      <c r="F15" s="96">
        <f t="shared" ref="F15:O15" si="7">SUM(F9:F14)</f>
        <v>1700000</v>
      </c>
      <c r="G15" s="97">
        <f t="shared" si="7"/>
        <v>1700000</v>
      </c>
      <c r="H15" s="96">
        <f t="shared" si="7"/>
        <v>629000</v>
      </c>
      <c r="I15" s="97">
        <f t="shared" si="7"/>
        <v>38851</v>
      </c>
      <c r="J15" s="96">
        <f t="shared" si="7"/>
        <v>34000</v>
      </c>
      <c r="K15" s="97">
        <f t="shared" si="7"/>
        <v>69878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663000</v>
      </c>
      <c r="Q15" s="97">
        <f t="shared" si="2"/>
        <v>108729</v>
      </c>
      <c r="R15" s="52">
        <f t="shared" si="3"/>
        <v>-94.594594594594597</v>
      </c>
      <c r="S15" s="53">
        <f t="shared" si="4"/>
        <v>79.861522225940135</v>
      </c>
      <c r="T15" s="52">
        <f>IF((SUM($E9:$E13))=0,0,(P15/(SUM($E9:$E13))*100))</f>
        <v>39</v>
      </c>
      <c r="U15" s="54">
        <f>IF((SUM($E9:$E13))=0,0,(Q15/(SUM($E9:$E13))*100))</f>
        <v>6.3958235294117651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1035000</v>
      </c>
      <c r="C32" s="92"/>
      <c r="D32" s="92"/>
      <c r="E32" s="92">
        <f>$B32      +$C32      +$D32</f>
        <v>1035000</v>
      </c>
      <c r="F32" s="93">
        <v>1035000</v>
      </c>
      <c r="G32" s="94">
        <v>259000</v>
      </c>
      <c r="H32" s="93"/>
      <c r="I32" s="94"/>
      <c r="J32" s="93">
        <v>133000</v>
      </c>
      <c r="K32" s="94">
        <v>269750</v>
      </c>
      <c r="L32" s="93"/>
      <c r="M32" s="94"/>
      <c r="N32" s="93"/>
      <c r="O32" s="94"/>
      <c r="P32" s="93">
        <f>$H32      +$J32      +$L32      +$N32</f>
        <v>133000</v>
      </c>
      <c r="Q32" s="94">
        <f>$I32      +$K32      +$M32      +$O32</f>
        <v>269750</v>
      </c>
      <c r="R32" s="48">
        <f>IF(($H32      =0),0,((($J32      -$H32      )/$H32      )*100))</f>
        <v>0</v>
      </c>
      <c r="S32" s="49">
        <f>IF(($I32      =0),0,((($K32      -$I32      )/$I32      )*100))</f>
        <v>0</v>
      </c>
      <c r="T32" s="48">
        <f>IF(($E32      =0),0,(($P32      /$E32      )*100))</f>
        <v>12.85024154589372</v>
      </c>
      <c r="U32" s="50">
        <f>IF(($E32      =0),0,(($Q32      /$E32      )*100))</f>
        <v>26.062801932367151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1035000</v>
      </c>
      <c r="C33" s="95">
        <f>C32</f>
        <v>0</v>
      </c>
      <c r="D33" s="95"/>
      <c r="E33" s="95">
        <f>$B33      +$C33      +$D33</f>
        <v>1035000</v>
      </c>
      <c r="F33" s="96">
        <f t="shared" ref="F33:O33" si="17">F32</f>
        <v>1035000</v>
      </c>
      <c r="G33" s="97">
        <f t="shared" si="17"/>
        <v>259000</v>
      </c>
      <c r="H33" s="96">
        <f t="shared" si="17"/>
        <v>0</v>
      </c>
      <c r="I33" s="97">
        <f t="shared" si="17"/>
        <v>0</v>
      </c>
      <c r="J33" s="96">
        <f t="shared" si="17"/>
        <v>133000</v>
      </c>
      <c r="K33" s="97">
        <f t="shared" si="17"/>
        <v>269750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133000</v>
      </c>
      <c r="Q33" s="97">
        <f>$I33      +$K33      +$M33      +$O33</f>
        <v>269750</v>
      </c>
      <c r="R33" s="52">
        <f>IF(($H33      =0),0,((($J33      -$H33      )/$H33      )*100))</f>
        <v>0</v>
      </c>
      <c r="S33" s="53">
        <f>IF(($I33      =0),0,((($K33      -$I33      )/$I33      )*100))</f>
        <v>0</v>
      </c>
      <c r="T33" s="52">
        <f>IF($E33   =0,0,($P33   /$E33   )*100)</f>
        <v>12.85024154589372</v>
      </c>
      <c r="U33" s="54">
        <f>IF($E33   =0,0,($Q33   /$E33   )*100)</f>
        <v>26.062801932367151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12063000</v>
      </c>
      <c r="C36" s="92"/>
      <c r="D36" s="92"/>
      <c r="E36" s="92">
        <f t="shared" si="18"/>
        <v>12063000</v>
      </c>
      <c r="F36" s="93">
        <v>12063000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12063000</v>
      </c>
      <c r="C40" s="95">
        <f>SUM(C35:C39)</f>
        <v>0</v>
      </c>
      <c r="D40" s="95"/>
      <c r="E40" s="95">
        <f t="shared" si="18"/>
        <v>12063000</v>
      </c>
      <c r="F40" s="96">
        <f t="shared" ref="F40:O40" si="25">SUM(F35:F39)</f>
        <v>12063000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>
        <v>31226000</v>
      </c>
      <c r="C52" s="92"/>
      <c r="D52" s="92"/>
      <c r="E52" s="92">
        <f t="shared" si="26"/>
        <v>31226000</v>
      </c>
      <c r="F52" s="93">
        <v>31226000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31226000</v>
      </c>
      <c r="C53" s="95">
        <f>SUM(C42:C52)</f>
        <v>0</v>
      </c>
      <c r="D53" s="95"/>
      <c r="E53" s="95">
        <f t="shared" si="26"/>
        <v>31226000</v>
      </c>
      <c r="F53" s="96">
        <f t="shared" ref="F53:O53" si="33">SUM(F42:F52)</f>
        <v>31226000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46024000</v>
      </c>
      <c r="C67" s="104">
        <f>SUM(C9:C14,C17:C23,C26:C29,C32,C35:C39,C42:C52,C55:C58,C61:C65)</f>
        <v>0</v>
      </c>
      <c r="D67" s="104"/>
      <c r="E67" s="104">
        <f t="shared" si="35"/>
        <v>46024000</v>
      </c>
      <c r="F67" s="105">
        <f t="shared" ref="F67:O67" si="43">SUM(F9:F14,F17:F23,F26:F29,F32,F35:F39,F42:F52,F55:F58,F61:F65)</f>
        <v>46024000</v>
      </c>
      <c r="G67" s="106">
        <f t="shared" si="43"/>
        <v>1959000</v>
      </c>
      <c r="H67" s="105">
        <f t="shared" si="43"/>
        <v>629000</v>
      </c>
      <c r="I67" s="106">
        <f t="shared" si="43"/>
        <v>38851</v>
      </c>
      <c r="J67" s="105">
        <f t="shared" si="43"/>
        <v>167000</v>
      </c>
      <c r="K67" s="106">
        <f t="shared" si="43"/>
        <v>339628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796000</v>
      </c>
      <c r="Q67" s="106">
        <f t="shared" si="37"/>
        <v>378479</v>
      </c>
      <c r="R67" s="61">
        <f t="shared" si="38"/>
        <v>-73.449920508744043</v>
      </c>
      <c r="S67" s="62">
        <f t="shared" si="39"/>
        <v>774.18084476590047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29.104204753199269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13.838354661791591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51720000</v>
      </c>
      <c r="C69" s="92"/>
      <c r="D69" s="92"/>
      <c r="E69" s="92">
        <f>$B69      +$C69      +$D69</f>
        <v>51720000</v>
      </c>
      <c r="F69" s="93">
        <v>51720000</v>
      </c>
      <c r="G69" s="94">
        <v>37956000</v>
      </c>
      <c r="H69" s="93">
        <v>9977000</v>
      </c>
      <c r="I69" s="94">
        <v>13965253</v>
      </c>
      <c r="J69" s="93">
        <v>31836000</v>
      </c>
      <c r="K69" s="94">
        <v>38425106</v>
      </c>
      <c r="L69" s="93"/>
      <c r="M69" s="94"/>
      <c r="N69" s="93"/>
      <c r="O69" s="94"/>
      <c r="P69" s="93">
        <f>$H69      +$J69      +$L69      +$N69</f>
        <v>41813000</v>
      </c>
      <c r="Q69" s="94">
        <f>$I69      +$K69      +$M69      +$O69</f>
        <v>52390359</v>
      </c>
      <c r="R69" s="48">
        <f>IF(($H69      =0),0,((($J69      -$H69      )/$H69      )*100))</f>
        <v>219.09391600681568</v>
      </c>
      <c r="S69" s="49">
        <f>IF(($I69      =0),0,((($K69      -$I69      )/$I69      )*100))</f>
        <v>175.14794039177093</v>
      </c>
      <c r="T69" s="48">
        <f>IF(($E69      =0),0,(($P69      /$E69      )*100))</f>
        <v>80.844934261407573</v>
      </c>
      <c r="U69" s="50">
        <f>IF(($E69      =0),0,(($Q69      /$E69      )*100))</f>
        <v>101.29613109048722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51720000</v>
      </c>
      <c r="C70" s="101">
        <f>C69</f>
        <v>0</v>
      </c>
      <c r="D70" s="101"/>
      <c r="E70" s="101">
        <f>$B70      +$C70      +$D70</f>
        <v>51720000</v>
      </c>
      <c r="F70" s="102">
        <f t="shared" ref="F70:O70" si="44">F69</f>
        <v>51720000</v>
      </c>
      <c r="G70" s="103">
        <f t="shared" si="44"/>
        <v>37956000</v>
      </c>
      <c r="H70" s="102">
        <f t="shared" si="44"/>
        <v>9977000</v>
      </c>
      <c r="I70" s="103">
        <f t="shared" si="44"/>
        <v>13965253</v>
      </c>
      <c r="J70" s="102">
        <f t="shared" si="44"/>
        <v>31836000</v>
      </c>
      <c r="K70" s="103">
        <f t="shared" si="44"/>
        <v>38425106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41813000</v>
      </c>
      <c r="Q70" s="103">
        <f>$I70      +$K70      +$M70      +$O70</f>
        <v>52390359</v>
      </c>
      <c r="R70" s="57">
        <f>IF(($H70      =0),0,((($J70      -$H70      )/$H70      )*100))</f>
        <v>219.09391600681568</v>
      </c>
      <c r="S70" s="58">
        <f>IF(($I70      =0),0,((($K70      -$I70      )/$I70      )*100))</f>
        <v>175.14794039177093</v>
      </c>
      <c r="T70" s="57">
        <f>IF($E70   =0,0,($P70   /$E70   )*100)</f>
        <v>80.844934261407573</v>
      </c>
      <c r="U70" s="59">
        <f>IF($E70   =0,0,($Q70   /$E70 )*100)</f>
        <v>101.29613109048722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51720000</v>
      </c>
      <c r="C71" s="104">
        <f>C69</f>
        <v>0</v>
      </c>
      <c r="D71" s="104"/>
      <c r="E71" s="104">
        <f>$B71      +$C71      +$D71</f>
        <v>51720000</v>
      </c>
      <c r="F71" s="105">
        <f t="shared" ref="F71:O71" si="45">F69</f>
        <v>51720000</v>
      </c>
      <c r="G71" s="106">
        <f t="shared" si="45"/>
        <v>37956000</v>
      </c>
      <c r="H71" s="105">
        <f t="shared" si="45"/>
        <v>9977000</v>
      </c>
      <c r="I71" s="106">
        <f t="shared" si="45"/>
        <v>13965253</v>
      </c>
      <c r="J71" s="105">
        <f t="shared" si="45"/>
        <v>31836000</v>
      </c>
      <c r="K71" s="106">
        <f t="shared" si="45"/>
        <v>38425106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41813000</v>
      </c>
      <c r="Q71" s="106">
        <f>$I71      +$K71      +$M71      +$O71</f>
        <v>52390359</v>
      </c>
      <c r="R71" s="61">
        <f>IF(($H71      =0),0,((($J71      -$H71      )/$H71      )*100))</f>
        <v>219.09391600681568</v>
      </c>
      <c r="S71" s="62">
        <f>IF(($I71      =0),0,((($K71      -$I71      )/$I71      )*100))</f>
        <v>175.14794039177093</v>
      </c>
      <c r="T71" s="61">
        <f>IF($E71   =0,0,($P71   /$E71   )*100)</f>
        <v>80.844934261407573</v>
      </c>
      <c r="U71" s="65">
        <f>IF($E71   =0,0,($Q71   /$E71   )*100)</f>
        <v>101.29613109048722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97744000</v>
      </c>
      <c r="C72" s="104">
        <f>SUM(C9:C14,C17:C23,C26:C29,C32,C35:C39,C42:C52,C55:C58,C61:C65,C69)</f>
        <v>0</v>
      </c>
      <c r="D72" s="104"/>
      <c r="E72" s="104">
        <f>$B72      +$C72      +$D72</f>
        <v>97744000</v>
      </c>
      <c r="F72" s="105">
        <f t="shared" ref="F72:O72" si="46">SUM(F9:F14,F17:F23,F26:F29,F32,F35:F39,F42:F52,F55:F58,F61:F65,F69)</f>
        <v>97744000</v>
      </c>
      <c r="G72" s="106">
        <f t="shared" si="46"/>
        <v>39915000</v>
      </c>
      <c r="H72" s="105">
        <f t="shared" si="46"/>
        <v>10606000</v>
      </c>
      <c r="I72" s="106">
        <f t="shared" si="46"/>
        <v>14004104</v>
      </c>
      <c r="J72" s="105">
        <f t="shared" si="46"/>
        <v>32003000</v>
      </c>
      <c r="K72" s="106">
        <f t="shared" si="46"/>
        <v>38764734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42609000</v>
      </c>
      <c r="Q72" s="106">
        <f>$I72      +$K72      +$M72      +$O72</f>
        <v>52768838</v>
      </c>
      <c r="R72" s="61">
        <f>IF(($H72      =0),0,((($J72      -$H72      )/$H72      )*100))</f>
        <v>201.74429568168958</v>
      </c>
      <c r="S72" s="62">
        <f>IF(($I72      =0),0,((($K72      -$I72      )/$I72      )*100))</f>
        <v>176.80981232358744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78.246258378477634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96.903568083738861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7lDeWekXBG9ET5Nlt0BeqUXdUdbmx3/fSlkEhvu4PDu564sBjZpsNoFq3EWOAUHr8OJhV8WlddDpPcyrHZBP9g==" saltValue="OTaWktqU7J35aEaX6x8Zp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131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1700000</v>
      </c>
      <c r="C10" s="92"/>
      <c r="D10" s="92"/>
      <c r="E10" s="92">
        <f t="shared" ref="E10:E15" si="0">$B10      +$C10      +$D10</f>
        <v>1700000</v>
      </c>
      <c r="F10" s="93">
        <v>1700000</v>
      </c>
      <c r="G10" s="94">
        <v>1700000</v>
      </c>
      <c r="H10" s="93">
        <v>178000</v>
      </c>
      <c r="I10" s="94">
        <v>99999</v>
      </c>
      <c r="J10" s="93">
        <v>285000</v>
      </c>
      <c r="K10" s="94">
        <v>456214</v>
      </c>
      <c r="L10" s="93"/>
      <c r="M10" s="94"/>
      <c r="N10" s="93"/>
      <c r="O10" s="94"/>
      <c r="P10" s="93">
        <f t="shared" ref="P10:P15" si="1">$H10      +$J10      +$L10      +$N10</f>
        <v>463000</v>
      </c>
      <c r="Q10" s="94">
        <f t="shared" ref="Q10:Q15" si="2">$I10      +$K10      +$M10      +$O10</f>
        <v>556213</v>
      </c>
      <c r="R10" s="48">
        <f t="shared" ref="R10:R15" si="3">IF(($H10      =0),0,((($J10      -$H10      )/$H10      )*100))</f>
        <v>60.112359550561798</v>
      </c>
      <c r="S10" s="49">
        <f t="shared" ref="S10:S15" si="4">IF(($I10      =0),0,((($K10      -$I10      )/$I10      )*100))</f>
        <v>356.21856218562186</v>
      </c>
      <c r="T10" s="48">
        <f t="shared" ref="T10:T14" si="5">IF(($E10      =0),0,(($P10      /$E10      )*100))</f>
        <v>27.235294117647058</v>
      </c>
      <c r="U10" s="50">
        <f t="shared" ref="U10:U14" si="6">IF(($E10      =0),0,(($Q10      /$E10      )*100))</f>
        <v>32.718411764705884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1700000</v>
      </c>
      <c r="C15" s="95">
        <f>SUM(C9:C14)</f>
        <v>0</v>
      </c>
      <c r="D15" s="95"/>
      <c r="E15" s="95">
        <f t="shared" si="0"/>
        <v>1700000</v>
      </c>
      <c r="F15" s="96">
        <f t="shared" ref="F15:O15" si="7">SUM(F9:F14)</f>
        <v>1700000</v>
      </c>
      <c r="G15" s="97">
        <f t="shared" si="7"/>
        <v>1700000</v>
      </c>
      <c r="H15" s="96">
        <f t="shared" si="7"/>
        <v>178000</v>
      </c>
      <c r="I15" s="97">
        <f t="shared" si="7"/>
        <v>99999</v>
      </c>
      <c r="J15" s="96">
        <f t="shared" si="7"/>
        <v>285000</v>
      </c>
      <c r="K15" s="97">
        <f t="shared" si="7"/>
        <v>456214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463000</v>
      </c>
      <c r="Q15" s="97">
        <f t="shared" si="2"/>
        <v>556213</v>
      </c>
      <c r="R15" s="52">
        <f t="shared" si="3"/>
        <v>60.112359550561798</v>
      </c>
      <c r="S15" s="53">
        <f t="shared" si="4"/>
        <v>356.21856218562186</v>
      </c>
      <c r="T15" s="52">
        <f>IF((SUM($E9:$E13))=0,0,(P15/(SUM($E9:$E13))*100))</f>
        <v>27.235294117647058</v>
      </c>
      <c r="U15" s="54">
        <f>IF((SUM($E9:$E13))=0,0,(Q15/(SUM($E9:$E13))*100))</f>
        <v>32.718411764705884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1302000</v>
      </c>
      <c r="C32" s="92"/>
      <c r="D32" s="92"/>
      <c r="E32" s="92">
        <f>$B32      +$C32      +$D32</f>
        <v>1302000</v>
      </c>
      <c r="F32" s="93">
        <v>1302000</v>
      </c>
      <c r="G32" s="94">
        <v>911000</v>
      </c>
      <c r="H32" s="93">
        <v>151000</v>
      </c>
      <c r="I32" s="94">
        <v>151225</v>
      </c>
      <c r="J32" s="93">
        <v>437000</v>
      </c>
      <c r="K32" s="94">
        <v>742695</v>
      </c>
      <c r="L32" s="93"/>
      <c r="M32" s="94"/>
      <c r="N32" s="93"/>
      <c r="O32" s="94"/>
      <c r="P32" s="93">
        <f>$H32      +$J32      +$L32      +$N32</f>
        <v>588000</v>
      </c>
      <c r="Q32" s="94">
        <f>$I32      +$K32      +$M32      +$O32</f>
        <v>893920</v>
      </c>
      <c r="R32" s="48">
        <f>IF(($H32      =0),0,((($J32      -$H32      )/$H32      )*100))</f>
        <v>189.40397350993376</v>
      </c>
      <c r="S32" s="49">
        <f>IF(($I32      =0),0,((($K32      -$I32      )/$I32      )*100))</f>
        <v>391.11919325508347</v>
      </c>
      <c r="T32" s="48">
        <f>IF(($E32      =0),0,(($P32      /$E32      )*100))</f>
        <v>45.161290322580641</v>
      </c>
      <c r="U32" s="50">
        <f>IF(($E32      =0),0,(($Q32      /$E32      )*100))</f>
        <v>68.657450076804921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1302000</v>
      </c>
      <c r="C33" s="95">
        <f>C32</f>
        <v>0</v>
      </c>
      <c r="D33" s="95"/>
      <c r="E33" s="95">
        <f>$B33      +$C33      +$D33</f>
        <v>1302000</v>
      </c>
      <c r="F33" s="96">
        <f t="shared" ref="F33:O33" si="17">F32</f>
        <v>1302000</v>
      </c>
      <c r="G33" s="97">
        <f t="shared" si="17"/>
        <v>911000</v>
      </c>
      <c r="H33" s="96">
        <f t="shared" si="17"/>
        <v>151000</v>
      </c>
      <c r="I33" s="97">
        <f t="shared" si="17"/>
        <v>151225</v>
      </c>
      <c r="J33" s="96">
        <f t="shared" si="17"/>
        <v>437000</v>
      </c>
      <c r="K33" s="97">
        <f t="shared" si="17"/>
        <v>742695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588000</v>
      </c>
      <c r="Q33" s="97">
        <f>$I33      +$K33      +$M33      +$O33</f>
        <v>893920</v>
      </c>
      <c r="R33" s="52">
        <f>IF(($H33      =0),0,((($J33      -$H33      )/$H33      )*100))</f>
        <v>189.40397350993376</v>
      </c>
      <c r="S33" s="53">
        <f>IF(($I33      =0),0,((($K33      -$I33      )/$I33      )*100))</f>
        <v>391.11919325508347</v>
      </c>
      <c r="T33" s="52">
        <f>IF($E33   =0,0,($P33   /$E33   )*100)</f>
        <v>45.161290322580641</v>
      </c>
      <c r="U33" s="54">
        <f>IF($E33   =0,0,($Q33   /$E33   )*100)</f>
        <v>68.657450076804921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11288000</v>
      </c>
      <c r="C36" s="92"/>
      <c r="D36" s="92"/>
      <c r="E36" s="92">
        <f t="shared" si="18"/>
        <v>11288000</v>
      </c>
      <c r="F36" s="93">
        <v>11288000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11288000</v>
      </c>
      <c r="C40" s="95">
        <f>SUM(C35:C39)</f>
        <v>0</v>
      </c>
      <c r="D40" s="95"/>
      <c r="E40" s="95">
        <f t="shared" si="18"/>
        <v>11288000</v>
      </c>
      <c r="F40" s="96">
        <f t="shared" ref="F40:O40" si="25">SUM(F35:F39)</f>
        <v>11288000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>
        <v>55750000</v>
      </c>
      <c r="C51" s="92"/>
      <c r="D51" s="92"/>
      <c r="E51" s="92">
        <f t="shared" si="26"/>
        <v>55750000</v>
      </c>
      <c r="F51" s="93">
        <v>55750000</v>
      </c>
      <c r="G51" s="94">
        <v>40000000</v>
      </c>
      <c r="H51" s="93">
        <v>10698000</v>
      </c>
      <c r="I51" s="94">
        <v>12252042</v>
      </c>
      <c r="J51" s="93">
        <v>14259000</v>
      </c>
      <c r="K51" s="94">
        <v>16867421</v>
      </c>
      <c r="L51" s="93"/>
      <c r="M51" s="94"/>
      <c r="N51" s="93"/>
      <c r="O51" s="94"/>
      <c r="P51" s="93">
        <f t="shared" si="27"/>
        <v>24957000</v>
      </c>
      <c r="Q51" s="94">
        <f t="shared" si="28"/>
        <v>29119463</v>
      </c>
      <c r="R51" s="48">
        <f t="shared" si="29"/>
        <v>33.286595625350536</v>
      </c>
      <c r="S51" s="49">
        <f t="shared" si="30"/>
        <v>37.670283859621115</v>
      </c>
      <c r="T51" s="48">
        <f t="shared" si="31"/>
        <v>44.765919282511213</v>
      </c>
      <c r="U51" s="50">
        <f t="shared" si="32"/>
        <v>52.232220627802697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55750000</v>
      </c>
      <c r="C53" s="95">
        <f>SUM(C42:C52)</f>
        <v>0</v>
      </c>
      <c r="D53" s="95"/>
      <c r="E53" s="95">
        <f t="shared" si="26"/>
        <v>55750000</v>
      </c>
      <c r="F53" s="96">
        <f t="shared" ref="F53:O53" si="33">SUM(F42:F52)</f>
        <v>55750000</v>
      </c>
      <c r="G53" s="97">
        <f t="shared" si="33"/>
        <v>40000000</v>
      </c>
      <c r="H53" s="96">
        <f t="shared" si="33"/>
        <v>10698000</v>
      </c>
      <c r="I53" s="97">
        <f t="shared" si="33"/>
        <v>12252042</v>
      </c>
      <c r="J53" s="96">
        <f t="shared" si="33"/>
        <v>14259000</v>
      </c>
      <c r="K53" s="97">
        <f t="shared" si="33"/>
        <v>16867421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24957000</v>
      </c>
      <c r="Q53" s="97">
        <f t="shared" si="28"/>
        <v>29119463</v>
      </c>
      <c r="R53" s="52">
        <f t="shared" si="29"/>
        <v>33.286595625350536</v>
      </c>
      <c r="S53" s="53">
        <f t="shared" si="30"/>
        <v>37.670283859621115</v>
      </c>
      <c r="T53" s="52">
        <f>IF((+$E43+$E45+$E47+$E48+$E51) =0,0,(P53   /(+$E43+$E45+$E47+$E48+$E51) )*100)</f>
        <v>44.765919282511213</v>
      </c>
      <c r="U53" s="54">
        <f>IF((+$E43+$E45+$E47+$E48+$E51) =0,0,(Q53   /(+$E43+$E45+$E47+$E48+$E51) )*100)</f>
        <v>52.232220627802697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70040000</v>
      </c>
      <c r="C67" s="104">
        <f>SUM(C9:C14,C17:C23,C26:C29,C32,C35:C39,C42:C52,C55:C58,C61:C65)</f>
        <v>0</v>
      </c>
      <c r="D67" s="104"/>
      <c r="E67" s="104">
        <f t="shared" si="35"/>
        <v>70040000</v>
      </c>
      <c r="F67" s="105">
        <f t="shared" ref="F67:O67" si="43">SUM(F9:F14,F17:F23,F26:F29,F32,F35:F39,F42:F52,F55:F58,F61:F65)</f>
        <v>70040000</v>
      </c>
      <c r="G67" s="106">
        <f t="shared" si="43"/>
        <v>42611000</v>
      </c>
      <c r="H67" s="105">
        <f t="shared" si="43"/>
        <v>11027000</v>
      </c>
      <c r="I67" s="106">
        <f t="shared" si="43"/>
        <v>12503266</v>
      </c>
      <c r="J67" s="105">
        <f t="shared" si="43"/>
        <v>14981000</v>
      </c>
      <c r="K67" s="106">
        <f t="shared" si="43"/>
        <v>18066330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26008000</v>
      </c>
      <c r="Q67" s="106">
        <f t="shared" si="37"/>
        <v>30569596</v>
      </c>
      <c r="R67" s="61">
        <f t="shared" si="38"/>
        <v>35.857440827060849</v>
      </c>
      <c r="S67" s="62">
        <f t="shared" si="39"/>
        <v>44.492886898511159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44.26742919389978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52.031583605664487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30282000</v>
      </c>
      <c r="C69" s="92"/>
      <c r="D69" s="92"/>
      <c r="E69" s="92">
        <f>$B69      +$C69      +$D69</f>
        <v>30282000</v>
      </c>
      <c r="F69" s="93">
        <v>30282000</v>
      </c>
      <c r="G69" s="94">
        <v>25497000</v>
      </c>
      <c r="H69" s="93">
        <v>9323000</v>
      </c>
      <c r="I69" s="94">
        <v>8887930</v>
      </c>
      <c r="J69" s="93">
        <v>8052000</v>
      </c>
      <c r="K69" s="94">
        <v>8487536</v>
      </c>
      <c r="L69" s="93"/>
      <c r="M69" s="94"/>
      <c r="N69" s="93"/>
      <c r="O69" s="94"/>
      <c r="P69" s="93">
        <f>$H69      +$J69      +$L69      +$N69</f>
        <v>17375000</v>
      </c>
      <c r="Q69" s="94">
        <f>$I69      +$K69      +$M69      +$O69</f>
        <v>17375466</v>
      </c>
      <c r="R69" s="48">
        <f>IF(($H69      =0),0,((($J69      -$H69      )/$H69      )*100))</f>
        <v>-13.632950766920517</v>
      </c>
      <c r="S69" s="49">
        <f>IF(($I69      =0),0,((($K69      -$I69      )/$I69      )*100))</f>
        <v>-4.5049184680797438</v>
      </c>
      <c r="T69" s="48">
        <f>IF(($E69      =0),0,(($P69      /$E69      )*100))</f>
        <v>57.377319859982819</v>
      </c>
      <c r="U69" s="50">
        <f>IF(($E69      =0),0,(($Q69      /$E69      )*100))</f>
        <v>57.378858727957208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30282000</v>
      </c>
      <c r="C70" s="101">
        <f>C69</f>
        <v>0</v>
      </c>
      <c r="D70" s="101"/>
      <c r="E70" s="101">
        <f>$B70      +$C70      +$D70</f>
        <v>30282000</v>
      </c>
      <c r="F70" s="102">
        <f t="shared" ref="F70:O70" si="44">F69</f>
        <v>30282000</v>
      </c>
      <c r="G70" s="103">
        <f t="shared" si="44"/>
        <v>25497000</v>
      </c>
      <c r="H70" s="102">
        <f t="shared" si="44"/>
        <v>9323000</v>
      </c>
      <c r="I70" s="103">
        <f t="shared" si="44"/>
        <v>8887930</v>
      </c>
      <c r="J70" s="102">
        <f t="shared" si="44"/>
        <v>8052000</v>
      </c>
      <c r="K70" s="103">
        <f t="shared" si="44"/>
        <v>8487536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17375000</v>
      </c>
      <c r="Q70" s="103">
        <f>$I70      +$K70      +$M70      +$O70</f>
        <v>17375466</v>
      </c>
      <c r="R70" s="57">
        <f>IF(($H70      =0),0,((($J70      -$H70      )/$H70      )*100))</f>
        <v>-13.632950766920517</v>
      </c>
      <c r="S70" s="58">
        <f>IF(($I70      =0),0,((($K70      -$I70      )/$I70      )*100))</f>
        <v>-4.5049184680797438</v>
      </c>
      <c r="T70" s="57">
        <f>IF($E70   =0,0,($P70   /$E70   )*100)</f>
        <v>57.377319859982819</v>
      </c>
      <c r="U70" s="59">
        <f>IF($E70   =0,0,($Q70   /$E70 )*100)</f>
        <v>57.378858727957208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30282000</v>
      </c>
      <c r="C71" s="104">
        <f>C69</f>
        <v>0</v>
      </c>
      <c r="D71" s="104"/>
      <c r="E71" s="104">
        <f>$B71      +$C71      +$D71</f>
        <v>30282000</v>
      </c>
      <c r="F71" s="105">
        <f t="shared" ref="F71:O71" si="45">F69</f>
        <v>30282000</v>
      </c>
      <c r="G71" s="106">
        <f t="shared" si="45"/>
        <v>25497000</v>
      </c>
      <c r="H71" s="105">
        <f t="shared" si="45"/>
        <v>9323000</v>
      </c>
      <c r="I71" s="106">
        <f t="shared" si="45"/>
        <v>8887930</v>
      </c>
      <c r="J71" s="105">
        <f t="shared" si="45"/>
        <v>8052000</v>
      </c>
      <c r="K71" s="106">
        <f t="shared" si="45"/>
        <v>8487536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17375000</v>
      </c>
      <c r="Q71" s="106">
        <f>$I71      +$K71      +$M71      +$O71</f>
        <v>17375466</v>
      </c>
      <c r="R71" s="61">
        <f>IF(($H71      =0),0,((($J71      -$H71      )/$H71      )*100))</f>
        <v>-13.632950766920517</v>
      </c>
      <c r="S71" s="62">
        <f>IF(($I71      =0),0,((($K71      -$I71      )/$I71      )*100))</f>
        <v>-4.5049184680797438</v>
      </c>
      <c r="T71" s="61">
        <f>IF($E71   =0,0,($P71   /$E71   )*100)</f>
        <v>57.377319859982819</v>
      </c>
      <c r="U71" s="65">
        <f>IF($E71   =0,0,($Q71   /$E71   )*100)</f>
        <v>57.378858727957208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100322000</v>
      </c>
      <c r="C72" s="104">
        <f>SUM(C9:C14,C17:C23,C26:C29,C32,C35:C39,C42:C52,C55:C58,C61:C65,C69)</f>
        <v>0</v>
      </c>
      <c r="D72" s="104"/>
      <c r="E72" s="104">
        <f>$B72      +$C72      +$D72</f>
        <v>100322000</v>
      </c>
      <c r="F72" s="105">
        <f t="shared" ref="F72:O72" si="46">SUM(F9:F14,F17:F23,F26:F29,F32,F35:F39,F42:F52,F55:F58,F61:F65,F69)</f>
        <v>100322000</v>
      </c>
      <c r="G72" s="106">
        <f t="shared" si="46"/>
        <v>68108000</v>
      </c>
      <c r="H72" s="105">
        <f t="shared" si="46"/>
        <v>20350000</v>
      </c>
      <c r="I72" s="106">
        <f t="shared" si="46"/>
        <v>21391196</v>
      </c>
      <c r="J72" s="105">
        <f t="shared" si="46"/>
        <v>23033000</v>
      </c>
      <c r="K72" s="106">
        <f t="shared" si="46"/>
        <v>26553866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43383000</v>
      </c>
      <c r="Q72" s="106">
        <f>$I72      +$K72      +$M72      +$O72</f>
        <v>47945062</v>
      </c>
      <c r="R72" s="61">
        <f>IF(($H72      =0),0,((($J72      -$H72      )/$H72      )*100))</f>
        <v>13.184275184275185</v>
      </c>
      <c r="S72" s="62">
        <f>IF(($I72      =0),0,((($K72      -$I72      )/$I72      )*100))</f>
        <v>24.13455516933228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48.726329267470852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53.850284161106998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JvjSEnaeTo83HKY+SDxuKlLmVopaacka9/iZ3IDz6Ytm7Un1RYidtlvk3ix6ZFs8qC2Lh917Tgg/gZ+U5pyVOQ==" saltValue="tyb+gkKbSXm0d6sDoRmTX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132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2100000</v>
      </c>
      <c r="C10" s="92"/>
      <c r="D10" s="92"/>
      <c r="E10" s="92">
        <f t="shared" ref="E10:E15" si="0">$B10      +$C10      +$D10</f>
        <v>2100000</v>
      </c>
      <c r="F10" s="93">
        <v>2100000</v>
      </c>
      <c r="G10" s="94">
        <v>2100000</v>
      </c>
      <c r="H10" s="93">
        <v>149000</v>
      </c>
      <c r="I10" s="94">
        <v>159452</v>
      </c>
      <c r="J10" s="93">
        <v>404000</v>
      </c>
      <c r="K10" s="94">
        <v>1106221</v>
      </c>
      <c r="L10" s="93"/>
      <c r="M10" s="94"/>
      <c r="N10" s="93"/>
      <c r="O10" s="94"/>
      <c r="P10" s="93">
        <f t="shared" ref="P10:P15" si="1">$H10      +$J10      +$L10      +$N10</f>
        <v>553000</v>
      </c>
      <c r="Q10" s="94">
        <f t="shared" ref="Q10:Q15" si="2">$I10      +$K10      +$M10      +$O10</f>
        <v>1265673</v>
      </c>
      <c r="R10" s="48">
        <f t="shared" ref="R10:R15" si="3">IF(($H10      =0),0,((($J10      -$H10      )/$H10      )*100))</f>
        <v>171.14093959731545</v>
      </c>
      <c r="S10" s="49">
        <f t="shared" ref="S10:S15" si="4">IF(($I10      =0),0,((($K10      -$I10      )/$I10      )*100))</f>
        <v>593.76426761658684</v>
      </c>
      <c r="T10" s="48">
        <f t="shared" ref="T10:T14" si="5">IF(($E10      =0),0,(($P10      /$E10      )*100))</f>
        <v>26.333333333333332</v>
      </c>
      <c r="U10" s="50">
        <f t="shared" ref="U10:U14" si="6">IF(($E10      =0),0,(($Q10      /$E10      )*100))</f>
        <v>60.270142857142858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2100000</v>
      </c>
      <c r="C15" s="95">
        <f>SUM(C9:C14)</f>
        <v>0</v>
      </c>
      <c r="D15" s="95"/>
      <c r="E15" s="95">
        <f t="shared" si="0"/>
        <v>2100000</v>
      </c>
      <c r="F15" s="96">
        <f t="shared" ref="F15:O15" si="7">SUM(F9:F14)</f>
        <v>2100000</v>
      </c>
      <c r="G15" s="97">
        <f t="shared" si="7"/>
        <v>2100000</v>
      </c>
      <c r="H15" s="96">
        <f t="shared" si="7"/>
        <v>149000</v>
      </c>
      <c r="I15" s="97">
        <f t="shared" si="7"/>
        <v>159452</v>
      </c>
      <c r="J15" s="96">
        <f t="shared" si="7"/>
        <v>404000</v>
      </c>
      <c r="K15" s="97">
        <f t="shared" si="7"/>
        <v>1106221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553000</v>
      </c>
      <c r="Q15" s="97">
        <f t="shared" si="2"/>
        <v>1265673</v>
      </c>
      <c r="R15" s="52">
        <f t="shared" si="3"/>
        <v>171.14093959731545</v>
      </c>
      <c r="S15" s="53">
        <f t="shared" si="4"/>
        <v>593.76426761658684</v>
      </c>
      <c r="T15" s="52">
        <f>IF((SUM($E9:$E13))=0,0,(P15/(SUM($E9:$E13))*100))</f>
        <v>26.333333333333332</v>
      </c>
      <c r="U15" s="54">
        <f>IF((SUM($E9:$E13))=0,0,(Q15/(SUM($E9:$E13))*100))</f>
        <v>60.270142857142858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1151000</v>
      </c>
      <c r="C32" s="92"/>
      <c r="D32" s="92"/>
      <c r="E32" s="92">
        <f>$B32      +$C32      +$D32</f>
        <v>1151000</v>
      </c>
      <c r="F32" s="93">
        <v>1151000</v>
      </c>
      <c r="G32" s="94">
        <v>287000</v>
      </c>
      <c r="H32" s="93"/>
      <c r="I32" s="94"/>
      <c r="J32" s="93">
        <v>80000</v>
      </c>
      <c r="K32" s="94">
        <v>80499</v>
      </c>
      <c r="L32" s="93"/>
      <c r="M32" s="94"/>
      <c r="N32" s="93"/>
      <c r="O32" s="94"/>
      <c r="P32" s="93">
        <f>$H32      +$J32      +$L32      +$N32</f>
        <v>80000</v>
      </c>
      <c r="Q32" s="94">
        <f>$I32      +$K32      +$M32      +$O32</f>
        <v>80499</v>
      </c>
      <c r="R32" s="48">
        <f>IF(($H32      =0),0,((($J32      -$H32      )/$H32      )*100))</f>
        <v>0</v>
      </c>
      <c r="S32" s="49">
        <f>IF(($I32      =0),0,((($K32      -$I32      )/$I32      )*100))</f>
        <v>0</v>
      </c>
      <c r="T32" s="48">
        <f>IF(($E32      =0),0,(($P32      /$E32      )*100))</f>
        <v>6.9504778453518687</v>
      </c>
      <c r="U32" s="50">
        <f>IF(($E32      =0),0,(($Q32      /$E32      )*100))</f>
        <v>6.9938314509122499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1151000</v>
      </c>
      <c r="C33" s="95">
        <f>C32</f>
        <v>0</v>
      </c>
      <c r="D33" s="95"/>
      <c r="E33" s="95">
        <f>$B33      +$C33      +$D33</f>
        <v>1151000</v>
      </c>
      <c r="F33" s="96">
        <f t="shared" ref="F33:O33" si="17">F32</f>
        <v>1151000</v>
      </c>
      <c r="G33" s="97">
        <f t="shared" si="17"/>
        <v>287000</v>
      </c>
      <c r="H33" s="96">
        <f t="shared" si="17"/>
        <v>0</v>
      </c>
      <c r="I33" s="97">
        <f t="shared" si="17"/>
        <v>0</v>
      </c>
      <c r="J33" s="96">
        <f t="shared" si="17"/>
        <v>80000</v>
      </c>
      <c r="K33" s="97">
        <f t="shared" si="17"/>
        <v>80499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80000</v>
      </c>
      <c r="Q33" s="97">
        <f>$I33      +$K33      +$M33      +$O33</f>
        <v>80499</v>
      </c>
      <c r="R33" s="52">
        <f>IF(($H33      =0),0,((($J33      -$H33      )/$H33      )*100))</f>
        <v>0</v>
      </c>
      <c r="S33" s="53">
        <f>IF(($I33      =0),0,((($K33      -$I33      )/$I33      )*100))</f>
        <v>0</v>
      </c>
      <c r="T33" s="52">
        <f>IF($E33   =0,0,($P33   /$E33   )*100)</f>
        <v>6.9504778453518687</v>
      </c>
      <c r="U33" s="54">
        <f>IF($E33   =0,0,($Q33   /$E33   )*100)</f>
        <v>6.9938314509122499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66660000</v>
      </c>
      <c r="C36" s="92"/>
      <c r="D36" s="92"/>
      <c r="E36" s="92">
        <f t="shared" si="18"/>
        <v>66660000</v>
      </c>
      <c r="F36" s="93">
        <v>66660000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66660000</v>
      </c>
      <c r="C40" s="95">
        <f>SUM(C35:C39)</f>
        <v>0</v>
      </c>
      <c r="D40" s="95"/>
      <c r="E40" s="95">
        <f t="shared" si="18"/>
        <v>66660000</v>
      </c>
      <c r="F40" s="96">
        <f t="shared" ref="F40:O40" si="25">SUM(F35:F39)</f>
        <v>66660000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>
        <v>50000000</v>
      </c>
      <c r="C44" s="92"/>
      <c r="D44" s="92"/>
      <c r="E44" s="92">
        <f t="shared" si="26"/>
        <v>50000000</v>
      </c>
      <c r="F44" s="93">
        <v>50000000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>
        <v>75333000</v>
      </c>
      <c r="C51" s="92"/>
      <c r="D51" s="92"/>
      <c r="E51" s="92">
        <f t="shared" si="26"/>
        <v>75333000</v>
      </c>
      <c r="F51" s="93">
        <v>75333000</v>
      </c>
      <c r="G51" s="94">
        <v>50000000</v>
      </c>
      <c r="H51" s="93">
        <v>13211000</v>
      </c>
      <c r="I51" s="94">
        <v>3028489</v>
      </c>
      <c r="J51" s="93">
        <v>7881000</v>
      </c>
      <c r="K51" s="94">
        <v>23943668</v>
      </c>
      <c r="L51" s="93"/>
      <c r="M51" s="94"/>
      <c r="N51" s="93"/>
      <c r="O51" s="94"/>
      <c r="P51" s="93">
        <f t="shared" si="27"/>
        <v>21092000</v>
      </c>
      <c r="Q51" s="94">
        <f t="shared" si="28"/>
        <v>26972157</v>
      </c>
      <c r="R51" s="48">
        <f t="shared" si="29"/>
        <v>-40.345166906365911</v>
      </c>
      <c r="S51" s="49">
        <f t="shared" si="30"/>
        <v>690.61432945604224</v>
      </c>
      <c r="T51" s="48">
        <f t="shared" si="31"/>
        <v>27.998353975017586</v>
      </c>
      <c r="U51" s="50">
        <f t="shared" si="32"/>
        <v>35.803906654454224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125333000</v>
      </c>
      <c r="C53" s="95">
        <f>SUM(C42:C52)</f>
        <v>0</v>
      </c>
      <c r="D53" s="95"/>
      <c r="E53" s="95">
        <f t="shared" si="26"/>
        <v>125333000</v>
      </c>
      <c r="F53" s="96">
        <f t="shared" ref="F53:O53" si="33">SUM(F42:F52)</f>
        <v>125333000</v>
      </c>
      <c r="G53" s="97">
        <f t="shared" si="33"/>
        <v>50000000</v>
      </c>
      <c r="H53" s="96">
        <f t="shared" si="33"/>
        <v>13211000</v>
      </c>
      <c r="I53" s="97">
        <f t="shared" si="33"/>
        <v>3028489</v>
      </c>
      <c r="J53" s="96">
        <f t="shared" si="33"/>
        <v>7881000</v>
      </c>
      <c r="K53" s="97">
        <f t="shared" si="33"/>
        <v>23943668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21092000</v>
      </c>
      <c r="Q53" s="97">
        <f t="shared" si="28"/>
        <v>26972157</v>
      </c>
      <c r="R53" s="52">
        <f t="shared" si="29"/>
        <v>-40.345166906365911</v>
      </c>
      <c r="S53" s="53">
        <f t="shared" si="30"/>
        <v>690.61432945604224</v>
      </c>
      <c r="T53" s="52">
        <f>IF((+$E43+$E45+$E47+$E48+$E51) =0,0,(P53   /(+$E43+$E45+$E47+$E48+$E51) )*100)</f>
        <v>27.998353975017586</v>
      </c>
      <c r="U53" s="54">
        <f>IF((+$E43+$E45+$E47+$E48+$E51) =0,0,(Q53   /(+$E43+$E45+$E47+$E48+$E51) )*100)</f>
        <v>35.803906654454224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195244000</v>
      </c>
      <c r="C67" s="104">
        <f>SUM(C9:C14,C17:C23,C26:C29,C32,C35:C39,C42:C52,C55:C58,C61:C65)</f>
        <v>0</v>
      </c>
      <c r="D67" s="104"/>
      <c r="E67" s="104">
        <f t="shared" si="35"/>
        <v>195244000</v>
      </c>
      <c r="F67" s="105">
        <f t="shared" ref="F67:O67" si="43">SUM(F9:F14,F17:F23,F26:F29,F32,F35:F39,F42:F52,F55:F58,F61:F65)</f>
        <v>195244000</v>
      </c>
      <c r="G67" s="106">
        <f t="shared" si="43"/>
        <v>52387000</v>
      </c>
      <c r="H67" s="105">
        <f t="shared" si="43"/>
        <v>13360000</v>
      </c>
      <c r="I67" s="106">
        <f t="shared" si="43"/>
        <v>3187941</v>
      </c>
      <c r="J67" s="105">
        <f t="shared" si="43"/>
        <v>8365000</v>
      </c>
      <c r="K67" s="106">
        <f t="shared" si="43"/>
        <v>25130388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21725000</v>
      </c>
      <c r="Q67" s="106">
        <f t="shared" si="37"/>
        <v>28318329</v>
      </c>
      <c r="R67" s="61">
        <f t="shared" si="38"/>
        <v>-37.387724550898206</v>
      </c>
      <c r="S67" s="62">
        <f t="shared" si="39"/>
        <v>688.29526644313682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27.645576707726764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36.035743917336859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196069000</v>
      </c>
      <c r="C69" s="92"/>
      <c r="D69" s="92"/>
      <c r="E69" s="92">
        <f>$B69      +$C69      +$D69</f>
        <v>196069000</v>
      </c>
      <c r="F69" s="93">
        <v>196069000</v>
      </c>
      <c r="G69" s="94">
        <v>174087000</v>
      </c>
      <c r="H69" s="93">
        <v>35364000</v>
      </c>
      <c r="I69" s="94">
        <v>15419689</v>
      </c>
      <c r="J69" s="93">
        <v>70950000</v>
      </c>
      <c r="K69" s="94">
        <v>98870431</v>
      </c>
      <c r="L69" s="93"/>
      <c r="M69" s="94"/>
      <c r="N69" s="93"/>
      <c r="O69" s="94"/>
      <c r="P69" s="93">
        <f>$H69      +$J69      +$L69      +$N69</f>
        <v>106314000</v>
      </c>
      <c r="Q69" s="94">
        <f>$I69      +$K69      +$M69      +$O69</f>
        <v>114290120</v>
      </c>
      <c r="R69" s="48">
        <f>IF(($H69      =0),0,((($J69      -$H69      )/$H69      )*100))</f>
        <v>100.62775704105871</v>
      </c>
      <c r="S69" s="49">
        <f>IF(($I69      =0),0,((($K69      -$I69      )/$I69      )*100))</f>
        <v>541.19601244875946</v>
      </c>
      <c r="T69" s="48">
        <f>IF(($E69      =0),0,(($P69      /$E69      )*100))</f>
        <v>54.222748114184292</v>
      </c>
      <c r="U69" s="50">
        <f>IF(($E69      =0),0,(($Q69      /$E69      )*100))</f>
        <v>58.290764985795818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196069000</v>
      </c>
      <c r="C70" s="101">
        <f>C69</f>
        <v>0</v>
      </c>
      <c r="D70" s="101"/>
      <c r="E70" s="101">
        <f>$B70      +$C70      +$D70</f>
        <v>196069000</v>
      </c>
      <c r="F70" s="102">
        <f t="shared" ref="F70:O70" si="44">F69</f>
        <v>196069000</v>
      </c>
      <c r="G70" s="103">
        <f t="shared" si="44"/>
        <v>174087000</v>
      </c>
      <c r="H70" s="102">
        <f t="shared" si="44"/>
        <v>35364000</v>
      </c>
      <c r="I70" s="103">
        <f t="shared" si="44"/>
        <v>15419689</v>
      </c>
      <c r="J70" s="102">
        <f t="shared" si="44"/>
        <v>70950000</v>
      </c>
      <c r="K70" s="103">
        <f t="shared" si="44"/>
        <v>98870431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106314000</v>
      </c>
      <c r="Q70" s="103">
        <f>$I70      +$K70      +$M70      +$O70</f>
        <v>114290120</v>
      </c>
      <c r="R70" s="57">
        <f>IF(($H70      =0),0,((($J70      -$H70      )/$H70      )*100))</f>
        <v>100.62775704105871</v>
      </c>
      <c r="S70" s="58">
        <f>IF(($I70      =0),0,((($K70      -$I70      )/$I70      )*100))</f>
        <v>541.19601244875946</v>
      </c>
      <c r="T70" s="57">
        <f>IF($E70   =0,0,($P70   /$E70   )*100)</f>
        <v>54.222748114184292</v>
      </c>
      <c r="U70" s="59">
        <f>IF($E70   =0,0,($Q70   /$E70 )*100)</f>
        <v>58.290764985795818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196069000</v>
      </c>
      <c r="C71" s="104">
        <f>C69</f>
        <v>0</v>
      </c>
      <c r="D71" s="104"/>
      <c r="E71" s="104">
        <f>$B71      +$C71      +$D71</f>
        <v>196069000</v>
      </c>
      <c r="F71" s="105">
        <f t="shared" ref="F71:O71" si="45">F69</f>
        <v>196069000</v>
      </c>
      <c r="G71" s="106">
        <f t="shared" si="45"/>
        <v>174087000</v>
      </c>
      <c r="H71" s="105">
        <f t="shared" si="45"/>
        <v>35364000</v>
      </c>
      <c r="I71" s="106">
        <f t="shared" si="45"/>
        <v>15419689</v>
      </c>
      <c r="J71" s="105">
        <f t="shared" si="45"/>
        <v>70950000</v>
      </c>
      <c r="K71" s="106">
        <f t="shared" si="45"/>
        <v>98870431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106314000</v>
      </c>
      <c r="Q71" s="106">
        <f>$I71      +$K71      +$M71      +$O71</f>
        <v>114290120</v>
      </c>
      <c r="R71" s="61">
        <f>IF(($H71      =0),0,((($J71      -$H71      )/$H71      )*100))</f>
        <v>100.62775704105871</v>
      </c>
      <c r="S71" s="62">
        <f>IF(($I71      =0),0,((($K71      -$I71      )/$I71      )*100))</f>
        <v>541.19601244875946</v>
      </c>
      <c r="T71" s="61">
        <f>IF($E71   =0,0,($P71   /$E71   )*100)</f>
        <v>54.222748114184292</v>
      </c>
      <c r="U71" s="65">
        <f>IF($E71   =0,0,($Q71   /$E71   )*100)</f>
        <v>58.290764985795818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391313000</v>
      </c>
      <c r="C72" s="104">
        <f>SUM(C9:C14,C17:C23,C26:C29,C32,C35:C39,C42:C52,C55:C58,C61:C65,C69)</f>
        <v>0</v>
      </c>
      <c r="D72" s="104"/>
      <c r="E72" s="104">
        <f>$B72      +$C72      +$D72</f>
        <v>391313000</v>
      </c>
      <c r="F72" s="105">
        <f t="shared" ref="F72:O72" si="46">SUM(F9:F14,F17:F23,F26:F29,F32,F35:F39,F42:F52,F55:F58,F61:F65,F69)</f>
        <v>391313000</v>
      </c>
      <c r="G72" s="106">
        <f t="shared" si="46"/>
        <v>226474000</v>
      </c>
      <c r="H72" s="105">
        <f t="shared" si="46"/>
        <v>48724000</v>
      </c>
      <c r="I72" s="106">
        <f t="shared" si="46"/>
        <v>18607630</v>
      </c>
      <c r="J72" s="105">
        <f t="shared" si="46"/>
        <v>79315000</v>
      </c>
      <c r="K72" s="106">
        <f t="shared" si="46"/>
        <v>124000819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128039000</v>
      </c>
      <c r="Q72" s="106">
        <f>$I72      +$K72      +$M72      +$O72</f>
        <v>142608449</v>
      </c>
      <c r="R72" s="61">
        <f>IF(($H72      =0),0,((($J72      -$H72      )/$H72      )*100))</f>
        <v>62.784254166324601</v>
      </c>
      <c r="S72" s="62">
        <f>IF(($I72      =0),0,((($K72      -$I72      )/$I72      )*100))</f>
        <v>566.39770352269477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46.61846038455797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51.923135374454311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gZWiRDbeLJiT1RKMGmAswcTxoCQMkUiIB3nu8MGEQR+WgGtRJucGszOuphlNhlUYdFUg8TFOd4Mfj4gzPJ5UZA==" saltValue="HlcE5JoOpXP0i43iEzu5G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133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2650000</v>
      </c>
      <c r="C10" s="92"/>
      <c r="D10" s="92"/>
      <c r="E10" s="92">
        <f t="shared" ref="E10:E15" si="0">$B10      +$C10      +$D10</f>
        <v>2650000</v>
      </c>
      <c r="F10" s="93">
        <v>2650000</v>
      </c>
      <c r="G10" s="94">
        <v>2650000</v>
      </c>
      <c r="H10" s="93">
        <v>261000</v>
      </c>
      <c r="I10" s="94">
        <v>417862</v>
      </c>
      <c r="J10" s="93">
        <v>667000</v>
      </c>
      <c r="K10" s="94">
        <v>787425</v>
      </c>
      <c r="L10" s="93"/>
      <c r="M10" s="94"/>
      <c r="N10" s="93"/>
      <c r="O10" s="94"/>
      <c r="P10" s="93">
        <f t="shared" ref="P10:P15" si="1">$H10      +$J10      +$L10      +$N10</f>
        <v>928000</v>
      </c>
      <c r="Q10" s="94">
        <f t="shared" ref="Q10:Q15" si="2">$I10      +$K10      +$M10      +$O10</f>
        <v>1205287</v>
      </c>
      <c r="R10" s="48">
        <f t="shared" ref="R10:R15" si="3">IF(($H10      =0),0,((($J10      -$H10      )/$H10      )*100))</f>
        <v>155.55555555555557</v>
      </c>
      <c r="S10" s="49">
        <f t="shared" ref="S10:S15" si="4">IF(($I10      =0),0,((($K10      -$I10      )/$I10      )*100))</f>
        <v>88.441399313649001</v>
      </c>
      <c r="T10" s="48">
        <f t="shared" ref="T10:T14" si="5">IF(($E10      =0),0,(($P10      /$E10      )*100))</f>
        <v>35.018867924528301</v>
      </c>
      <c r="U10" s="50">
        <f t="shared" ref="U10:U14" si="6">IF(($E10      =0),0,(($Q10      /$E10      )*100))</f>
        <v>45.482528301886795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2650000</v>
      </c>
      <c r="C15" s="95">
        <f>SUM(C9:C14)</f>
        <v>0</v>
      </c>
      <c r="D15" s="95"/>
      <c r="E15" s="95">
        <f t="shared" si="0"/>
        <v>2650000</v>
      </c>
      <c r="F15" s="96">
        <f t="shared" ref="F15:O15" si="7">SUM(F9:F14)</f>
        <v>2650000</v>
      </c>
      <c r="G15" s="97">
        <f t="shared" si="7"/>
        <v>2650000</v>
      </c>
      <c r="H15" s="96">
        <f t="shared" si="7"/>
        <v>261000</v>
      </c>
      <c r="I15" s="97">
        <f t="shared" si="7"/>
        <v>417862</v>
      </c>
      <c r="J15" s="96">
        <f t="shared" si="7"/>
        <v>667000</v>
      </c>
      <c r="K15" s="97">
        <f t="shared" si="7"/>
        <v>787425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928000</v>
      </c>
      <c r="Q15" s="97">
        <f t="shared" si="2"/>
        <v>1205287</v>
      </c>
      <c r="R15" s="52">
        <f t="shared" si="3"/>
        <v>155.55555555555557</v>
      </c>
      <c r="S15" s="53">
        <f t="shared" si="4"/>
        <v>88.441399313649001</v>
      </c>
      <c r="T15" s="52">
        <f>IF((SUM($E9:$E13))=0,0,(P15/(SUM($E9:$E13))*100))</f>
        <v>35.018867924528301</v>
      </c>
      <c r="U15" s="54">
        <f>IF((SUM($E9:$E13))=0,0,(Q15/(SUM($E9:$E13))*100))</f>
        <v>45.482528301886795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1757000</v>
      </c>
      <c r="C32" s="92"/>
      <c r="D32" s="92"/>
      <c r="E32" s="92">
        <f>$B32      +$C32      +$D32</f>
        <v>1757000</v>
      </c>
      <c r="F32" s="93">
        <v>1757000</v>
      </c>
      <c r="G32" s="94">
        <v>438000</v>
      </c>
      <c r="H32" s="93">
        <v>329000</v>
      </c>
      <c r="I32" s="94">
        <v>479011</v>
      </c>
      <c r="J32" s="93">
        <v>109000</v>
      </c>
      <c r="K32" s="94">
        <v>499769</v>
      </c>
      <c r="L32" s="93"/>
      <c r="M32" s="94"/>
      <c r="N32" s="93"/>
      <c r="O32" s="94"/>
      <c r="P32" s="93">
        <f>$H32      +$J32      +$L32      +$N32</f>
        <v>438000</v>
      </c>
      <c r="Q32" s="94">
        <f>$I32      +$K32      +$M32      +$O32</f>
        <v>978780</v>
      </c>
      <c r="R32" s="48">
        <f>IF(($H32      =0),0,((($J32      -$H32      )/$H32      )*100))</f>
        <v>-66.869300911854097</v>
      </c>
      <c r="S32" s="49">
        <f>IF(($I32      =0),0,((($K32      -$I32      )/$I32      )*100))</f>
        <v>4.3335121740419318</v>
      </c>
      <c r="T32" s="48">
        <f>IF(($E32      =0),0,(($P32      /$E32      )*100))</f>
        <v>24.928856004553214</v>
      </c>
      <c r="U32" s="50">
        <f>IF(($E32      =0),0,(($Q32      /$E32      )*100))</f>
        <v>55.707455890722827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1757000</v>
      </c>
      <c r="C33" s="95">
        <f>C32</f>
        <v>0</v>
      </c>
      <c r="D33" s="95"/>
      <c r="E33" s="95">
        <f>$B33      +$C33      +$D33</f>
        <v>1757000</v>
      </c>
      <c r="F33" s="96">
        <f t="shared" ref="F33:O33" si="17">F32</f>
        <v>1757000</v>
      </c>
      <c r="G33" s="97">
        <f t="shared" si="17"/>
        <v>438000</v>
      </c>
      <c r="H33" s="96">
        <f t="shared" si="17"/>
        <v>329000</v>
      </c>
      <c r="I33" s="97">
        <f t="shared" si="17"/>
        <v>479011</v>
      </c>
      <c r="J33" s="96">
        <f t="shared" si="17"/>
        <v>109000</v>
      </c>
      <c r="K33" s="97">
        <f t="shared" si="17"/>
        <v>499769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438000</v>
      </c>
      <c r="Q33" s="97">
        <f>$I33      +$K33      +$M33      +$O33</f>
        <v>978780</v>
      </c>
      <c r="R33" s="52">
        <f>IF(($H33      =0),0,((($J33      -$H33      )/$H33      )*100))</f>
        <v>-66.869300911854097</v>
      </c>
      <c r="S33" s="53">
        <f>IF(($I33      =0),0,((($K33      -$I33      )/$I33      )*100))</f>
        <v>4.3335121740419318</v>
      </c>
      <c r="T33" s="52">
        <f>IF($E33   =0,0,($P33   /$E33   )*100)</f>
        <v>24.928856004553214</v>
      </c>
      <c r="U33" s="54">
        <f>IF($E33   =0,0,($Q33   /$E33   )*100)</f>
        <v>55.707455890722827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/>
      <c r="C36" s="92"/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>
        <v>4000000</v>
      </c>
      <c r="C38" s="92"/>
      <c r="D38" s="92"/>
      <c r="E38" s="92">
        <f t="shared" si="18"/>
        <v>4000000</v>
      </c>
      <c r="F38" s="93">
        <v>4000000</v>
      </c>
      <c r="G38" s="94">
        <v>3000000</v>
      </c>
      <c r="H38" s="93"/>
      <c r="I38" s="94"/>
      <c r="J38" s="93">
        <v>3792000</v>
      </c>
      <c r="K38" s="94"/>
      <c r="L38" s="93"/>
      <c r="M38" s="94"/>
      <c r="N38" s="93"/>
      <c r="O38" s="94"/>
      <c r="P38" s="93">
        <f t="shared" si="19"/>
        <v>3792000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94.8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4000000</v>
      </c>
      <c r="C40" s="95">
        <f>SUM(C35:C39)</f>
        <v>0</v>
      </c>
      <c r="D40" s="95"/>
      <c r="E40" s="95">
        <f t="shared" si="18"/>
        <v>4000000</v>
      </c>
      <c r="F40" s="96">
        <f t="shared" ref="F40:O40" si="25">SUM(F35:F39)</f>
        <v>4000000</v>
      </c>
      <c r="G40" s="97">
        <f t="shared" si="25"/>
        <v>3000000</v>
      </c>
      <c r="H40" s="96">
        <f t="shared" si="25"/>
        <v>0</v>
      </c>
      <c r="I40" s="97">
        <f t="shared" si="25"/>
        <v>0</v>
      </c>
      <c r="J40" s="96">
        <f t="shared" si="25"/>
        <v>3792000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3792000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94.8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>
        <v>38490000</v>
      </c>
      <c r="C52" s="92"/>
      <c r="D52" s="92"/>
      <c r="E52" s="92">
        <f t="shared" si="26"/>
        <v>38490000</v>
      </c>
      <c r="F52" s="93">
        <v>38490000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38490000</v>
      </c>
      <c r="C53" s="95">
        <f>SUM(C42:C52)</f>
        <v>0</v>
      </c>
      <c r="D53" s="95"/>
      <c r="E53" s="95">
        <f t="shared" si="26"/>
        <v>38490000</v>
      </c>
      <c r="F53" s="96">
        <f t="shared" ref="F53:O53" si="33">SUM(F42:F52)</f>
        <v>38490000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46897000</v>
      </c>
      <c r="C67" s="104">
        <f>SUM(C9:C14,C17:C23,C26:C29,C32,C35:C39,C42:C52,C55:C58,C61:C65)</f>
        <v>0</v>
      </c>
      <c r="D67" s="104"/>
      <c r="E67" s="104">
        <f t="shared" si="35"/>
        <v>46897000</v>
      </c>
      <c r="F67" s="105">
        <f t="shared" ref="F67:O67" si="43">SUM(F9:F14,F17:F23,F26:F29,F32,F35:F39,F42:F52,F55:F58,F61:F65)</f>
        <v>46897000</v>
      </c>
      <c r="G67" s="106">
        <f t="shared" si="43"/>
        <v>6088000</v>
      </c>
      <c r="H67" s="105">
        <f t="shared" si="43"/>
        <v>590000</v>
      </c>
      <c r="I67" s="106">
        <f t="shared" si="43"/>
        <v>896873</v>
      </c>
      <c r="J67" s="105">
        <f t="shared" si="43"/>
        <v>4568000</v>
      </c>
      <c r="K67" s="106">
        <f t="shared" si="43"/>
        <v>1287194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5158000</v>
      </c>
      <c r="Q67" s="106">
        <f t="shared" si="37"/>
        <v>2184067</v>
      </c>
      <c r="R67" s="61">
        <f t="shared" si="38"/>
        <v>674.23728813559319</v>
      </c>
      <c r="S67" s="62">
        <f t="shared" si="39"/>
        <v>43.520208546806515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61.353633876531468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25.979148328773643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53573000</v>
      </c>
      <c r="C69" s="92"/>
      <c r="D69" s="92"/>
      <c r="E69" s="92">
        <f>$B69      +$C69      +$D69</f>
        <v>53573000</v>
      </c>
      <c r="F69" s="93">
        <v>53573000</v>
      </c>
      <c r="G69" s="94">
        <v>47605000</v>
      </c>
      <c r="H69" s="93">
        <v>14196000</v>
      </c>
      <c r="I69" s="94">
        <v>8681890</v>
      </c>
      <c r="J69" s="93">
        <v>28087000</v>
      </c>
      <c r="K69" s="94">
        <v>33379309</v>
      </c>
      <c r="L69" s="93"/>
      <c r="M69" s="94"/>
      <c r="N69" s="93"/>
      <c r="O69" s="94"/>
      <c r="P69" s="93">
        <f>$H69      +$J69      +$L69      +$N69</f>
        <v>42283000</v>
      </c>
      <c r="Q69" s="94">
        <f>$I69      +$K69      +$M69      +$O69</f>
        <v>42061199</v>
      </c>
      <c r="R69" s="48">
        <f>IF(($H69      =0),0,((($J69      -$H69      )/$H69      )*100))</f>
        <v>97.851507466892087</v>
      </c>
      <c r="S69" s="49">
        <f>IF(($I69      =0),0,((($K69      -$I69      )/$I69      )*100))</f>
        <v>284.47053579347357</v>
      </c>
      <c r="T69" s="48">
        <f>IF(($E69      =0),0,(($P69      /$E69      )*100))</f>
        <v>78.925951505422503</v>
      </c>
      <c r="U69" s="50">
        <f>IF(($E69      =0),0,(($Q69      /$E69      )*100))</f>
        <v>78.511935116569902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53573000</v>
      </c>
      <c r="C70" s="101">
        <f>C69</f>
        <v>0</v>
      </c>
      <c r="D70" s="101"/>
      <c r="E70" s="101">
        <f>$B70      +$C70      +$D70</f>
        <v>53573000</v>
      </c>
      <c r="F70" s="102">
        <f t="shared" ref="F70:O70" si="44">F69</f>
        <v>53573000</v>
      </c>
      <c r="G70" s="103">
        <f t="shared" si="44"/>
        <v>47605000</v>
      </c>
      <c r="H70" s="102">
        <f t="shared" si="44"/>
        <v>14196000</v>
      </c>
      <c r="I70" s="103">
        <f t="shared" si="44"/>
        <v>8681890</v>
      </c>
      <c r="J70" s="102">
        <f t="shared" si="44"/>
        <v>28087000</v>
      </c>
      <c r="K70" s="103">
        <f t="shared" si="44"/>
        <v>33379309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42283000</v>
      </c>
      <c r="Q70" s="103">
        <f>$I70      +$K70      +$M70      +$O70</f>
        <v>42061199</v>
      </c>
      <c r="R70" s="57">
        <f>IF(($H70      =0),0,((($J70      -$H70      )/$H70      )*100))</f>
        <v>97.851507466892087</v>
      </c>
      <c r="S70" s="58">
        <f>IF(($I70      =0),0,((($K70      -$I70      )/$I70      )*100))</f>
        <v>284.47053579347357</v>
      </c>
      <c r="T70" s="57">
        <f>IF($E70   =0,0,($P70   /$E70   )*100)</f>
        <v>78.925951505422503</v>
      </c>
      <c r="U70" s="59">
        <f>IF($E70   =0,0,($Q70   /$E70 )*100)</f>
        <v>78.511935116569902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53573000</v>
      </c>
      <c r="C71" s="104">
        <f>C69</f>
        <v>0</v>
      </c>
      <c r="D71" s="104"/>
      <c r="E71" s="104">
        <f>$B71      +$C71      +$D71</f>
        <v>53573000</v>
      </c>
      <c r="F71" s="105">
        <f t="shared" ref="F71:O71" si="45">F69</f>
        <v>53573000</v>
      </c>
      <c r="G71" s="106">
        <f t="shared" si="45"/>
        <v>47605000</v>
      </c>
      <c r="H71" s="105">
        <f t="shared" si="45"/>
        <v>14196000</v>
      </c>
      <c r="I71" s="106">
        <f t="shared" si="45"/>
        <v>8681890</v>
      </c>
      <c r="J71" s="105">
        <f t="shared" si="45"/>
        <v>28087000</v>
      </c>
      <c r="K71" s="106">
        <f t="shared" si="45"/>
        <v>33379309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42283000</v>
      </c>
      <c r="Q71" s="106">
        <f>$I71      +$K71      +$M71      +$O71</f>
        <v>42061199</v>
      </c>
      <c r="R71" s="61">
        <f>IF(($H71      =0),0,((($J71      -$H71      )/$H71      )*100))</f>
        <v>97.851507466892087</v>
      </c>
      <c r="S71" s="62">
        <f>IF(($I71      =0),0,((($K71      -$I71      )/$I71      )*100))</f>
        <v>284.47053579347357</v>
      </c>
      <c r="T71" s="61">
        <f>IF($E71   =0,0,($P71   /$E71   )*100)</f>
        <v>78.925951505422503</v>
      </c>
      <c r="U71" s="65">
        <f>IF($E71   =0,0,($Q71   /$E71   )*100)</f>
        <v>78.511935116569902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100470000</v>
      </c>
      <c r="C72" s="104">
        <f>SUM(C9:C14,C17:C23,C26:C29,C32,C35:C39,C42:C52,C55:C58,C61:C65,C69)</f>
        <v>0</v>
      </c>
      <c r="D72" s="104"/>
      <c r="E72" s="104">
        <f>$B72      +$C72      +$D72</f>
        <v>100470000</v>
      </c>
      <c r="F72" s="105">
        <f t="shared" ref="F72:O72" si="46">SUM(F9:F14,F17:F23,F26:F29,F32,F35:F39,F42:F52,F55:F58,F61:F65,F69)</f>
        <v>100470000</v>
      </c>
      <c r="G72" s="106">
        <f t="shared" si="46"/>
        <v>53693000</v>
      </c>
      <c r="H72" s="105">
        <f t="shared" si="46"/>
        <v>14786000</v>
      </c>
      <c r="I72" s="106">
        <f t="shared" si="46"/>
        <v>9578763</v>
      </c>
      <c r="J72" s="105">
        <f t="shared" si="46"/>
        <v>32655000</v>
      </c>
      <c r="K72" s="106">
        <f t="shared" si="46"/>
        <v>34666503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47441000</v>
      </c>
      <c r="Q72" s="106">
        <f>$I72      +$K72      +$M72      +$O72</f>
        <v>44245266</v>
      </c>
      <c r="R72" s="61">
        <f>IF(($H72      =0),0,((($J72      -$H72      )/$H72      )*100))</f>
        <v>120.8508048153659</v>
      </c>
      <c r="S72" s="62">
        <f>IF(($I72      =0),0,((($K72      -$I72      )/$I72      )*100))</f>
        <v>261.9100190703121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76.542433042917068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71.3863601161665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CTtMeNRGK1FvzeSAh6oqV2XzAgWIs96wX4mjrMvS9FGasuXb3vN9ZnC5Pvfwbqb7aZBLSWvnKS8S1tJiSZtQEQ==" saltValue="msYW79IbMitWiaslu01bI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134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3100000</v>
      </c>
      <c r="C10" s="92"/>
      <c r="D10" s="92"/>
      <c r="E10" s="92">
        <f t="shared" ref="E10:E15" si="0">$B10      +$C10      +$D10</f>
        <v>3100000</v>
      </c>
      <c r="F10" s="93">
        <v>3100000</v>
      </c>
      <c r="G10" s="94">
        <v>3100000</v>
      </c>
      <c r="H10" s="93">
        <v>62000</v>
      </c>
      <c r="I10" s="94"/>
      <c r="J10" s="93">
        <v>834000</v>
      </c>
      <c r="K10" s="94">
        <v>1005733</v>
      </c>
      <c r="L10" s="93"/>
      <c r="M10" s="94"/>
      <c r="N10" s="93"/>
      <c r="O10" s="94"/>
      <c r="P10" s="93">
        <f t="shared" ref="P10:P15" si="1">$H10      +$J10      +$L10      +$N10</f>
        <v>896000</v>
      </c>
      <c r="Q10" s="94">
        <f t="shared" ref="Q10:Q15" si="2">$I10      +$K10      +$M10      +$O10</f>
        <v>1005733</v>
      </c>
      <c r="R10" s="48">
        <f t="shared" ref="R10:R15" si="3">IF(($H10      =0),0,((($J10      -$H10      )/$H10      )*100))</f>
        <v>1245.1612903225805</v>
      </c>
      <c r="S10" s="49">
        <f t="shared" ref="S10:S15" si="4">IF(($I10      =0),0,((($K10      -$I10      )/$I10      )*100))</f>
        <v>0</v>
      </c>
      <c r="T10" s="48">
        <f t="shared" ref="T10:T14" si="5">IF(($E10      =0),0,(($P10      /$E10      )*100))</f>
        <v>28.903225806451616</v>
      </c>
      <c r="U10" s="50">
        <f t="shared" ref="U10:U14" si="6">IF(($E10      =0),0,(($Q10      /$E10      )*100))</f>
        <v>32.442999999999998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3100000</v>
      </c>
      <c r="C15" s="95">
        <f>SUM(C9:C14)</f>
        <v>0</v>
      </c>
      <c r="D15" s="95"/>
      <c r="E15" s="95">
        <f t="shared" si="0"/>
        <v>3100000</v>
      </c>
      <c r="F15" s="96">
        <f t="shared" ref="F15:O15" si="7">SUM(F9:F14)</f>
        <v>3100000</v>
      </c>
      <c r="G15" s="97">
        <f t="shared" si="7"/>
        <v>3100000</v>
      </c>
      <c r="H15" s="96">
        <f t="shared" si="7"/>
        <v>62000</v>
      </c>
      <c r="I15" s="97">
        <f t="shared" si="7"/>
        <v>0</v>
      </c>
      <c r="J15" s="96">
        <f t="shared" si="7"/>
        <v>834000</v>
      </c>
      <c r="K15" s="97">
        <f t="shared" si="7"/>
        <v>1005733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896000</v>
      </c>
      <c r="Q15" s="97">
        <f t="shared" si="2"/>
        <v>1005733</v>
      </c>
      <c r="R15" s="52">
        <f t="shared" si="3"/>
        <v>1245.1612903225805</v>
      </c>
      <c r="S15" s="53">
        <f t="shared" si="4"/>
        <v>0</v>
      </c>
      <c r="T15" s="52">
        <f>IF((SUM($E9:$E13))=0,0,(P15/(SUM($E9:$E13))*100))</f>
        <v>28.903225806451616</v>
      </c>
      <c r="U15" s="54">
        <f>IF((SUM($E9:$E13))=0,0,(Q15/(SUM($E9:$E13))*100))</f>
        <v>32.442999999999998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2712000</v>
      </c>
      <c r="C32" s="92"/>
      <c r="D32" s="92"/>
      <c r="E32" s="92">
        <f>$B32      +$C32      +$D32</f>
        <v>2712000</v>
      </c>
      <c r="F32" s="93">
        <v>2712000</v>
      </c>
      <c r="G32" s="94">
        <v>1898000</v>
      </c>
      <c r="H32" s="93">
        <v>104000</v>
      </c>
      <c r="I32" s="94"/>
      <c r="J32" s="93">
        <v>436000</v>
      </c>
      <c r="K32" s="94">
        <v>749064</v>
      </c>
      <c r="L32" s="93"/>
      <c r="M32" s="94"/>
      <c r="N32" s="93"/>
      <c r="O32" s="94"/>
      <c r="P32" s="93">
        <f>$H32      +$J32      +$L32      +$N32</f>
        <v>540000</v>
      </c>
      <c r="Q32" s="94">
        <f>$I32      +$K32      +$M32      +$O32</f>
        <v>749064</v>
      </c>
      <c r="R32" s="48">
        <f>IF(($H32      =0),0,((($J32      -$H32      )/$H32      )*100))</f>
        <v>319.23076923076923</v>
      </c>
      <c r="S32" s="49">
        <f>IF(($I32      =0),0,((($K32      -$I32      )/$I32      )*100))</f>
        <v>0</v>
      </c>
      <c r="T32" s="48">
        <f>IF(($E32      =0),0,(($P32      /$E32      )*100))</f>
        <v>19.911504424778762</v>
      </c>
      <c r="U32" s="50">
        <f>IF(($E32      =0),0,(($Q32      /$E32      )*100))</f>
        <v>27.620353982300884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2712000</v>
      </c>
      <c r="C33" s="95">
        <f>C32</f>
        <v>0</v>
      </c>
      <c r="D33" s="95"/>
      <c r="E33" s="95">
        <f>$B33      +$C33      +$D33</f>
        <v>2712000</v>
      </c>
      <c r="F33" s="96">
        <f t="shared" ref="F33:O33" si="17">F32</f>
        <v>2712000</v>
      </c>
      <c r="G33" s="97">
        <f t="shared" si="17"/>
        <v>1898000</v>
      </c>
      <c r="H33" s="96">
        <f t="shared" si="17"/>
        <v>104000</v>
      </c>
      <c r="I33" s="97">
        <f t="shared" si="17"/>
        <v>0</v>
      </c>
      <c r="J33" s="96">
        <f t="shared" si="17"/>
        <v>436000</v>
      </c>
      <c r="K33" s="97">
        <f t="shared" si="17"/>
        <v>749064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540000</v>
      </c>
      <c r="Q33" s="97">
        <f>$I33      +$K33      +$M33      +$O33</f>
        <v>749064</v>
      </c>
      <c r="R33" s="52">
        <f>IF(($H33      =0),0,((($J33      -$H33      )/$H33      )*100))</f>
        <v>319.23076923076923</v>
      </c>
      <c r="S33" s="53">
        <f>IF(($I33      =0),0,((($K33      -$I33      )/$I33      )*100))</f>
        <v>0</v>
      </c>
      <c r="T33" s="52">
        <f>IF($E33   =0,0,($P33   /$E33   )*100)</f>
        <v>19.911504424778762</v>
      </c>
      <c r="U33" s="54">
        <f>IF($E33   =0,0,($Q33   /$E33   )*100)</f>
        <v>27.620353982300884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29904000</v>
      </c>
      <c r="C36" s="92"/>
      <c r="D36" s="92"/>
      <c r="E36" s="92">
        <f t="shared" si="18"/>
        <v>29904000</v>
      </c>
      <c r="F36" s="93">
        <v>29904000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>
        <v>5600000</v>
      </c>
      <c r="C38" s="92"/>
      <c r="D38" s="92"/>
      <c r="E38" s="92">
        <f t="shared" si="18"/>
        <v>5600000</v>
      </c>
      <c r="F38" s="93">
        <v>5600000</v>
      </c>
      <c r="G38" s="94">
        <v>3000000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35504000</v>
      </c>
      <c r="C40" s="95">
        <f>SUM(C35:C39)</f>
        <v>0</v>
      </c>
      <c r="D40" s="95"/>
      <c r="E40" s="95">
        <f t="shared" si="18"/>
        <v>35504000</v>
      </c>
      <c r="F40" s="96">
        <f t="shared" ref="F40:O40" si="25">SUM(F35:F39)</f>
        <v>35504000</v>
      </c>
      <c r="G40" s="97">
        <f t="shared" si="25"/>
        <v>3000000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41316000</v>
      </c>
      <c r="C67" s="104">
        <f>SUM(C9:C14,C17:C23,C26:C29,C32,C35:C39,C42:C52,C55:C58,C61:C65)</f>
        <v>0</v>
      </c>
      <c r="D67" s="104"/>
      <c r="E67" s="104">
        <f t="shared" si="35"/>
        <v>41316000</v>
      </c>
      <c r="F67" s="105">
        <f t="shared" ref="F67:O67" si="43">SUM(F9:F14,F17:F23,F26:F29,F32,F35:F39,F42:F52,F55:F58,F61:F65)</f>
        <v>41316000</v>
      </c>
      <c r="G67" s="106">
        <f t="shared" si="43"/>
        <v>7998000</v>
      </c>
      <c r="H67" s="105">
        <f t="shared" si="43"/>
        <v>166000</v>
      </c>
      <c r="I67" s="106">
        <f t="shared" si="43"/>
        <v>0</v>
      </c>
      <c r="J67" s="105">
        <f t="shared" si="43"/>
        <v>1270000</v>
      </c>
      <c r="K67" s="106">
        <f t="shared" si="43"/>
        <v>1754797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1436000</v>
      </c>
      <c r="Q67" s="106">
        <f t="shared" si="37"/>
        <v>1754797</v>
      </c>
      <c r="R67" s="61">
        <f t="shared" si="38"/>
        <v>665.06024096385545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12.583245706274099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15.376770066596565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39389000</v>
      </c>
      <c r="C69" s="92"/>
      <c r="D69" s="92"/>
      <c r="E69" s="92">
        <f>$B69      +$C69      +$D69</f>
        <v>39389000</v>
      </c>
      <c r="F69" s="93">
        <v>39389000</v>
      </c>
      <c r="G69" s="94">
        <v>25956000</v>
      </c>
      <c r="H69" s="93">
        <v>5684000</v>
      </c>
      <c r="I69" s="94"/>
      <c r="J69" s="93">
        <v>16443000</v>
      </c>
      <c r="K69" s="94">
        <v>22127670</v>
      </c>
      <c r="L69" s="93"/>
      <c r="M69" s="94"/>
      <c r="N69" s="93"/>
      <c r="O69" s="94"/>
      <c r="P69" s="93">
        <f>$H69      +$J69      +$L69      +$N69</f>
        <v>22127000</v>
      </c>
      <c r="Q69" s="94">
        <f>$I69      +$K69      +$M69      +$O69</f>
        <v>22127670</v>
      </c>
      <c r="R69" s="48">
        <f>IF(($H69      =0),0,((($J69      -$H69      )/$H69      )*100))</f>
        <v>189.28571428571428</v>
      </c>
      <c r="S69" s="49">
        <f>IF(($I69      =0),0,((($K69      -$I69      )/$I69      )*100))</f>
        <v>0</v>
      </c>
      <c r="T69" s="48">
        <f>IF(($E69      =0),0,(($P69      /$E69      )*100))</f>
        <v>56.175582015283453</v>
      </c>
      <c r="U69" s="50">
        <f>IF(($E69      =0),0,(($Q69      /$E69      )*100))</f>
        <v>56.177282997791266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39389000</v>
      </c>
      <c r="C70" s="101">
        <f>C69</f>
        <v>0</v>
      </c>
      <c r="D70" s="101"/>
      <c r="E70" s="101">
        <f>$B70      +$C70      +$D70</f>
        <v>39389000</v>
      </c>
      <c r="F70" s="102">
        <f t="shared" ref="F70:O70" si="44">F69</f>
        <v>39389000</v>
      </c>
      <c r="G70" s="103">
        <f t="shared" si="44"/>
        <v>25956000</v>
      </c>
      <c r="H70" s="102">
        <f t="shared" si="44"/>
        <v>5684000</v>
      </c>
      <c r="I70" s="103">
        <f t="shared" si="44"/>
        <v>0</v>
      </c>
      <c r="J70" s="102">
        <f t="shared" si="44"/>
        <v>16443000</v>
      </c>
      <c r="K70" s="103">
        <f t="shared" si="44"/>
        <v>22127670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22127000</v>
      </c>
      <c r="Q70" s="103">
        <f>$I70      +$K70      +$M70      +$O70</f>
        <v>22127670</v>
      </c>
      <c r="R70" s="57">
        <f>IF(($H70      =0),0,((($J70      -$H70      )/$H70      )*100))</f>
        <v>189.28571428571428</v>
      </c>
      <c r="S70" s="58">
        <f>IF(($I70      =0),0,((($K70      -$I70      )/$I70      )*100))</f>
        <v>0</v>
      </c>
      <c r="T70" s="57">
        <f>IF($E70   =0,0,($P70   /$E70   )*100)</f>
        <v>56.175582015283453</v>
      </c>
      <c r="U70" s="59">
        <f>IF($E70   =0,0,($Q70   /$E70 )*100)</f>
        <v>56.177282997791266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39389000</v>
      </c>
      <c r="C71" s="104">
        <f>C69</f>
        <v>0</v>
      </c>
      <c r="D71" s="104"/>
      <c r="E71" s="104">
        <f>$B71      +$C71      +$D71</f>
        <v>39389000</v>
      </c>
      <c r="F71" s="105">
        <f t="shared" ref="F71:O71" si="45">F69</f>
        <v>39389000</v>
      </c>
      <c r="G71" s="106">
        <f t="shared" si="45"/>
        <v>25956000</v>
      </c>
      <c r="H71" s="105">
        <f t="shared" si="45"/>
        <v>5684000</v>
      </c>
      <c r="I71" s="106">
        <f t="shared" si="45"/>
        <v>0</v>
      </c>
      <c r="J71" s="105">
        <f t="shared" si="45"/>
        <v>16443000</v>
      </c>
      <c r="K71" s="106">
        <f t="shared" si="45"/>
        <v>22127670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22127000</v>
      </c>
      <c r="Q71" s="106">
        <f>$I71      +$K71      +$M71      +$O71</f>
        <v>22127670</v>
      </c>
      <c r="R71" s="61">
        <f>IF(($H71      =0),0,((($J71      -$H71      )/$H71      )*100))</f>
        <v>189.28571428571428</v>
      </c>
      <c r="S71" s="62">
        <f>IF(($I71      =0),0,((($K71      -$I71      )/$I71      )*100))</f>
        <v>0</v>
      </c>
      <c r="T71" s="61">
        <f>IF($E71   =0,0,($P71   /$E71   )*100)</f>
        <v>56.175582015283453</v>
      </c>
      <c r="U71" s="65">
        <f>IF($E71   =0,0,($Q71   /$E71   )*100)</f>
        <v>56.177282997791266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80705000</v>
      </c>
      <c r="C72" s="104">
        <f>SUM(C9:C14,C17:C23,C26:C29,C32,C35:C39,C42:C52,C55:C58,C61:C65,C69)</f>
        <v>0</v>
      </c>
      <c r="D72" s="104"/>
      <c r="E72" s="104">
        <f>$B72      +$C72      +$D72</f>
        <v>80705000</v>
      </c>
      <c r="F72" s="105">
        <f t="shared" ref="F72:O72" si="46">SUM(F9:F14,F17:F23,F26:F29,F32,F35:F39,F42:F52,F55:F58,F61:F65,F69)</f>
        <v>80705000</v>
      </c>
      <c r="G72" s="106">
        <f t="shared" si="46"/>
        <v>33954000</v>
      </c>
      <c r="H72" s="105">
        <f t="shared" si="46"/>
        <v>5850000</v>
      </c>
      <c r="I72" s="106">
        <f t="shared" si="46"/>
        <v>0</v>
      </c>
      <c r="J72" s="105">
        <f t="shared" si="46"/>
        <v>17713000</v>
      </c>
      <c r="K72" s="106">
        <f t="shared" si="46"/>
        <v>23882467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23563000</v>
      </c>
      <c r="Q72" s="106">
        <f>$I72      +$K72      +$M72      +$O72</f>
        <v>23882467</v>
      </c>
      <c r="R72" s="61">
        <f>IF(($H72      =0),0,((($J72      -$H72      )/$H72      )*100))</f>
        <v>202.78632478632477</v>
      </c>
      <c r="S72" s="62">
        <f>IF(($I72      =0),0,((($K72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46.382945217613823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47.011804885730598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2N/BgAk9wdHi2kUJ98LAxsqqfl6yfX4NFCxYnHYKCJLmp9deAwXbsWxu/yzioodVQ6nQRmC4rVVRNDD6yniCBg==" saltValue="UxqoUW1poDmOvYf0craF6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135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2850000</v>
      </c>
      <c r="C10" s="92"/>
      <c r="D10" s="92"/>
      <c r="E10" s="92">
        <f t="shared" ref="E10:E15" si="0">$B10      +$C10      +$D10</f>
        <v>2850000</v>
      </c>
      <c r="F10" s="93">
        <v>2850000</v>
      </c>
      <c r="G10" s="94">
        <v>2850000</v>
      </c>
      <c r="H10" s="93">
        <v>292000</v>
      </c>
      <c r="I10" s="94">
        <v>291708</v>
      </c>
      <c r="J10" s="93">
        <v>637000</v>
      </c>
      <c r="K10" s="94">
        <v>636033</v>
      </c>
      <c r="L10" s="93"/>
      <c r="M10" s="94"/>
      <c r="N10" s="93"/>
      <c r="O10" s="94"/>
      <c r="P10" s="93">
        <f t="shared" ref="P10:P15" si="1">$H10      +$J10      +$L10      +$N10</f>
        <v>929000</v>
      </c>
      <c r="Q10" s="94">
        <f t="shared" ref="Q10:Q15" si="2">$I10      +$K10      +$M10      +$O10</f>
        <v>927741</v>
      </c>
      <c r="R10" s="48">
        <f t="shared" ref="R10:R15" si="3">IF(($H10      =0),0,((($J10      -$H10      )/$H10      )*100))</f>
        <v>118.15068493150685</v>
      </c>
      <c r="S10" s="49">
        <f t="shared" ref="S10:S15" si="4">IF(($I10      =0),0,((($K10      -$I10      )/$I10      )*100))</f>
        <v>118.03755810605125</v>
      </c>
      <c r="T10" s="48">
        <f t="shared" ref="T10:T14" si="5">IF(($E10      =0),0,(($P10      /$E10      )*100))</f>
        <v>32.596491228070171</v>
      </c>
      <c r="U10" s="50">
        <f t="shared" ref="U10:U14" si="6">IF(($E10      =0),0,(($Q10      /$E10      )*100))</f>
        <v>32.552315789473681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2850000</v>
      </c>
      <c r="C15" s="95">
        <f>SUM(C9:C14)</f>
        <v>0</v>
      </c>
      <c r="D15" s="95"/>
      <c r="E15" s="95">
        <f t="shared" si="0"/>
        <v>2850000</v>
      </c>
      <c r="F15" s="96">
        <f t="shared" ref="F15:O15" si="7">SUM(F9:F14)</f>
        <v>2850000</v>
      </c>
      <c r="G15" s="97">
        <f t="shared" si="7"/>
        <v>2850000</v>
      </c>
      <c r="H15" s="96">
        <f t="shared" si="7"/>
        <v>292000</v>
      </c>
      <c r="I15" s="97">
        <f t="shared" si="7"/>
        <v>291708</v>
      </c>
      <c r="J15" s="96">
        <f t="shared" si="7"/>
        <v>637000</v>
      </c>
      <c r="K15" s="97">
        <f t="shared" si="7"/>
        <v>636033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929000</v>
      </c>
      <c r="Q15" s="97">
        <f t="shared" si="2"/>
        <v>927741</v>
      </c>
      <c r="R15" s="52">
        <f t="shared" si="3"/>
        <v>118.15068493150685</v>
      </c>
      <c r="S15" s="53">
        <f t="shared" si="4"/>
        <v>118.03755810605125</v>
      </c>
      <c r="T15" s="52">
        <f>IF((SUM($E9:$E13))=0,0,(P15/(SUM($E9:$E13))*100))</f>
        <v>32.596491228070171</v>
      </c>
      <c r="U15" s="54">
        <f>IF((SUM($E9:$E13))=0,0,(Q15/(SUM($E9:$E13))*100))</f>
        <v>32.552315789473681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2376000</v>
      </c>
      <c r="C32" s="92"/>
      <c r="D32" s="92"/>
      <c r="E32" s="92">
        <f>$B32      +$C32      +$D32</f>
        <v>2376000</v>
      </c>
      <c r="F32" s="93">
        <v>2376000</v>
      </c>
      <c r="G32" s="94">
        <v>1663000</v>
      </c>
      <c r="H32" s="93">
        <v>934000</v>
      </c>
      <c r="I32" s="94">
        <v>934402</v>
      </c>
      <c r="J32" s="93">
        <v>729000</v>
      </c>
      <c r="K32" s="94">
        <v>990584</v>
      </c>
      <c r="L32" s="93"/>
      <c r="M32" s="94"/>
      <c r="N32" s="93"/>
      <c r="O32" s="94"/>
      <c r="P32" s="93">
        <f>$H32      +$J32      +$L32      +$N32</f>
        <v>1663000</v>
      </c>
      <c r="Q32" s="94">
        <f>$I32      +$K32      +$M32      +$O32</f>
        <v>1924986</v>
      </c>
      <c r="R32" s="48">
        <f>IF(($H32      =0),0,((($J32      -$H32      )/$H32      )*100))</f>
        <v>-21.948608137044967</v>
      </c>
      <c r="S32" s="49">
        <f>IF(($I32      =0),0,((($K32      -$I32      )/$I32      )*100))</f>
        <v>6.0126155551893081</v>
      </c>
      <c r="T32" s="48">
        <f>IF(($E32      =0),0,(($P32      /$E32      )*100))</f>
        <v>69.991582491582491</v>
      </c>
      <c r="U32" s="50">
        <f>IF(($E32      =0),0,(($Q32      /$E32      )*100))</f>
        <v>81.017929292929296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2376000</v>
      </c>
      <c r="C33" s="95">
        <f>C32</f>
        <v>0</v>
      </c>
      <c r="D33" s="95"/>
      <c r="E33" s="95">
        <f>$B33      +$C33      +$D33</f>
        <v>2376000</v>
      </c>
      <c r="F33" s="96">
        <f t="shared" ref="F33:O33" si="17">F32</f>
        <v>2376000</v>
      </c>
      <c r="G33" s="97">
        <f t="shared" si="17"/>
        <v>1663000</v>
      </c>
      <c r="H33" s="96">
        <f t="shared" si="17"/>
        <v>934000</v>
      </c>
      <c r="I33" s="97">
        <f t="shared" si="17"/>
        <v>934402</v>
      </c>
      <c r="J33" s="96">
        <f t="shared" si="17"/>
        <v>729000</v>
      </c>
      <c r="K33" s="97">
        <f t="shared" si="17"/>
        <v>990584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1663000</v>
      </c>
      <c r="Q33" s="97">
        <f>$I33      +$K33      +$M33      +$O33</f>
        <v>1924986</v>
      </c>
      <c r="R33" s="52">
        <f>IF(($H33      =0),0,((($J33      -$H33      )/$H33      )*100))</f>
        <v>-21.948608137044967</v>
      </c>
      <c r="S33" s="53">
        <f>IF(($I33      =0),0,((($K33      -$I33      )/$I33      )*100))</f>
        <v>6.0126155551893081</v>
      </c>
      <c r="T33" s="52">
        <f>IF($E33   =0,0,($P33   /$E33   )*100)</f>
        <v>69.991582491582491</v>
      </c>
      <c r="U33" s="54">
        <f>IF($E33   =0,0,($Q33   /$E33   )*100)</f>
        <v>81.017929292929296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>
        <v>14400000</v>
      </c>
      <c r="C35" s="92"/>
      <c r="D35" s="92"/>
      <c r="E35" s="92">
        <f t="shared" ref="E35:E40" si="18">$B35      +$C35      +$D35</f>
        <v>14400000</v>
      </c>
      <c r="F35" s="93">
        <v>14400000</v>
      </c>
      <c r="G35" s="94">
        <v>8900000</v>
      </c>
      <c r="H35" s="93">
        <v>1616000</v>
      </c>
      <c r="I35" s="94">
        <v>959595</v>
      </c>
      <c r="J35" s="93">
        <v>5064000</v>
      </c>
      <c r="K35" s="94">
        <v>4615327</v>
      </c>
      <c r="L35" s="93"/>
      <c r="M35" s="94"/>
      <c r="N35" s="93"/>
      <c r="O35" s="94"/>
      <c r="P35" s="93">
        <f t="shared" ref="P35:P40" si="19">$H35      +$J35      +$L35      +$N35</f>
        <v>6680000</v>
      </c>
      <c r="Q35" s="94">
        <f t="shared" ref="Q35:Q40" si="20">$I35      +$K35      +$M35      +$O35</f>
        <v>5574922</v>
      </c>
      <c r="R35" s="48">
        <f t="shared" ref="R35:R40" si="21">IF(($H35      =0),0,((($J35      -$H35      )/$H35      )*100))</f>
        <v>213.36633663366337</v>
      </c>
      <c r="S35" s="49">
        <f t="shared" ref="S35:S40" si="22">IF(($I35      =0),0,((($K35      -$I35      )/$I35      )*100))</f>
        <v>380.96613675561042</v>
      </c>
      <c r="T35" s="48">
        <f t="shared" ref="T35:T39" si="23">IF(($E35      =0),0,(($P35      /$E35      )*100))</f>
        <v>46.388888888888893</v>
      </c>
      <c r="U35" s="50">
        <f t="shared" ref="U35:U39" si="24">IF(($E35      =0),0,(($Q35      /$E35      )*100))</f>
        <v>38.714736111111108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11764000</v>
      </c>
      <c r="C36" s="92"/>
      <c r="D36" s="92"/>
      <c r="E36" s="92">
        <f t="shared" si="18"/>
        <v>11764000</v>
      </c>
      <c r="F36" s="93">
        <v>11764000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26164000</v>
      </c>
      <c r="C40" s="95">
        <f>SUM(C35:C39)</f>
        <v>0</v>
      </c>
      <c r="D40" s="95"/>
      <c r="E40" s="95">
        <f t="shared" si="18"/>
        <v>26164000</v>
      </c>
      <c r="F40" s="96">
        <f t="shared" ref="F40:O40" si="25">SUM(F35:F39)</f>
        <v>26164000</v>
      </c>
      <c r="G40" s="97">
        <f t="shared" si="25"/>
        <v>8900000</v>
      </c>
      <c r="H40" s="96">
        <f t="shared" si="25"/>
        <v>1616000</v>
      </c>
      <c r="I40" s="97">
        <f t="shared" si="25"/>
        <v>959595</v>
      </c>
      <c r="J40" s="96">
        <f t="shared" si="25"/>
        <v>5064000</v>
      </c>
      <c r="K40" s="97">
        <f t="shared" si="25"/>
        <v>4615327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6680000</v>
      </c>
      <c r="Q40" s="97">
        <f t="shared" si="20"/>
        <v>5574922</v>
      </c>
      <c r="R40" s="52">
        <f t="shared" si="21"/>
        <v>213.36633663366337</v>
      </c>
      <c r="S40" s="53">
        <f t="shared" si="22"/>
        <v>380.96613675561042</v>
      </c>
      <c r="T40" s="52">
        <f>IF((+$E35+$E38) =0,0,(P40   /(+$E35+$E38) )*100)</f>
        <v>46.388888888888893</v>
      </c>
      <c r="U40" s="54">
        <f>IF((+$E35+$E38) =0,0,(Q40   /(+$E35+$E38) )*100)</f>
        <v>38.714736111111108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31390000</v>
      </c>
      <c r="C67" s="104">
        <f>SUM(C9:C14,C17:C23,C26:C29,C32,C35:C39,C42:C52,C55:C58,C61:C65)</f>
        <v>0</v>
      </c>
      <c r="D67" s="104"/>
      <c r="E67" s="104">
        <f t="shared" si="35"/>
        <v>31390000</v>
      </c>
      <c r="F67" s="105">
        <f t="shared" ref="F67:O67" si="43">SUM(F9:F14,F17:F23,F26:F29,F32,F35:F39,F42:F52,F55:F58,F61:F65)</f>
        <v>31390000</v>
      </c>
      <c r="G67" s="106">
        <f t="shared" si="43"/>
        <v>13413000</v>
      </c>
      <c r="H67" s="105">
        <f t="shared" si="43"/>
        <v>2842000</v>
      </c>
      <c r="I67" s="106">
        <f t="shared" si="43"/>
        <v>2185705</v>
      </c>
      <c r="J67" s="105">
        <f t="shared" si="43"/>
        <v>6430000</v>
      </c>
      <c r="K67" s="106">
        <f t="shared" si="43"/>
        <v>6241944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9272000</v>
      </c>
      <c r="Q67" s="106">
        <f t="shared" si="37"/>
        <v>8427649</v>
      </c>
      <c r="R67" s="61">
        <f t="shared" si="38"/>
        <v>126.2491203377903</v>
      </c>
      <c r="S67" s="62">
        <f t="shared" si="39"/>
        <v>185.58035050475706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47.243452562926727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42.941246305920714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65356000</v>
      </c>
      <c r="C69" s="92"/>
      <c r="D69" s="92"/>
      <c r="E69" s="92">
        <f>$B69      +$C69      +$D69</f>
        <v>65356000</v>
      </c>
      <c r="F69" s="93">
        <v>65356000</v>
      </c>
      <c r="G69" s="94">
        <v>49776000</v>
      </c>
      <c r="H69" s="93">
        <v>6369000</v>
      </c>
      <c r="I69" s="94">
        <v>6368836</v>
      </c>
      <c r="J69" s="93">
        <v>19934000</v>
      </c>
      <c r="K69" s="94">
        <v>20553025</v>
      </c>
      <c r="L69" s="93"/>
      <c r="M69" s="94"/>
      <c r="N69" s="93"/>
      <c r="O69" s="94"/>
      <c r="P69" s="93">
        <f>$H69      +$J69      +$L69      +$N69</f>
        <v>26303000</v>
      </c>
      <c r="Q69" s="94">
        <f>$I69      +$K69      +$M69      +$O69</f>
        <v>26921861</v>
      </c>
      <c r="R69" s="48">
        <f>IF(($H69      =0),0,((($J69      -$H69      )/$H69      )*100))</f>
        <v>212.98476997958863</v>
      </c>
      <c r="S69" s="49">
        <f>IF(($I69      =0),0,((($K69      -$I69      )/$I69      )*100))</f>
        <v>222.71242343184844</v>
      </c>
      <c r="T69" s="48">
        <f>IF(($E69      =0),0,(($P69      /$E69      )*100))</f>
        <v>40.245731072893079</v>
      </c>
      <c r="U69" s="50">
        <f>IF(($E69      =0),0,(($Q69      /$E69      )*100))</f>
        <v>41.192638778383014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65356000</v>
      </c>
      <c r="C70" s="101">
        <f>C69</f>
        <v>0</v>
      </c>
      <c r="D70" s="101"/>
      <c r="E70" s="101">
        <f>$B70      +$C70      +$D70</f>
        <v>65356000</v>
      </c>
      <c r="F70" s="102">
        <f t="shared" ref="F70:O70" si="44">F69</f>
        <v>65356000</v>
      </c>
      <c r="G70" s="103">
        <f t="shared" si="44"/>
        <v>49776000</v>
      </c>
      <c r="H70" s="102">
        <f t="shared" si="44"/>
        <v>6369000</v>
      </c>
      <c r="I70" s="103">
        <f t="shared" si="44"/>
        <v>6368836</v>
      </c>
      <c r="J70" s="102">
        <f t="shared" si="44"/>
        <v>19934000</v>
      </c>
      <c r="K70" s="103">
        <f t="shared" si="44"/>
        <v>20553025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26303000</v>
      </c>
      <c r="Q70" s="103">
        <f>$I70      +$K70      +$M70      +$O70</f>
        <v>26921861</v>
      </c>
      <c r="R70" s="57">
        <f>IF(($H70      =0),0,((($J70      -$H70      )/$H70      )*100))</f>
        <v>212.98476997958863</v>
      </c>
      <c r="S70" s="58">
        <f>IF(($I70      =0),0,((($K70      -$I70      )/$I70      )*100))</f>
        <v>222.71242343184844</v>
      </c>
      <c r="T70" s="57">
        <f>IF($E70   =0,0,($P70   /$E70   )*100)</f>
        <v>40.245731072893079</v>
      </c>
      <c r="U70" s="59">
        <f>IF($E70   =0,0,($Q70   /$E70 )*100)</f>
        <v>41.192638778383014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65356000</v>
      </c>
      <c r="C71" s="104">
        <f>C69</f>
        <v>0</v>
      </c>
      <c r="D71" s="104"/>
      <c r="E71" s="104">
        <f>$B71      +$C71      +$D71</f>
        <v>65356000</v>
      </c>
      <c r="F71" s="105">
        <f t="shared" ref="F71:O71" si="45">F69</f>
        <v>65356000</v>
      </c>
      <c r="G71" s="106">
        <f t="shared" si="45"/>
        <v>49776000</v>
      </c>
      <c r="H71" s="105">
        <f t="shared" si="45"/>
        <v>6369000</v>
      </c>
      <c r="I71" s="106">
        <f t="shared" si="45"/>
        <v>6368836</v>
      </c>
      <c r="J71" s="105">
        <f t="shared" si="45"/>
        <v>19934000</v>
      </c>
      <c r="K71" s="106">
        <f t="shared" si="45"/>
        <v>20553025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26303000</v>
      </c>
      <c r="Q71" s="106">
        <f>$I71      +$K71      +$M71      +$O71</f>
        <v>26921861</v>
      </c>
      <c r="R71" s="61">
        <f>IF(($H71      =0),0,((($J71      -$H71      )/$H71      )*100))</f>
        <v>212.98476997958863</v>
      </c>
      <c r="S71" s="62">
        <f>IF(($I71      =0),0,((($K71      -$I71      )/$I71      )*100))</f>
        <v>222.71242343184844</v>
      </c>
      <c r="T71" s="61">
        <f>IF($E71   =0,0,($P71   /$E71   )*100)</f>
        <v>40.245731072893079</v>
      </c>
      <c r="U71" s="65">
        <f>IF($E71   =0,0,($Q71   /$E71   )*100)</f>
        <v>41.192638778383014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96746000</v>
      </c>
      <c r="C72" s="104">
        <f>SUM(C9:C14,C17:C23,C26:C29,C32,C35:C39,C42:C52,C55:C58,C61:C65,C69)</f>
        <v>0</v>
      </c>
      <c r="D72" s="104"/>
      <c r="E72" s="104">
        <f>$B72      +$C72      +$D72</f>
        <v>96746000</v>
      </c>
      <c r="F72" s="105">
        <f t="shared" ref="F72:O72" si="46">SUM(F9:F14,F17:F23,F26:F29,F32,F35:F39,F42:F52,F55:F58,F61:F65,F69)</f>
        <v>96746000</v>
      </c>
      <c r="G72" s="106">
        <f t="shared" si="46"/>
        <v>63189000</v>
      </c>
      <c r="H72" s="105">
        <f t="shared" si="46"/>
        <v>9211000</v>
      </c>
      <c r="I72" s="106">
        <f t="shared" si="46"/>
        <v>8554541</v>
      </c>
      <c r="J72" s="105">
        <f t="shared" si="46"/>
        <v>26364000</v>
      </c>
      <c r="K72" s="106">
        <f t="shared" si="46"/>
        <v>26794969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35575000</v>
      </c>
      <c r="Q72" s="106">
        <f>$I72      +$K72      +$M72      +$O72</f>
        <v>35349510</v>
      </c>
      <c r="R72" s="61">
        <f>IF(($H72      =0),0,((($J72      -$H72      )/$H72      )*100))</f>
        <v>186.22299424601022</v>
      </c>
      <c r="S72" s="62">
        <f>IF(($I72      =0),0,((($K72      -$I72      )/$I72      )*100))</f>
        <v>213.22509296524501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41.861806029512131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41.596467487232594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/SJ6TWvYAgZjfbq+7SZd/J95jzsvB5bvM55qfHicd19/vDKTwdiBEUC3CjFRP30HtcyRGsXtaGLh7cZ/MSGZpA==" saltValue="TIawCgYVSep3M6kL3Y2yZ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136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1720000</v>
      </c>
      <c r="C10" s="92"/>
      <c r="D10" s="92"/>
      <c r="E10" s="92">
        <f t="shared" ref="E10:E15" si="0">$B10      +$C10      +$D10</f>
        <v>1720000</v>
      </c>
      <c r="F10" s="93">
        <v>1720000</v>
      </c>
      <c r="G10" s="94">
        <v>1720000</v>
      </c>
      <c r="H10" s="93">
        <v>374000</v>
      </c>
      <c r="I10" s="94">
        <v>167311</v>
      </c>
      <c r="J10" s="93">
        <v>480000</v>
      </c>
      <c r="K10" s="94">
        <v>477437</v>
      </c>
      <c r="L10" s="93"/>
      <c r="M10" s="94"/>
      <c r="N10" s="93"/>
      <c r="O10" s="94"/>
      <c r="P10" s="93">
        <f t="shared" ref="P10:P15" si="1">$H10      +$J10      +$L10      +$N10</f>
        <v>854000</v>
      </c>
      <c r="Q10" s="94">
        <f t="shared" ref="Q10:Q15" si="2">$I10      +$K10      +$M10      +$O10</f>
        <v>644748</v>
      </c>
      <c r="R10" s="48">
        <f t="shared" ref="R10:R15" si="3">IF(($H10      =0),0,((($J10      -$H10      )/$H10      )*100))</f>
        <v>28.342245989304814</v>
      </c>
      <c r="S10" s="49">
        <f t="shared" ref="S10:S15" si="4">IF(($I10      =0),0,((($K10      -$I10      )/$I10      )*100))</f>
        <v>185.35900209788957</v>
      </c>
      <c r="T10" s="48">
        <f t="shared" ref="T10:T14" si="5">IF(($E10      =0),0,(($P10      /$E10      )*100))</f>
        <v>49.651162790697676</v>
      </c>
      <c r="U10" s="50">
        <f t="shared" ref="U10:U14" si="6">IF(($E10      =0),0,(($Q10      /$E10      )*100))</f>
        <v>37.485348837209301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1720000</v>
      </c>
      <c r="C15" s="95">
        <f>SUM(C9:C14)</f>
        <v>0</v>
      </c>
      <c r="D15" s="95"/>
      <c r="E15" s="95">
        <f t="shared" si="0"/>
        <v>1720000</v>
      </c>
      <c r="F15" s="96">
        <f t="shared" ref="F15:O15" si="7">SUM(F9:F14)</f>
        <v>1720000</v>
      </c>
      <c r="G15" s="97">
        <f t="shared" si="7"/>
        <v>1720000</v>
      </c>
      <c r="H15" s="96">
        <f t="shared" si="7"/>
        <v>374000</v>
      </c>
      <c r="I15" s="97">
        <f t="shared" si="7"/>
        <v>167311</v>
      </c>
      <c r="J15" s="96">
        <f t="shared" si="7"/>
        <v>480000</v>
      </c>
      <c r="K15" s="97">
        <f t="shared" si="7"/>
        <v>477437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854000</v>
      </c>
      <c r="Q15" s="97">
        <f t="shared" si="2"/>
        <v>644748</v>
      </c>
      <c r="R15" s="52">
        <f t="shared" si="3"/>
        <v>28.342245989304814</v>
      </c>
      <c r="S15" s="53">
        <f t="shared" si="4"/>
        <v>185.35900209788957</v>
      </c>
      <c r="T15" s="52">
        <f>IF((SUM($E9:$E13))=0,0,(P15/(SUM($E9:$E13))*100))</f>
        <v>49.651162790697676</v>
      </c>
      <c r="U15" s="54">
        <f>IF((SUM($E9:$E13))=0,0,(Q15/(SUM($E9:$E13))*100))</f>
        <v>37.485348837209301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1783000</v>
      </c>
      <c r="C32" s="92"/>
      <c r="D32" s="92"/>
      <c r="E32" s="92">
        <f>$B32      +$C32      +$D32</f>
        <v>1783000</v>
      </c>
      <c r="F32" s="93">
        <v>1783000</v>
      </c>
      <c r="G32" s="94">
        <v>1248000</v>
      </c>
      <c r="H32" s="93">
        <v>944000</v>
      </c>
      <c r="I32" s="94">
        <v>41645</v>
      </c>
      <c r="J32" s="93">
        <v>304000</v>
      </c>
      <c r="K32" s="94">
        <v>802000</v>
      </c>
      <c r="L32" s="93"/>
      <c r="M32" s="94"/>
      <c r="N32" s="93"/>
      <c r="O32" s="94"/>
      <c r="P32" s="93">
        <f>$H32      +$J32      +$L32      +$N32</f>
        <v>1248000</v>
      </c>
      <c r="Q32" s="94">
        <f>$I32      +$K32      +$M32      +$O32</f>
        <v>843645</v>
      </c>
      <c r="R32" s="48">
        <f>IF(($H32      =0),0,((($J32      -$H32      )/$H32      )*100))</f>
        <v>-67.796610169491515</v>
      </c>
      <c r="S32" s="49">
        <f>IF(($I32      =0),0,((($K32      -$I32      )/$I32      )*100))</f>
        <v>1825.801416736703</v>
      </c>
      <c r="T32" s="48">
        <f>IF(($E32      =0),0,(($P32      /$E32      )*100))</f>
        <v>69.994391475042065</v>
      </c>
      <c r="U32" s="50">
        <f>IF(($E32      =0),0,(($Q32      /$E32      )*100))</f>
        <v>47.3160403813797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1783000</v>
      </c>
      <c r="C33" s="95">
        <f>C32</f>
        <v>0</v>
      </c>
      <c r="D33" s="95"/>
      <c r="E33" s="95">
        <f>$B33      +$C33      +$D33</f>
        <v>1783000</v>
      </c>
      <c r="F33" s="96">
        <f t="shared" ref="F33:O33" si="17">F32</f>
        <v>1783000</v>
      </c>
      <c r="G33" s="97">
        <f t="shared" si="17"/>
        <v>1248000</v>
      </c>
      <c r="H33" s="96">
        <f t="shared" si="17"/>
        <v>944000</v>
      </c>
      <c r="I33" s="97">
        <f t="shared" si="17"/>
        <v>41645</v>
      </c>
      <c r="J33" s="96">
        <f t="shared" si="17"/>
        <v>304000</v>
      </c>
      <c r="K33" s="97">
        <f t="shared" si="17"/>
        <v>802000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1248000</v>
      </c>
      <c r="Q33" s="97">
        <f>$I33      +$K33      +$M33      +$O33</f>
        <v>843645</v>
      </c>
      <c r="R33" s="52">
        <f>IF(($H33      =0),0,((($J33      -$H33      )/$H33      )*100))</f>
        <v>-67.796610169491515</v>
      </c>
      <c r="S33" s="53">
        <f>IF(($I33      =0),0,((($K33      -$I33      )/$I33      )*100))</f>
        <v>1825.801416736703</v>
      </c>
      <c r="T33" s="52">
        <f>IF($E33   =0,0,($P33   /$E33   )*100)</f>
        <v>69.994391475042065</v>
      </c>
      <c r="U33" s="54">
        <f>IF($E33   =0,0,($Q33   /$E33   )*100)</f>
        <v>47.3160403813797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>
        <v>23350000</v>
      </c>
      <c r="C35" s="92"/>
      <c r="D35" s="92"/>
      <c r="E35" s="92">
        <f t="shared" ref="E35:E40" si="18">$B35      +$C35      +$D35</f>
        <v>23350000</v>
      </c>
      <c r="F35" s="93">
        <v>23350000</v>
      </c>
      <c r="G35" s="94">
        <v>5000000</v>
      </c>
      <c r="H35" s="93"/>
      <c r="I35" s="94"/>
      <c r="J35" s="93">
        <v>13478000</v>
      </c>
      <c r="K35" s="94"/>
      <c r="L35" s="93"/>
      <c r="M35" s="94"/>
      <c r="N35" s="93"/>
      <c r="O35" s="94"/>
      <c r="P35" s="93">
        <f t="shared" ref="P35:P40" si="19">$H35      +$J35      +$L35      +$N35</f>
        <v>13478000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57.721627408993584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10529000</v>
      </c>
      <c r="C36" s="92"/>
      <c r="D36" s="92"/>
      <c r="E36" s="92">
        <f t="shared" si="18"/>
        <v>10529000</v>
      </c>
      <c r="F36" s="93">
        <v>10529000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33879000</v>
      </c>
      <c r="C40" s="95">
        <f>SUM(C35:C39)</f>
        <v>0</v>
      </c>
      <c r="D40" s="95"/>
      <c r="E40" s="95">
        <f t="shared" si="18"/>
        <v>33879000</v>
      </c>
      <c r="F40" s="96">
        <f t="shared" ref="F40:O40" si="25">SUM(F35:F39)</f>
        <v>33879000</v>
      </c>
      <c r="G40" s="97">
        <f t="shared" si="25"/>
        <v>5000000</v>
      </c>
      <c r="H40" s="96">
        <f t="shared" si="25"/>
        <v>0</v>
      </c>
      <c r="I40" s="97">
        <f t="shared" si="25"/>
        <v>0</v>
      </c>
      <c r="J40" s="96">
        <f t="shared" si="25"/>
        <v>13478000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13478000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57.721627408993584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37382000</v>
      </c>
      <c r="C67" s="104">
        <f>SUM(C9:C14,C17:C23,C26:C29,C32,C35:C39,C42:C52,C55:C58,C61:C65)</f>
        <v>0</v>
      </c>
      <c r="D67" s="104"/>
      <c r="E67" s="104">
        <f t="shared" si="35"/>
        <v>37382000</v>
      </c>
      <c r="F67" s="105">
        <f t="shared" ref="F67:O67" si="43">SUM(F9:F14,F17:F23,F26:F29,F32,F35:F39,F42:F52,F55:F58,F61:F65)</f>
        <v>37382000</v>
      </c>
      <c r="G67" s="106">
        <f t="shared" si="43"/>
        <v>7968000</v>
      </c>
      <c r="H67" s="105">
        <f t="shared" si="43"/>
        <v>1318000</v>
      </c>
      <c r="I67" s="106">
        <f t="shared" si="43"/>
        <v>208956</v>
      </c>
      <c r="J67" s="105">
        <f t="shared" si="43"/>
        <v>14262000</v>
      </c>
      <c r="K67" s="106">
        <f t="shared" si="43"/>
        <v>1279437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15580000</v>
      </c>
      <c r="Q67" s="106">
        <f t="shared" si="37"/>
        <v>1488393</v>
      </c>
      <c r="R67" s="61">
        <f t="shared" si="38"/>
        <v>982.09408194233686</v>
      </c>
      <c r="S67" s="62">
        <f t="shared" si="39"/>
        <v>512.29971860104524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58.019588127955913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5.5427438275053067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74062000</v>
      </c>
      <c r="C69" s="92"/>
      <c r="D69" s="92"/>
      <c r="E69" s="92">
        <f>$B69      +$C69      +$D69</f>
        <v>74062000</v>
      </c>
      <c r="F69" s="93">
        <v>74062000</v>
      </c>
      <c r="G69" s="94">
        <v>61566000</v>
      </c>
      <c r="H69" s="93">
        <v>14624000</v>
      </c>
      <c r="I69" s="94">
        <v>7641543</v>
      </c>
      <c r="J69" s="93">
        <v>36992000</v>
      </c>
      <c r="K69" s="94">
        <v>31372101</v>
      </c>
      <c r="L69" s="93"/>
      <c r="M69" s="94"/>
      <c r="N69" s="93"/>
      <c r="O69" s="94"/>
      <c r="P69" s="93">
        <f>$H69      +$J69      +$L69      +$N69</f>
        <v>51616000</v>
      </c>
      <c r="Q69" s="94">
        <f>$I69      +$K69      +$M69      +$O69</f>
        <v>39013644</v>
      </c>
      <c r="R69" s="48">
        <f>IF(($H69      =0),0,((($J69      -$H69      )/$H69      )*100))</f>
        <v>152.95404814004377</v>
      </c>
      <c r="S69" s="49">
        <f>IF(($I69      =0),0,((($K69      -$I69      )/$I69      )*100))</f>
        <v>310.54667885792179</v>
      </c>
      <c r="T69" s="48">
        <f>IF(($E69      =0),0,(($P69      /$E69      )*100))</f>
        <v>69.692959952472251</v>
      </c>
      <c r="U69" s="50">
        <f>IF(($E69      =0),0,(($Q69      /$E69      )*100))</f>
        <v>52.677005751937564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74062000</v>
      </c>
      <c r="C70" s="101">
        <f>C69</f>
        <v>0</v>
      </c>
      <c r="D70" s="101"/>
      <c r="E70" s="101">
        <f>$B70      +$C70      +$D70</f>
        <v>74062000</v>
      </c>
      <c r="F70" s="102">
        <f t="shared" ref="F70:O70" si="44">F69</f>
        <v>74062000</v>
      </c>
      <c r="G70" s="103">
        <f t="shared" si="44"/>
        <v>61566000</v>
      </c>
      <c r="H70" s="102">
        <f t="shared" si="44"/>
        <v>14624000</v>
      </c>
      <c r="I70" s="103">
        <f t="shared" si="44"/>
        <v>7641543</v>
      </c>
      <c r="J70" s="102">
        <f t="shared" si="44"/>
        <v>36992000</v>
      </c>
      <c r="K70" s="103">
        <f t="shared" si="44"/>
        <v>31372101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51616000</v>
      </c>
      <c r="Q70" s="103">
        <f>$I70      +$K70      +$M70      +$O70</f>
        <v>39013644</v>
      </c>
      <c r="R70" s="57">
        <f>IF(($H70      =0),0,((($J70      -$H70      )/$H70      )*100))</f>
        <v>152.95404814004377</v>
      </c>
      <c r="S70" s="58">
        <f>IF(($I70      =0),0,((($K70      -$I70      )/$I70      )*100))</f>
        <v>310.54667885792179</v>
      </c>
      <c r="T70" s="57">
        <f>IF($E70   =0,0,($P70   /$E70   )*100)</f>
        <v>69.692959952472251</v>
      </c>
      <c r="U70" s="59">
        <f>IF($E70   =0,0,($Q70   /$E70 )*100)</f>
        <v>52.677005751937564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74062000</v>
      </c>
      <c r="C71" s="104">
        <f>C69</f>
        <v>0</v>
      </c>
      <c r="D71" s="104"/>
      <c r="E71" s="104">
        <f>$B71      +$C71      +$D71</f>
        <v>74062000</v>
      </c>
      <c r="F71" s="105">
        <f t="shared" ref="F71:O71" si="45">F69</f>
        <v>74062000</v>
      </c>
      <c r="G71" s="106">
        <f t="shared" si="45"/>
        <v>61566000</v>
      </c>
      <c r="H71" s="105">
        <f t="shared" si="45"/>
        <v>14624000</v>
      </c>
      <c r="I71" s="106">
        <f t="shared" si="45"/>
        <v>7641543</v>
      </c>
      <c r="J71" s="105">
        <f t="shared" si="45"/>
        <v>36992000</v>
      </c>
      <c r="K71" s="106">
        <f t="shared" si="45"/>
        <v>31372101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51616000</v>
      </c>
      <c r="Q71" s="106">
        <f>$I71      +$K71      +$M71      +$O71</f>
        <v>39013644</v>
      </c>
      <c r="R71" s="61">
        <f>IF(($H71      =0),0,((($J71      -$H71      )/$H71      )*100))</f>
        <v>152.95404814004377</v>
      </c>
      <c r="S71" s="62">
        <f>IF(($I71      =0),0,((($K71      -$I71      )/$I71      )*100))</f>
        <v>310.54667885792179</v>
      </c>
      <c r="T71" s="61">
        <f>IF($E71   =0,0,($P71   /$E71   )*100)</f>
        <v>69.692959952472251</v>
      </c>
      <c r="U71" s="65">
        <f>IF($E71   =0,0,($Q71   /$E71   )*100)</f>
        <v>52.677005751937564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111444000</v>
      </c>
      <c r="C72" s="104">
        <f>SUM(C9:C14,C17:C23,C26:C29,C32,C35:C39,C42:C52,C55:C58,C61:C65,C69)</f>
        <v>0</v>
      </c>
      <c r="D72" s="104"/>
      <c r="E72" s="104">
        <f>$B72      +$C72      +$D72</f>
        <v>111444000</v>
      </c>
      <c r="F72" s="105">
        <f t="shared" ref="F72:O72" si="46">SUM(F9:F14,F17:F23,F26:F29,F32,F35:F39,F42:F52,F55:F58,F61:F65,F69)</f>
        <v>111444000</v>
      </c>
      <c r="G72" s="106">
        <f t="shared" si="46"/>
        <v>69534000</v>
      </c>
      <c r="H72" s="105">
        <f t="shared" si="46"/>
        <v>15942000</v>
      </c>
      <c r="I72" s="106">
        <f t="shared" si="46"/>
        <v>7850499</v>
      </c>
      <c r="J72" s="105">
        <f t="shared" si="46"/>
        <v>51254000</v>
      </c>
      <c r="K72" s="106">
        <f t="shared" si="46"/>
        <v>32651538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67196000</v>
      </c>
      <c r="Q72" s="106">
        <f>$I72      +$K72      +$M72      +$O72</f>
        <v>40502037</v>
      </c>
      <c r="R72" s="61">
        <f>IF(($H72      =0),0,((($J72      -$H72      )/$H72      )*100))</f>
        <v>221.5029481871785</v>
      </c>
      <c r="S72" s="62">
        <f>IF(($I72      =0),0,((($K72      -$I72      )/$I72      )*100))</f>
        <v>315.91672070781743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66.586731407620263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40.13480354754001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8eHDXl8plWq4LWYc7fOV55KChT9Y4aYYw+kYt8c091BC0/sai8HZSaincGyIdaRNkYyCXQnL5KCwjIJuJkBW4Q==" saltValue="GU03G08FM1hjBCNuHdBHX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137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2550000</v>
      </c>
      <c r="C10" s="92"/>
      <c r="D10" s="92"/>
      <c r="E10" s="92">
        <f t="shared" ref="E10:E15" si="0">$B10      +$C10      +$D10</f>
        <v>2550000</v>
      </c>
      <c r="F10" s="93">
        <v>2550000</v>
      </c>
      <c r="G10" s="94">
        <v>2550000</v>
      </c>
      <c r="H10" s="93">
        <v>488000</v>
      </c>
      <c r="I10" s="94">
        <v>454279</v>
      </c>
      <c r="J10" s="93">
        <v>1361000</v>
      </c>
      <c r="K10" s="94">
        <v>1405244</v>
      </c>
      <c r="L10" s="93"/>
      <c r="M10" s="94"/>
      <c r="N10" s="93"/>
      <c r="O10" s="94"/>
      <c r="P10" s="93">
        <f t="shared" ref="P10:P15" si="1">$H10      +$J10      +$L10      +$N10</f>
        <v>1849000</v>
      </c>
      <c r="Q10" s="94">
        <f t="shared" ref="Q10:Q15" si="2">$I10      +$K10      +$M10      +$O10</f>
        <v>1859523</v>
      </c>
      <c r="R10" s="48">
        <f t="shared" ref="R10:R15" si="3">IF(($H10      =0),0,((($J10      -$H10      )/$H10      )*100))</f>
        <v>178.89344262295083</v>
      </c>
      <c r="S10" s="49">
        <f t="shared" ref="S10:S15" si="4">IF(($I10      =0),0,((($K10      -$I10      )/$I10      )*100))</f>
        <v>209.33501218414236</v>
      </c>
      <c r="T10" s="48">
        <f t="shared" ref="T10:T14" si="5">IF(($E10      =0),0,(($P10      /$E10      )*100))</f>
        <v>72.509803921568633</v>
      </c>
      <c r="U10" s="50">
        <f t="shared" ref="U10:U14" si="6">IF(($E10      =0),0,(($Q10      /$E10      )*100))</f>
        <v>72.922470588235285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>
        <v>100000</v>
      </c>
      <c r="C14" s="92"/>
      <c r="D14" s="92"/>
      <c r="E14" s="92">
        <f t="shared" si="0"/>
        <v>100000</v>
      </c>
      <c r="F14" s="93">
        <v>100000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2650000</v>
      </c>
      <c r="C15" s="95">
        <f>SUM(C9:C14)</f>
        <v>0</v>
      </c>
      <c r="D15" s="95"/>
      <c r="E15" s="95">
        <f t="shared" si="0"/>
        <v>2650000</v>
      </c>
      <c r="F15" s="96">
        <f t="shared" ref="F15:O15" si="7">SUM(F9:F14)</f>
        <v>2650000</v>
      </c>
      <c r="G15" s="97">
        <f t="shared" si="7"/>
        <v>2550000</v>
      </c>
      <c r="H15" s="96">
        <f t="shared" si="7"/>
        <v>488000</v>
      </c>
      <c r="I15" s="97">
        <f t="shared" si="7"/>
        <v>454279</v>
      </c>
      <c r="J15" s="96">
        <f t="shared" si="7"/>
        <v>1361000</v>
      </c>
      <c r="K15" s="97">
        <f t="shared" si="7"/>
        <v>1405244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1849000</v>
      </c>
      <c r="Q15" s="97">
        <f t="shared" si="2"/>
        <v>1859523</v>
      </c>
      <c r="R15" s="52">
        <f t="shared" si="3"/>
        <v>178.89344262295083</v>
      </c>
      <c r="S15" s="53">
        <f t="shared" si="4"/>
        <v>209.33501218414236</v>
      </c>
      <c r="T15" s="52">
        <f>IF((SUM($E9:$E13))=0,0,(P15/(SUM($E9:$E13))*100))</f>
        <v>72.509803921568633</v>
      </c>
      <c r="U15" s="54">
        <f>IF((SUM($E9:$E13))=0,0,(Q15/(SUM($E9:$E13))*100))</f>
        <v>72.922470588235285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1463000</v>
      </c>
      <c r="C32" s="92"/>
      <c r="D32" s="92"/>
      <c r="E32" s="92">
        <f>$B32      +$C32      +$D32</f>
        <v>1463000</v>
      </c>
      <c r="F32" s="93">
        <v>1463000</v>
      </c>
      <c r="G32" s="94">
        <v>1024000</v>
      </c>
      <c r="H32" s="93">
        <v>679000</v>
      </c>
      <c r="I32" s="94">
        <v>698775</v>
      </c>
      <c r="J32" s="93">
        <v>345000</v>
      </c>
      <c r="K32" s="94">
        <v>1019654</v>
      </c>
      <c r="L32" s="93"/>
      <c r="M32" s="94"/>
      <c r="N32" s="93"/>
      <c r="O32" s="94"/>
      <c r="P32" s="93">
        <f>$H32      +$J32      +$L32      +$N32</f>
        <v>1024000</v>
      </c>
      <c r="Q32" s="94">
        <f>$I32      +$K32      +$M32      +$O32</f>
        <v>1718429</v>
      </c>
      <c r="R32" s="48">
        <f>IF(($H32      =0),0,((($J32      -$H32      )/$H32      )*100))</f>
        <v>-49.189985272459495</v>
      </c>
      <c r="S32" s="49">
        <f>IF(($I32      =0),0,((($K32      -$I32      )/$I32      )*100))</f>
        <v>45.920217523523313</v>
      </c>
      <c r="T32" s="48">
        <f>IF(($E32      =0),0,(($P32      /$E32      )*100))</f>
        <v>69.993164730006839</v>
      </c>
      <c r="U32" s="50">
        <f>IF(($E32      =0),0,(($Q32      /$E32      )*100))</f>
        <v>117.45926179084074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1463000</v>
      </c>
      <c r="C33" s="95">
        <f>C32</f>
        <v>0</v>
      </c>
      <c r="D33" s="95"/>
      <c r="E33" s="95">
        <f>$B33      +$C33      +$D33</f>
        <v>1463000</v>
      </c>
      <c r="F33" s="96">
        <f t="shared" ref="F33:O33" si="17">F32</f>
        <v>1463000</v>
      </c>
      <c r="G33" s="97">
        <f t="shared" si="17"/>
        <v>1024000</v>
      </c>
      <c r="H33" s="96">
        <f t="shared" si="17"/>
        <v>679000</v>
      </c>
      <c r="I33" s="97">
        <f t="shared" si="17"/>
        <v>698775</v>
      </c>
      <c r="J33" s="96">
        <f t="shared" si="17"/>
        <v>345000</v>
      </c>
      <c r="K33" s="97">
        <f t="shared" si="17"/>
        <v>1019654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1024000</v>
      </c>
      <c r="Q33" s="97">
        <f>$I33      +$K33      +$M33      +$O33</f>
        <v>1718429</v>
      </c>
      <c r="R33" s="52">
        <f>IF(($H33      =0),0,((($J33      -$H33      )/$H33      )*100))</f>
        <v>-49.189985272459495</v>
      </c>
      <c r="S33" s="53">
        <f>IF(($I33      =0),0,((($K33      -$I33      )/$I33      )*100))</f>
        <v>45.920217523523313</v>
      </c>
      <c r="T33" s="52">
        <f>IF($E33   =0,0,($P33   /$E33   )*100)</f>
        <v>69.993164730006839</v>
      </c>
      <c r="U33" s="54">
        <f>IF($E33   =0,0,($Q33   /$E33   )*100)</f>
        <v>117.45926179084074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>
        <v>52353000</v>
      </c>
      <c r="C35" s="92"/>
      <c r="D35" s="92"/>
      <c r="E35" s="92">
        <f t="shared" ref="E35:E40" si="18">$B35      +$C35      +$D35</f>
        <v>52353000</v>
      </c>
      <c r="F35" s="93">
        <v>52353000</v>
      </c>
      <c r="G35" s="94">
        <v>16000000</v>
      </c>
      <c r="H35" s="93"/>
      <c r="I35" s="94">
        <v>20539044</v>
      </c>
      <c r="J35" s="93">
        <v>3559000</v>
      </c>
      <c r="K35" s="94">
        <v>18043992</v>
      </c>
      <c r="L35" s="93"/>
      <c r="M35" s="94"/>
      <c r="N35" s="93"/>
      <c r="O35" s="94"/>
      <c r="P35" s="93">
        <f t="shared" ref="P35:P40" si="19">$H35      +$J35      +$L35      +$N35</f>
        <v>3559000</v>
      </c>
      <c r="Q35" s="94">
        <f t="shared" ref="Q35:Q40" si="20">$I35      +$K35      +$M35      +$O35</f>
        <v>38583036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-12.147848750896099</v>
      </c>
      <c r="T35" s="48">
        <f t="shared" ref="T35:T39" si="23">IF(($E35      =0),0,(($P35      /$E35      )*100))</f>
        <v>6.7980822493457866</v>
      </c>
      <c r="U35" s="50">
        <f t="shared" ref="U35:U39" si="24">IF(($E35      =0),0,(($Q35      /$E35      )*100))</f>
        <v>73.697851126009965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18113000</v>
      </c>
      <c r="C36" s="92"/>
      <c r="D36" s="92"/>
      <c r="E36" s="92">
        <f t="shared" si="18"/>
        <v>18113000</v>
      </c>
      <c r="F36" s="93">
        <v>18113000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70466000</v>
      </c>
      <c r="C40" s="95">
        <f>SUM(C35:C39)</f>
        <v>0</v>
      </c>
      <c r="D40" s="95"/>
      <c r="E40" s="95">
        <f t="shared" si="18"/>
        <v>70466000</v>
      </c>
      <c r="F40" s="96">
        <f t="shared" ref="F40:O40" si="25">SUM(F35:F39)</f>
        <v>70466000</v>
      </c>
      <c r="G40" s="97">
        <f t="shared" si="25"/>
        <v>16000000</v>
      </c>
      <c r="H40" s="96">
        <f t="shared" si="25"/>
        <v>0</v>
      </c>
      <c r="I40" s="97">
        <f t="shared" si="25"/>
        <v>20539044</v>
      </c>
      <c r="J40" s="96">
        <f t="shared" si="25"/>
        <v>3559000</v>
      </c>
      <c r="K40" s="97">
        <f t="shared" si="25"/>
        <v>18043992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3559000</v>
      </c>
      <c r="Q40" s="97">
        <f t="shared" si="20"/>
        <v>38583036</v>
      </c>
      <c r="R40" s="52">
        <f t="shared" si="21"/>
        <v>0</v>
      </c>
      <c r="S40" s="53">
        <f t="shared" si="22"/>
        <v>-12.147848750896099</v>
      </c>
      <c r="T40" s="52">
        <f>IF((+$E35+$E38) =0,0,(P40   /(+$E35+$E38) )*100)</f>
        <v>6.7980822493457866</v>
      </c>
      <c r="U40" s="54">
        <f>IF((+$E35+$E38) =0,0,(Q40   /(+$E35+$E38) )*100)</f>
        <v>73.697851126009965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74579000</v>
      </c>
      <c r="C67" s="104">
        <f>SUM(C9:C14,C17:C23,C26:C29,C32,C35:C39,C42:C52,C55:C58,C61:C65)</f>
        <v>0</v>
      </c>
      <c r="D67" s="104"/>
      <c r="E67" s="104">
        <f t="shared" si="35"/>
        <v>74579000</v>
      </c>
      <c r="F67" s="105">
        <f t="shared" ref="F67:O67" si="43">SUM(F9:F14,F17:F23,F26:F29,F32,F35:F39,F42:F52,F55:F58,F61:F65)</f>
        <v>74579000</v>
      </c>
      <c r="G67" s="106">
        <f t="shared" si="43"/>
        <v>19574000</v>
      </c>
      <c r="H67" s="105">
        <f t="shared" si="43"/>
        <v>1167000</v>
      </c>
      <c r="I67" s="106">
        <f t="shared" si="43"/>
        <v>21692098</v>
      </c>
      <c r="J67" s="105">
        <f t="shared" si="43"/>
        <v>5265000</v>
      </c>
      <c r="K67" s="106">
        <f t="shared" si="43"/>
        <v>20468890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6432000</v>
      </c>
      <c r="Q67" s="106">
        <f t="shared" si="37"/>
        <v>42160988</v>
      </c>
      <c r="R67" s="61">
        <f t="shared" si="38"/>
        <v>351.15681233933162</v>
      </c>
      <c r="S67" s="62">
        <f t="shared" si="39"/>
        <v>-5.6389566375737372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11.41113437178441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74.798616187063132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100961000</v>
      </c>
      <c r="C69" s="92"/>
      <c r="D69" s="92"/>
      <c r="E69" s="92">
        <f>$B69      +$C69      +$D69</f>
        <v>100961000</v>
      </c>
      <c r="F69" s="93">
        <v>100961000</v>
      </c>
      <c r="G69" s="94">
        <v>81487000</v>
      </c>
      <c r="H69" s="93">
        <v>21285000</v>
      </c>
      <c r="I69" s="94">
        <v>20032510</v>
      </c>
      <c r="J69" s="93">
        <v>43238000</v>
      </c>
      <c r="K69" s="94">
        <v>73088148</v>
      </c>
      <c r="L69" s="93"/>
      <c r="M69" s="94"/>
      <c r="N69" s="93"/>
      <c r="O69" s="94"/>
      <c r="P69" s="93">
        <f>$H69      +$J69      +$L69      +$N69</f>
        <v>64523000</v>
      </c>
      <c r="Q69" s="94">
        <f>$I69      +$K69      +$M69      +$O69</f>
        <v>93120658</v>
      </c>
      <c r="R69" s="48">
        <f>IF(($H69      =0),0,((($J69      -$H69      )/$H69      )*100))</f>
        <v>103.13836034766268</v>
      </c>
      <c r="S69" s="49">
        <f>IF(($I69      =0),0,((($K69      -$I69      )/$I69      )*100))</f>
        <v>264.8476800960039</v>
      </c>
      <c r="T69" s="48">
        <f>IF(($E69      =0),0,(($P69      /$E69      )*100))</f>
        <v>63.908836085221019</v>
      </c>
      <c r="U69" s="50">
        <f>IF(($E69      =0),0,(($Q69      /$E69      )*100))</f>
        <v>92.234286506670898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100961000</v>
      </c>
      <c r="C70" s="101">
        <f>C69</f>
        <v>0</v>
      </c>
      <c r="D70" s="101"/>
      <c r="E70" s="101">
        <f>$B70      +$C70      +$D70</f>
        <v>100961000</v>
      </c>
      <c r="F70" s="102">
        <f t="shared" ref="F70:O70" si="44">F69</f>
        <v>100961000</v>
      </c>
      <c r="G70" s="103">
        <f t="shared" si="44"/>
        <v>81487000</v>
      </c>
      <c r="H70" s="102">
        <f t="shared" si="44"/>
        <v>21285000</v>
      </c>
      <c r="I70" s="103">
        <f t="shared" si="44"/>
        <v>20032510</v>
      </c>
      <c r="J70" s="102">
        <f t="shared" si="44"/>
        <v>43238000</v>
      </c>
      <c r="K70" s="103">
        <f t="shared" si="44"/>
        <v>73088148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64523000</v>
      </c>
      <c r="Q70" s="103">
        <f>$I70      +$K70      +$M70      +$O70</f>
        <v>93120658</v>
      </c>
      <c r="R70" s="57">
        <f>IF(($H70      =0),0,((($J70      -$H70      )/$H70      )*100))</f>
        <v>103.13836034766268</v>
      </c>
      <c r="S70" s="58">
        <f>IF(($I70      =0),0,((($K70      -$I70      )/$I70      )*100))</f>
        <v>264.8476800960039</v>
      </c>
      <c r="T70" s="57">
        <f>IF($E70   =0,0,($P70   /$E70   )*100)</f>
        <v>63.908836085221019</v>
      </c>
      <c r="U70" s="59">
        <f>IF($E70   =0,0,($Q70   /$E70 )*100)</f>
        <v>92.234286506670898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100961000</v>
      </c>
      <c r="C71" s="104">
        <f>C69</f>
        <v>0</v>
      </c>
      <c r="D71" s="104"/>
      <c r="E71" s="104">
        <f>$B71      +$C71      +$D71</f>
        <v>100961000</v>
      </c>
      <c r="F71" s="105">
        <f t="shared" ref="F71:O71" si="45">F69</f>
        <v>100961000</v>
      </c>
      <c r="G71" s="106">
        <f t="shared" si="45"/>
        <v>81487000</v>
      </c>
      <c r="H71" s="105">
        <f t="shared" si="45"/>
        <v>21285000</v>
      </c>
      <c r="I71" s="106">
        <f t="shared" si="45"/>
        <v>20032510</v>
      </c>
      <c r="J71" s="105">
        <f t="shared" si="45"/>
        <v>43238000</v>
      </c>
      <c r="K71" s="106">
        <f t="shared" si="45"/>
        <v>73088148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64523000</v>
      </c>
      <c r="Q71" s="106">
        <f>$I71      +$K71      +$M71      +$O71</f>
        <v>93120658</v>
      </c>
      <c r="R71" s="61">
        <f>IF(($H71      =0),0,((($J71      -$H71      )/$H71      )*100))</f>
        <v>103.13836034766268</v>
      </c>
      <c r="S71" s="62">
        <f>IF(($I71      =0),0,((($K71      -$I71      )/$I71      )*100))</f>
        <v>264.8476800960039</v>
      </c>
      <c r="T71" s="61">
        <f>IF($E71   =0,0,($P71   /$E71   )*100)</f>
        <v>63.908836085221019</v>
      </c>
      <c r="U71" s="65">
        <f>IF($E71   =0,0,($Q71   /$E71   )*100)</f>
        <v>92.234286506670898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175540000</v>
      </c>
      <c r="C72" s="104">
        <f>SUM(C9:C14,C17:C23,C26:C29,C32,C35:C39,C42:C52,C55:C58,C61:C65,C69)</f>
        <v>0</v>
      </c>
      <c r="D72" s="104"/>
      <c r="E72" s="104">
        <f>$B72      +$C72      +$D72</f>
        <v>175540000</v>
      </c>
      <c r="F72" s="105">
        <f t="shared" ref="F72:O72" si="46">SUM(F9:F14,F17:F23,F26:F29,F32,F35:F39,F42:F52,F55:F58,F61:F65,F69)</f>
        <v>175540000</v>
      </c>
      <c r="G72" s="106">
        <f t="shared" si="46"/>
        <v>101061000</v>
      </c>
      <c r="H72" s="105">
        <f t="shared" si="46"/>
        <v>22452000</v>
      </c>
      <c r="I72" s="106">
        <f t="shared" si="46"/>
        <v>41724608</v>
      </c>
      <c r="J72" s="105">
        <f t="shared" si="46"/>
        <v>48503000</v>
      </c>
      <c r="K72" s="106">
        <f t="shared" si="46"/>
        <v>93557038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70955000</v>
      </c>
      <c r="Q72" s="106">
        <f>$I72      +$K72      +$M72      +$O72</f>
        <v>135281646</v>
      </c>
      <c r="R72" s="61">
        <f>IF(($H72      =0),0,((($J72      -$H72      )/$H72      )*100))</f>
        <v>116.02975236059147</v>
      </c>
      <c r="S72" s="62">
        <f>IF(($I72      =0),0,((($K72      -$I72      )/$I72      )*100))</f>
        <v>124.22508558977954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45.100332428635895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85.987558397477869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JhlqOyMe5q5iEjgprAJjL2LFJw0z3qtVLKUieIxx4xEOb1Wfqmns8DJOVNMAmBCGtckOaXFPcWweRK9dMZMzHg==" saltValue="8Q6u75KoCvq3I+L4Usi66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1" manualBreakCount="1">
    <brk id="7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112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3000000</v>
      </c>
      <c r="C10" s="92"/>
      <c r="D10" s="92"/>
      <c r="E10" s="92">
        <f t="shared" ref="E10:E15" si="0">$B10      +$C10      +$D10</f>
        <v>3000000</v>
      </c>
      <c r="F10" s="93">
        <v>3000000</v>
      </c>
      <c r="G10" s="94">
        <v>3000000</v>
      </c>
      <c r="H10" s="93">
        <v>371000</v>
      </c>
      <c r="I10" s="94"/>
      <c r="J10" s="93">
        <v>1160000</v>
      </c>
      <c r="K10" s="94">
        <v>766514</v>
      </c>
      <c r="L10" s="93"/>
      <c r="M10" s="94"/>
      <c r="N10" s="93"/>
      <c r="O10" s="94"/>
      <c r="P10" s="93">
        <f t="shared" ref="P10:P15" si="1">$H10      +$J10      +$L10      +$N10</f>
        <v>1531000</v>
      </c>
      <c r="Q10" s="94">
        <f t="shared" ref="Q10:Q15" si="2">$I10      +$K10      +$M10      +$O10</f>
        <v>766514</v>
      </c>
      <c r="R10" s="48">
        <f t="shared" ref="R10:R15" si="3">IF(($H10      =0),0,((($J10      -$H10      )/$H10      )*100))</f>
        <v>212.66846361185983</v>
      </c>
      <c r="S10" s="49">
        <f t="shared" ref="S10:S15" si="4">IF(($I10      =0),0,((($K10      -$I10      )/$I10      )*100))</f>
        <v>0</v>
      </c>
      <c r="T10" s="48">
        <f t="shared" ref="T10:T14" si="5">IF(($E10      =0),0,(($P10      /$E10      )*100))</f>
        <v>51.033333333333331</v>
      </c>
      <c r="U10" s="50">
        <f t="shared" ref="U10:U14" si="6">IF(($E10      =0),0,(($Q10      /$E10      )*100))</f>
        <v>25.550466666666665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>
        <v>3500000</v>
      </c>
      <c r="C11" s="92"/>
      <c r="D11" s="92"/>
      <c r="E11" s="92">
        <f t="shared" si="0"/>
        <v>3500000</v>
      </c>
      <c r="F11" s="93">
        <v>3500000</v>
      </c>
      <c r="G11" s="94">
        <v>2000000</v>
      </c>
      <c r="H11" s="93">
        <v>233000</v>
      </c>
      <c r="I11" s="94"/>
      <c r="J11" s="93">
        <v>393000</v>
      </c>
      <c r="K11" s="94">
        <v>173568</v>
      </c>
      <c r="L11" s="93"/>
      <c r="M11" s="94"/>
      <c r="N11" s="93"/>
      <c r="O11" s="94"/>
      <c r="P11" s="93">
        <f t="shared" si="1"/>
        <v>626000</v>
      </c>
      <c r="Q11" s="94">
        <f t="shared" si="2"/>
        <v>173568</v>
      </c>
      <c r="R11" s="48">
        <f t="shared" si="3"/>
        <v>68.669527896995703</v>
      </c>
      <c r="S11" s="49">
        <f t="shared" si="4"/>
        <v>0</v>
      </c>
      <c r="T11" s="48">
        <f t="shared" si="5"/>
        <v>17.885714285714286</v>
      </c>
      <c r="U11" s="50">
        <f t="shared" si="6"/>
        <v>4.9590857142857141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6500000</v>
      </c>
      <c r="C15" s="95">
        <f>SUM(C9:C14)</f>
        <v>0</v>
      </c>
      <c r="D15" s="95"/>
      <c r="E15" s="95">
        <f t="shared" si="0"/>
        <v>6500000</v>
      </c>
      <c r="F15" s="96">
        <f t="shared" ref="F15:O15" si="7">SUM(F9:F14)</f>
        <v>6500000</v>
      </c>
      <c r="G15" s="97">
        <f t="shared" si="7"/>
        <v>5000000</v>
      </c>
      <c r="H15" s="96">
        <f t="shared" si="7"/>
        <v>604000</v>
      </c>
      <c r="I15" s="97">
        <f t="shared" si="7"/>
        <v>0</v>
      </c>
      <c r="J15" s="96">
        <f t="shared" si="7"/>
        <v>1553000</v>
      </c>
      <c r="K15" s="97">
        <f t="shared" si="7"/>
        <v>940082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2157000</v>
      </c>
      <c r="Q15" s="97">
        <f t="shared" si="2"/>
        <v>940082</v>
      </c>
      <c r="R15" s="52">
        <f t="shared" si="3"/>
        <v>157.11920529801324</v>
      </c>
      <c r="S15" s="53">
        <f t="shared" si="4"/>
        <v>0</v>
      </c>
      <c r="T15" s="52">
        <f>IF((SUM($E9:$E13))=0,0,(P15/(SUM($E9:$E13))*100))</f>
        <v>33.184615384615384</v>
      </c>
      <c r="U15" s="54">
        <f>IF((SUM($E9:$E13))=0,0,(Q15/(SUM($E9:$E13))*100))</f>
        <v>14.462800000000001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>
        <v>2900000</v>
      </c>
      <c r="C19" s="92"/>
      <c r="D19" s="92"/>
      <c r="E19" s="92">
        <f t="shared" si="8"/>
        <v>2900000</v>
      </c>
      <c r="F19" s="93">
        <v>2900000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2900000</v>
      </c>
      <c r="C24" s="95">
        <f>SUM(C17:C23)</f>
        <v>0</v>
      </c>
      <c r="D24" s="95"/>
      <c r="E24" s="95">
        <f t="shared" si="8"/>
        <v>2900000</v>
      </c>
      <c r="F24" s="96">
        <f t="shared" ref="F24:O24" si="15">SUM(F17:F23)</f>
        <v>2900000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>
        <v>2416000</v>
      </c>
      <c r="C29" s="92"/>
      <c r="D29" s="92"/>
      <c r="E29" s="92">
        <f>$B29      +$C29      +$D29</f>
        <v>2416000</v>
      </c>
      <c r="F29" s="93">
        <v>2416000</v>
      </c>
      <c r="G29" s="94">
        <v>1691000</v>
      </c>
      <c r="H29" s="93">
        <v>840000</v>
      </c>
      <c r="I29" s="94">
        <v>534554</v>
      </c>
      <c r="J29" s="93">
        <v>443000</v>
      </c>
      <c r="K29" s="94"/>
      <c r="L29" s="93"/>
      <c r="M29" s="94"/>
      <c r="N29" s="93"/>
      <c r="O29" s="94"/>
      <c r="P29" s="93">
        <f>$H29      +$J29      +$L29      +$N29</f>
        <v>1283000</v>
      </c>
      <c r="Q29" s="94">
        <f>$I29      +$K29      +$M29      +$O29</f>
        <v>534554</v>
      </c>
      <c r="R29" s="48">
        <f>IF(($H29      =0),0,((($J29      -$H29      )/$H29      )*100))</f>
        <v>-47.261904761904759</v>
      </c>
      <c r="S29" s="49">
        <f>IF(($I29      =0),0,((($K29      -$I29      )/$I29      )*100))</f>
        <v>-100</v>
      </c>
      <c r="T29" s="48">
        <f>IF(($E29      =0),0,(($P29      /$E29      )*100))</f>
        <v>53.104304635761594</v>
      </c>
      <c r="U29" s="50">
        <f>IF(($E29      =0),0,(($Q29      /$E29      )*100))</f>
        <v>22.125579470198677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2416000</v>
      </c>
      <c r="C30" s="95">
        <f>SUM(C26:C29)</f>
        <v>0</v>
      </c>
      <c r="D30" s="95"/>
      <c r="E30" s="95">
        <f>$B30      +$C30      +$D30</f>
        <v>2416000</v>
      </c>
      <c r="F30" s="96">
        <f t="shared" ref="F30:O30" si="16">SUM(F26:F29)</f>
        <v>2416000</v>
      </c>
      <c r="G30" s="97">
        <f t="shared" si="16"/>
        <v>1691000</v>
      </c>
      <c r="H30" s="96">
        <f t="shared" si="16"/>
        <v>840000</v>
      </c>
      <c r="I30" s="97">
        <f t="shared" si="16"/>
        <v>534554</v>
      </c>
      <c r="J30" s="96">
        <f t="shared" si="16"/>
        <v>443000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1283000</v>
      </c>
      <c r="Q30" s="97">
        <f>$I30      +$K30      +$M30      +$O30</f>
        <v>534554</v>
      </c>
      <c r="R30" s="52">
        <f>IF(($H30      =0),0,((($J30      -$H30      )/$H30      )*100))</f>
        <v>-47.261904761904759</v>
      </c>
      <c r="S30" s="53">
        <f>IF(($I30      =0),0,((($K30      -$I30      )/$I30      )*100))</f>
        <v>-100</v>
      </c>
      <c r="T30" s="52">
        <f>IF($E30   =0,0,($P30   /$E30   )*100)</f>
        <v>53.104304635761594</v>
      </c>
      <c r="U30" s="54">
        <f>IF($E30   =0,0,($Q30   /$E30   )*100)</f>
        <v>22.125579470198677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6772000</v>
      </c>
      <c r="C32" s="92"/>
      <c r="D32" s="92"/>
      <c r="E32" s="92">
        <f>$B32      +$C32      +$D32</f>
        <v>6772000</v>
      </c>
      <c r="F32" s="93">
        <v>6772000</v>
      </c>
      <c r="G32" s="94">
        <v>4740000</v>
      </c>
      <c r="H32" s="93">
        <v>3620000</v>
      </c>
      <c r="I32" s="94">
        <v>454031</v>
      </c>
      <c r="J32" s="93">
        <v>1120000</v>
      </c>
      <c r="K32" s="94">
        <v>3715931</v>
      </c>
      <c r="L32" s="93"/>
      <c r="M32" s="94"/>
      <c r="N32" s="93"/>
      <c r="O32" s="94"/>
      <c r="P32" s="93">
        <f>$H32      +$J32      +$L32      +$N32</f>
        <v>4740000</v>
      </c>
      <c r="Q32" s="94">
        <f>$I32      +$K32      +$M32      +$O32</f>
        <v>4169962</v>
      </c>
      <c r="R32" s="48">
        <f>IF(($H32      =0),0,((($J32      -$H32      )/$H32      )*100))</f>
        <v>-69.060773480662988</v>
      </c>
      <c r="S32" s="49">
        <f>IF(($I32      =0),0,((($K32      -$I32      )/$I32      )*100))</f>
        <v>718.43112034200317</v>
      </c>
      <c r="T32" s="48">
        <f>IF(($E32      =0),0,(($P32      /$E32      )*100))</f>
        <v>69.994093325457769</v>
      </c>
      <c r="U32" s="50">
        <f>IF(($E32      =0),0,(($Q32      /$E32      )*100))</f>
        <v>61.576520968694624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6772000</v>
      </c>
      <c r="C33" s="95">
        <f>C32</f>
        <v>0</v>
      </c>
      <c r="D33" s="95"/>
      <c r="E33" s="95">
        <f>$B33      +$C33      +$D33</f>
        <v>6772000</v>
      </c>
      <c r="F33" s="96">
        <f t="shared" ref="F33:O33" si="17">F32</f>
        <v>6772000</v>
      </c>
      <c r="G33" s="97">
        <f t="shared" si="17"/>
        <v>4740000</v>
      </c>
      <c r="H33" s="96">
        <f t="shared" si="17"/>
        <v>3620000</v>
      </c>
      <c r="I33" s="97">
        <f t="shared" si="17"/>
        <v>454031</v>
      </c>
      <c r="J33" s="96">
        <f t="shared" si="17"/>
        <v>1120000</v>
      </c>
      <c r="K33" s="97">
        <f t="shared" si="17"/>
        <v>3715931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4740000</v>
      </c>
      <c r="Q33" s="97">
        <f>$I33      +$K33      +$M33      +$O33</f>
        <v>4169962</v>
      </c>
      <c r="R33" s="52">
        <f>IF(($H33      =0),0,((($J33      -$H33      )/$H33      )*100))</f>
        <v>-69.060773480662988</v>
      </c>
      <c r="S33" s="53">
        <f>IF(($I33      =0),0,((($K33      -$I33      )/$I33      )*100))</f>
        <v>718.43112034200317</v>
      </c>
      <c r="T33" s="52">
        <f>IF($E33   =0,0,($P33   /$E33   )*100)</f>
        <v>69.994093325457769</v>
      </c>
      <c r="U33" s="54">
        <f>IF($E33   =0,0,($Q33   /$E33   )*100)</f>
        <v>61.576520968694624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/>
      <c r="C36" s="92"/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>
        <v>50000000</v>
      </c>
      <c r="C44" s="92"/>
      <c r="D44" s="92"/>
      <c r="E44" s="92">
        <f t="shared" si="26"/>
        <v>50000000</v>
      </c>
      <c r="F44" s="93">
        <v>50000000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>
        <v>109000000</v>
      </c>
      <c r="C51" s="92"/>
      <c r="D51" s="92"/>
      <c r="E51" s="92">
        <f t="shared" si="26"/>
        <v>109000000</v>
      </c>
      <c r="F51" s="93">
        <v>109000000</v>
      </c>
      <c r="G51" s="94">
        <v>39000000</v>
      </c>
      <c r="H51" s="93">
        <v>8894000</v>
      </c>
      <c r="I51" s="94"/>
      <c r="J51" s="93">
        <v>23231000</v>
      </c>
      <c r="K51" s="94"/>
      <c r="L51" s="93"/>
      <c r="M51" s="94"/>
      <c r="N51" s="93"/>
      <c r="O51" s="94"/>
      <c r="P51" s="93">
        <f t="shared" si="27"/>
        <v>32125000</v>
      </c>
      <c r="Q51" s="94">
        <f t="shared" si="28"/>
        <v>0</v>
      </c>
      <c r="R51" s="48">
        <f t="shared" si="29"/>
        <v>161.19856082752418</v>
      </c>
      <c r="S51" s="49">
        <f t="shared" si="30"/>
        <v>0</v>
      </c>
      <c r="T51" s="48">
        <f t="shared" si="31"/>
        <v>29.472477064220183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159000000</v>
      </c>
      <c r="C53" s="95">
        <f>SUM(C42:C52)</f>
        <v>0</v>
      </c>
      <c r="D53" s="95"/>
      <c r="E53" s="95">
        <f t="shared" si="26"/>
        <v>159000000</v>
      </c>
      <c r="F53" s="96">
        <f t="shared" ref="F53:O53" si="33">SUM(F42:F52)</f>
        <v>159000000</v>
      </c>
      <c r="G53" s="97">
        <f t="shared" si="33"/>
        <v>39000000</v>
      </c>
      <c r="H53" s="96">
        <f t="shared" si="33"/>
        <v>8894000</v>
      </c>
      <c r="I53" s="97">
        <f t="shared" si="33"/>
        <v>0</v>
      </c>
      <c r="J53" s="96">
        <f t="shared" si="33"/>
        <v>23231000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32125000</v>
      </c>
      <c r="Q53" s="97">
        <f t="shared" si="28"/>
        <v>0</v>
      </c>
      <c r="R53" s="52">
        <f t="shared" si="29"/>
        <v>161.19856082752418</v>
      </c>
      <c r="S53" s="53">
        <f t="shared" si="30"/>
        <v>0</v>
      </c>
      <c r="T53" s="52">
        <f>IF((+$E43+$E45+$E47+$E48+$E51) =0,0,(P53   /(+$E43+$E45+$E47+$E48+$E51) )*100)</f>
        <v>29.472477064220183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177588000</v>
      </c>
      <c r="C67" s="104">
        <f>SUM(C9:C14,C17:C23,C26:C29,C32,C35:C39,C42:C52,C55:C58,C61:C65)</f>
        <v>0</v>
      </c>
      <c r="D67" s="104"/>
      <c r="E67" s="104">
        <f t="shared" si="35"/>
        <v>177588000</v>
      </c>
      <c r="F67" s="105">
        <f t="shared" ref="F67:O67" si="43">SUM(F9:F14,F17:F23,F26:F29,F32,F35:F39,F42:F52,F55:F58,F61:F65)</f>
        <v>177588000</v>
      </c>
      <c r="G67" s="106">
        <f t="shared" si="43"/>
        <v>50431000</v>
      </c>
      <c r="H67" s="105">
        <f t="shared" si="43"/>
        <v>13958000</v>
      </c>
      <c r="I67" s="106">
        <f t="shared" si="43"/>
        <v>988585</v>
      </c>
      <c r="J67" s="105">
        <f t="shared" si="43"/>
        <v>26347000</v>
      </c>
      <c r="K67" s="106">
        <f t="shared" si="43"/>
        <v>4656013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40305000</v>
      </c>
      <c r="Q67" s="106">
        <f t="shared" si="37"/>
        <v>5644598</v>
      </c>
      <c r="R67" s="61">
        <f t="shared" si="38"/>
        <v>88.759134546496625</v>
      </c>
      <c r="S67" s="62">
        <f t="shared" si="39"/>
        <v>370.97750825675081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32.324682407288591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4.5269777364301298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621329000</v>
      </c>
      <c r="C69" s="92"/>
      <c r="D69" s="92"/>
      <c r="E69" s="92">
        <f>$B69      +$C69      +$D69</f>
        <v>621329000</v>
      </c>
      <c r="F69" s="93">
        <v>621329000</v>
      </c>
      <c r="G69" s="94">
        <v>369220000</v>
      </c>
      <c r="H69" s="93">
        <v>120724000</v>
      </c>
      <c r="I69" s="94">
        <v>71628373</v>
      </c>
      <c r="J69" s="93">
        <v>175598000</v>
      </c>
      <c r="K69" s="94">
        <v>92230070</v>
      </c>
      <c r="L69" s="93"/>
      <c r="M69" s="94"/>
      <c r="N69" s="93"/>
      <c r="O69" s="94"/>
      <c r="P69" s="93">
        <f>$H69      +$J69      +$L69      +$N69</f>
        <v>296322000</v>
      </c>
      <c r="Q69" s="94">
        <f>$I69      +$K69      +$M69      +$O69</f>
        <v>163858443</v>
      </c>
      <c r="R69" s="48">
        <f>IF(($H69      =0),0,((($J69      -$H69      )/$H69      )*100))</f>
        <v>45.454093635068418</v>
      </c>
      <c r="S69" s="49">
        <f>IF(($I69      =0),0,((($K69      -$I69      )/$I69      )*100))</f>
        <v>28.761922318129436</v>
      </c>
      <c r="T69" s="48">
        <f>IF(($E69      =0),0,(($P69      /$E69      )*100))</f>
        <v>47.691641626255979</v>
      </c>
      <c r="U69" s="50">
        <f>IF(($E69      =0),0,(($Q69      /$E69      )*100))</f>
        <v>26.372250933080544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621329000</v>
      </c>
      <c r="C70" s="101">
        <f>C69</f>
        <v>0</v>
      </c>
      <c r="D70" s="101"/>
      <c r="E70" s="101">
        <f>$B70      +$C70      +$D70</f>
        <v>621329000</v>
      </c>
      <c r="F70" s="102">
        <f t="shared" ref="F70:O70" si="44">F69</f>
        <v>621329000</v>
      </c>
      <c r="G70" s="103">
        <f t="shared" si="44"/>
        <v>369220000</v>
      </c>
      <c r="H70" s="102">
        <f t="shared" si="44"/>
        <v>120724000</v>
      </c>
      <c r="I70" s="103">
        <f t="shared" si="44"/>
        <v>71628373</v>
      </c>
      <c r="J70" s="102">
        <f t="shared" si="44"/>
        <v>175598000</v>
      </c>
      <c r="K70" s="103">
        <f t="shared" si="44"/>
        <v>92230070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296322000</v>
      </c>
      <c r="Q70" s="103">
        <f>$I70      +$K70      +$M70      +$O70</f>
        <v>163858443</v>
      </c>
      <c r="R70" s="57">
        <f>IF(($H70      =0),0,((($J70      -$H70      )/$H70      )*100))</f>
        <v>45.454093635068418</v>
      </c>
      <c r="S70" s="58">
        <f>IF(($I70      =0),0,((($K70      -$I70      )/$I70      )*100))</f>
        <v>28.761922318129436</v>
      </c>
      <c r="T70" s="57">
        <f>IF($E70   =0,0,($P70   /$E70   )*100)</f>
        <v>47.691641626255979</v>
      </c>
      <c r="U70" s="59">
        <f>IF($E70   =0,0,($Q70   /$E70 )*100)</f>
        <v>26.372250933080544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621329000</v>
      </c>
      <c r="C71" s="104">
        <f>C69</f>
        <v>0</v>
      </c>
      <c r="D71" s="104"/>
      <c r="E71" s="104">
        <f>$B71      +$C71      +$D71</f>
        <v>621329000</v>
      </c>
      <c r="F71" s="105">
        <f t="shared" ref="F71:O71" si="45">F69</f>
        <v>621329000</v>
      </c>
      <c r="G71" s="106">
        <f t="shared" si="45"/>
        <v>369220000</v>
      </c>
      <c r="H71" s="105">
        <f t="shared" si="45"/>
        <v>120724000</v>
      </c>
      <c r="I71" s="106">
        <f t="shared" si="45"/>
        <v>71628373</v>
      </c>
      <c r="J71" s="105">
        <f t="shared" si="45"/>
        <v>175598000</v>
      </c>
      <c r="K71" s="106">
        <f t="shared" si="45"/>
        <v>92230070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296322000</v>
      </c>
      <c r="Q71" s="106">
        <f>$I71      +$K71      +$M71      +$O71</f>
        <v>163858443</v>
      </c>
      <c r="R71" s="61">
        <f>IF(($H71      =0),0,((($J71      -$H71      )/$H71      )*100))</f>
        <v>45.454093635068418</v>
      </c>
      <c r="S71" s="62">
        <f>IF(($I71      =0),0,((($K71      -$I71      )/$I71      )*100))</f>
        <v>28.761922318129436</v>
      </c>
      <c r="T71" s="61">
        <f>IF($E71   =0,0,($P71   /$E71   )*100)</f>
        <v>47.691641626255979</v>
      </c>
      <c r="U71" s="65">
        <f>IF($E71   =0,0,($Q71   /$E71   )*100)</f>
        <v>26.372250933080544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798917000</v>
      </c>
      <c r="C72" s="104">
        <f>SUM(C9:C14,C17:C23,C26:C29,C32,C35:C39,C42:C52,C55:C58,C61:C65,C69)</f>
        <v>0</v>
      </c>
      <c r="D72" s="104"/>
      <c r="E72" s="104">
        <f>$B72      +$C72      +$D72</f>
        <v>798917000</v>
      </c>
      <c r="F72" s="105">
        <f t="shared" ref="F72:O72" si="46">SUM(F9:F14,F17:F23,F26:F29,F32,F35:F39,F42:F52,F55:F58,F61:F65,F69)</f>
        <v>798917000</v>
      </c>
      <c r="G72" s="106">
        <f t="shared" si="46"/>
        <v>419651000</v>
      </c>
      <c r="H72" s="105">
        <f t="shared" si="46"/>
        <v>134682000</v>
      </c>
      <c r="I72" s="106">
        <f t="shared" si="46"/>
        <v>72616958</v>
      </c>
      <c r="J72" s="105">
        <f t="shared" si="46"/>
        <v>201945000</v>
      </c>
      <c r="K72" s="106">
        <f t="shared" si="46"/>
        <v>96886083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336627000</v>
      </c>
      <c r="Q72" s="106">
        <f>$I72      +$K72      +$M72      +$O72</f>
        <v>169503041</v>
      </c>
      <c r="R72" s="61">
        <f>IF(($H72      =0),0,((($J72      -$H72      )/$H72      )*100))</f>
        <v>49.942085802111642</v>
      </c>
      <c r="S72" s="62">
        <f>IF(($I72      =0),0,((($K72      -$I72      )/$I72      )*100))</f>
        <v>33.420740373068227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45.12323445712363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22.721069493054447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u4315UJsZZkVfZCHEY6HhRQTkMYCxcrUH5BR0tZKgE3qy5ZiUunTQE8sU+zHcOYwMTGTRngqnPdczsmwfXPvCg==" saltValue="xnw4oo1xgwcLHZMwFypum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113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1000000</v>
      </c>
      <c r="C10" s="92"/>
      <c r="D10" s="92"/>
      <c r="E10" s="92">
        <f t="shared" ref="E10:E15" si="0">$B10      +$C10      +$D10</f>
        <v>1000000</v>
      </c>
      <c r="F10" s="93">
        <v>1000000</v>
      </c>
      <c r="G10" s="94">
        <v>1000000</v>
      </c>
      <c r="H10" s="93">
        <v>523000</v>
      </c>
      <c r="I10" s="94">
        <v>522535</v>
      </c>
      <c r="J10" s="93">
        <v>75000</v>
      </c>
      <c r="K10" s="94">
        <v>130200</v>
      </c>
      <c r="L10" s="93"/>
      <c r="M10" s="94"/>
      <c r="N10" s="93"/>
      <c r="O10" s="94"/>
      <c r="P10" s="93">
        <f t="shared" ref="P10:P15" si="1">$H10      +$J10      +$L10      +$N10</f>
        <v>598000</v>
      </c>
      <c r="Q10" s="94">
        <f t="shared" ref="Q10:Q15" si="2">$I10      +$K10      +$M10      +$O10</f>
        <v>652735</v>
      </c>
      <c r="R10" s="48">
        <f t="shared" ref="R10:R15" si="3">IF(($H10      =0),0,((($J10      -$H10      )/$H10      )*100))</f>
        <v>-85.659655831739968</v>
      </c>
      <c r="S10" s="49">
        <f t="shared" ref="S10:S15" si="4">IF(($I10      =0),0,((($K10      -$I10      )/$I10      )*100))</f>
        <v>-75.083008793669322</v>
      </c>
      <c r="T10" s="48">
        <f t="shared" ref="T10:T14" si="5">IF(($E10      =0),0,(($P10      /$E10      )*100))</f>
        <v>59.8</v>
      </c>
      <c r="U10" s="50">
        <f t="shared" ref="U10:U14" si="6">IF(($E10      =0),0,(($Q10      /$E10      )*100))</f>
        <v>65.273499999999999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1000000</v>
      </c>
      <c r="C15" s="95">
        <f>SUM(C9:C14)</f>
        <v>0</v>
      </c>
      <c r="D15" s="95"/>
      <c r="E15" s="95">
        <f t="shared" si="0"/>
        <v>1000000</v>
      </c>
      <c r="F15" s="96">
        <f t="shared" ref="F15:O15" si="7">SUM(F9:F14)</f>
        <v>1000000</v>
      </c>
      <c r="G15" s="97">
        <f t="shared" si="7"/>
        <v>1000000</v>
      </c>
      <c r="H15" s="96">
        <f t="shared" si="7"/>
        <v>523000</v>
      </c>
      <c r="I15" s="97">
        <f t="shared" si="7"/>
        <v>522535</v>
      </c>
      <c r="J15" s="96">
        <f t="shared" si="7"/>
        <v>75000</v>
      </c>
      <c r="K15" s="97">
        <f t="shared" si="7"/>
        <v>130200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598000</v>
      </c>
      <c r="Q15" s="97">
        <f t="shared" si="2"/>
        <v>652735</v>
      </c>
      <c r="R15" s="52">
        <f t="shared" si="3"/>
        <v>-85.659655831739968</v>
      </c>
      <c r="S15" s="53">
        <f t="shared" si="4"/>
        <v>-75.083008793669322</v>
      </c>
      <c r="T15" s="52">
        <f>IF((SUM($E9:$E13))=0,0,(P15/(SUM($E9:$E13))*100))</f>
        <v>59.8</v>
      </c>
      <c r="U15" s="54">
        <f>IF((SUM($E9:$E13))=0,0,(Q15/(SUM($E9:$E13))*100))</f>
        <v>65.273499999999999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>
        <v>1000000</v>
      </c>
      <c r="C19" s="92"/>
      <c r="D19" s="92"/>
      <c r="E19" s="92">
        <f t="shared" si="8"/>
        <v>1000000</v>
      </c>
      <c r="F19" s="93">
        <v>1000000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1000000</v>
      </c>
      <c r="C24" s="95">
        <f>SUM(C17:C23)</f>
        <v>0</v>
      </c>
      <c r="D24" s="95"/>
      <c r="E24" s="95">
        <f t="shared" si="8"/>
        <v>1000000</v>
      </c>
      <c r="F24" s="96">
        <f t="shared" ref="F24:O24" si="15">SUM(F17:F23)</f>
        <v>1000000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>
        <v>2601000</v>
      </c>
      <c r="C29" s="92"/>
      <c r="D29" s="92"/>
      <c r="E29" s="92">
        <f>$B29      +$C29      +$D29</f>
        <v>2601000</v>
      </c>
      <c r="F29" s="93">
        <v>2601000</v>
      </c>
      <c r="G29" s="94">
        <v>1825000</v>
      </c>
      <c r="H29" s="93">
        <v>876000</v>
      </c>
      <c r="I29" s="94">
        <v>875817</v>
      </c>
      <c r="J29" s="93">
        <v>1145000</v>
      </c>
      <c r="K29" s="94">
        <v>886123</v>
      </c>
      <c r="L29" s="93"/>
      <c r="M29" s="94"/>
      <c r="N29" s="93"/>
      <c r="O29" s="94"/>
      <c r="P29" s="93">
        <f>$H29      +$J29      +$L29      +$N29</f>
        <v>2021000</v>
      </c>
      <c r="Q29" s="94">
        <f>$I29      +$K29      +$M29      +$O29</f>
        <v>1761940</v>
      </c>
      <c r="R29" s="48">
        <f>IF(($H29      =0),0,((($J29      -$H29      )/$H29      )*100))</f>
        <v>30.707762557077629</v>
      </c>
      <c r="S29" s="49">
        <f>IF(($I29      =0),0,((($K29      -$I29      )/$I29      )*100))</f>
        <v>1.1767298419647025</v>
      </c>
      <c r="T29" s="48">
        <f>IF(($E29      =0),0,(($P29      /$E29      )*100))</f>
        <v>77.700884275278739</v>
      </c>
      <c r="U29" s="50">
        <f>IF(($E29      =0),0,(($Q29      /$E29      )*100))</f>
        <v>67.740868896578249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2601000</v>
      </c>
      <c r="C30" s="95">
        <f>SUM(C26:C29)</f>
        <v>0</v>
      </c>
      <c r="D30" s="95"/>
      <c r="E30" s="95">
        <f>$B30      +$C30      +$D30</f>
        <v>2601000</v>
      </c>
      <c r="F30" s="96">
        <f t="shared" ref="F30:O30" si="16">SUM(F26:F29)</f>
        <v>2601000</v>
      </c>
      <c r="G30" s="97">
        <f t="shared" si="16"/>
        <v>1825000</v>
      </c>
      <c r="H30" s="96">
        <f t="shared" si="16"/>
        <v>876000</v>
      </c>
      <c r="I30" s="97">
        <f t="shared" si="16"/>
        <v>875817</v>
      </c>
      <c r="J30" s="96">
        <f t="shared" si="16"/>
        <v>1145000</v>
      </c>
      <c r="K30" s="97">
        <f t="shared" si="16"/>
        <v>886123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2021000</v>
      </c>
      <c r="Q30" s="97">
        <f>$I30      +$K30      +$M30      +$O30</f>
        <v>1761940</v>
      </c>
      <c r="R30" s="52">
        <f>IF(($H30      =0),0,((($J30      -$H30      )/$H30      )*100))</f>
        <v>30.707762557077629</v>
      </c>
      <c r="S30" s="53">
        <f>IF(($I30      =0),0,((($K30      -$I30      )/$I30      )*100))</f>
        <v>1.1767298419647025</v>
      </c>
      <c r="T30" s="52">
        <f>IF($E30   =0,0,($P30   /$E30   )*100)</f>
        <v>77.700884275278739</v>
      </c>
      <c r="U30" s="54">
        <f>IF($E30   =0,0,($Q30   /$E30   )*100)</f>
        <v>67.740868896578249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3303000</v>
      </c>
      <c r="C32" s="92"/>
      <c r="D32" s="92"/>
      <c r="E32" s="92">
        <f>$B32      +$C32      +$D32</f>
        <v>3303000</v>
      </c>
      <c r="F32" s="93">
        <v>3303000</v>
      </c>
      <c r="G32" s="94">
        <v>2312000</v>
      </c>
      <c r="H32" s="93">
        <v>665000</v>
      </c>
      <c r="I32" s="94">
        <v>664967</v>
      </c>
      <c r="J32" s="93">
        <v>1019000</v>
      </c>
      <c r="K32" s="94">
        <v>1018364</v>
      </c>
      <c r="L32" s="93"/>
      <c r="M32" s="94"/>
      <c r="N32" s="93"/>
      <c r="O32" s="94"/>
      <c r="P32" s="93">
        <f>$H32      +$J32      +$L32      +$N32</f>
        <v>1684000</v>
      </c>
      <c r="Q32" s="94">
        <f>$I32      +$K32      +$M32      +$O32</f>
        <v>1683331</v>
      </c>
      <c r="R32" s="48">
        <f>IF(($H32      =0),0,((($J32      -$H32      )/$H32      )*100))</f>
        <v>53.233082706766922</v>
      </c>
      <c r="S32" s="49">
        <f>IF(($I32      =0),0,((($K32      -$I32      )/$I32      )*100))</f>
        <v>53.145043287862407</v>
      </c>
      <c r="T32" s="48">
        <f>IF(($E32      =0),0,(($P32      /$E32      )*100))</f>
        <v>50.983953981229192</v>
      </c>
      <c r="U32" s="50">
        <f>IF(($E32      =0),0,(($Q32      /$E32      )*100))</f>
        <v>50.963699666969418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3303000</v>
      </c>
      <c r="C33" s="95">
        <f>C32</f>
        <v>0</v>
      </c>
      <c r="D33" s="95"/>
      <c r="E33" s="95">
        <f>$B33      +$C33      +$D33</f>
        <v>3303000</v>
      </c>
      <c r="F33" s="96">
        <f t="shared" ref="F33:O33" si="17">F32</f>
        <v>3303000</v>
      </c>
      <c r="G33" s="97">
        <f t="shared" si="17"/>
        <v>2312000</v>
      </c>
      <c r="H33" s="96">
        <f t="shared" si="17"/>
        <v>665000</v>
      </c>
      <c r="I33" s="97">
        <f t="shared" si="17"/>
        <v>664967</v>
      </c>
      <c r="J33" s="96">
        <f t="shared" si="17"/>
        <v>1019000</v>
      </c>
      <c r="K33" s="97">
        <f t="shared" si="17"/>
        <v>1018364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1684000</v>
      </c>
      <c r="Q33" s="97">
        <f>$I33      +$K33      +$M33      +$O33</f>
        <v>1683331</v>
      </c>
      <c r="R33" s="52">
        <f>IF(($H33      =0),0,((($J33      -$H33      )/$H33      )*100))</f>
        <v>53.233082706766922</v>
      </c>
      <c r="S33" s="53">
        <f>IF(($I33      =0),0,((($K33      -$I33      )/$I33      )*100))</f>
        <v>53.145043287862407</v>
      </c>
      <c r="T33" s="52">
        <f>IF($E33   =0,0,($P33   /$E33   )*100)</f>
        <v>50.983953981229192</v>
      </c>
      <c r="U33" s="54">
        <f>IF($E33   =0,0,($Q33   /$E33   )*100)</f>
        <v>50.963699666969418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/>
      <c r="C36" s="92"/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>
        <v>158025000</v>
      </c>
      <c r="C51" s="92"/>
      <c r="D51" s="92"/>
      <c r="E51" s="92">
        <f t="shared" si="26"/>
        <v>158025000</v>
      </c>
      <c r="F51" s="93">
        <v>158025000</v>
      </c>
      <c r="G51" s="94">
        <v>110000000</v>
      </c>
      <c r="H51" s="93">
        <v>23552000</v>
      </c>
      <c r="I51" s="94">
        <v>26348395</v>
      </c>
      <c r="J51" s="93">
        <v>72926000</v>
      </c>
      <c r="K51" s="94">
        <v>83136296</v>
      </c>
      <c r="L51" s="93"/>
      <c r="M51" s="94"/>
      <c r="N51" s="93"/>
      <c r="O51" s="94"/>
      <c r="P51" s="93">
        <f t="shared" si="27"/>
        <v>96478000</v>
      </c>
      <c r="Q51" s="94">
        <f t="shared" si="28"/>
        <v>109484691</v>
      </c>
      <c r="R51" s="48">
        <f t="shared" si="29"/>
        <v>209.63824728260869</v>
      </c>
      <c r="S51" s="49">
        <f t="shared" si="30"/>
        <v>215.5269837119111</v>
      </c>
      <c r="T51" s="48">
        <f t="shared" si="31"/>
        <v>61.052365132099354</v>
      </c>
      <c r="U51" s="50">
        <f t="shared" si="32"/>
        <v>69.283145704793554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158025000</v>
      </c>
      <c r="C53" s="95">
        <f>SUM(C42:C52)</f>
        <v>0</v>
      </c>
      <c r="D53" s="95"/>
      <c r="E53" s="95">
        <f t="shared" si="26"/>
        <v>158025000</v>
      </c>
      <c r="F53" s="96">
        <f t="shared" ref="F53:O53" si="33">SUM(F42:F52)</f>
        <v>158025000</v>
      </c>
      <c r="G53" s="97">
        <f t="shared" si="33"/>
        <v>110000000</v>
      </c>
      <c r="H53" s="96">
        <f t="shared" si="33"/>
        <v>23552000</v>
      </c>
      <c r="I53" s="97">
        <f t="shared" si="33"/>
        <v>26348395</v>
      </c>
      <c r="J53" s="96">
        <f t="shared" si="33"/>
        <v>72926000</v>
      </c>
      <c r="K53" s="97">
        <f t="shared" si="33"/>
        <v>83136296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96478000</v>
      </c>
      <c r="Q53" s="97">
        <f t="shared" si="28"/>
        <v>109484691</v>
      </c>
      <c r="R53" s="52">
        <f t="shared" si="29"/>
        <v>209.63824728260869</v>
      </c>
      <c r="S53" s="53">
        <f t="shared" si="30"/>
        <v>215.5269837119111</v>
      </c>
      <c r="T53" s="52">
        <f>IF((+$E43+$E45+$E47+$E48+$E51) =0,0,(P53   /(+$E43+$E45+$E47+$E48+$E51) )*100)</f>
        <v>61.052365132099354</v>
      </c>
      <c r="U53" s="54">
        <f>IF((+$E43+$E45+$E47+$E48+$E51) =0,0,(Q53   /(+$E43+$E45+$E47+$E48+$E51) )*100)</f>
        <v>69.283145704793554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165929000</v>
      </c>
      <c r="C67" s="104">
        <f>SUM(C9:C14,C17:C23,C26:C29,C32,C35:C39,C42:C52,C55:C58,C61:C65)</f>
        <v>0</v>
      </c>
      <c r="D67" s="104"/>
      <c r="E67" s="104">
        <f t="shared" si="35"/>
        <v>165929000</v>
      </c>
      <c r="F67" s="105">
        <f t="shared" ref="F67:O67" si="43">SUM(F9:F14,F17:F23,F26:F29,F32,F35:F39,F42:F52,F55:F58,F61:F65)</f>
        <v>165929000</v>
      </c>
      <c r="G67" s="106">
        <f t="shared" si="43"/>
        <v>115137000</v>
      </c>
      <c r="H67" s="105">
        <f t="shared" si="43"/>
        <v>25616000</v>
      </c>
      <c r="I67" s="106">
        <f t="shared" si="43"/>
        <v>28411714</v>
      </c>
      <c r="J67" s="105">
        <f t="shared" si="43"/>
        <v>75165000</v>
      </c>
      <c r="K67" s="106">
        <f t="shared" si="43"/>
        <v>85170983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100781000</v>
      </c>
      <c r="Q67" s="106">
        <f t="shared" si="37"/>
        <v>113582697</v>
      </c>
      <c r="R67" s="61">
        <f t="shared" si="38"/>
        <v>193.42988757026859</v>
      </c>
      <c r="S67" s="62">
        <f t="shared" si="39"/>
        <v>199.77418117048481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61.105687902066954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68.867632132614645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277987000</v>
      </c>
      <c r="C69" s="92"/>
      <c r="D69" s="92"/>
      <c r="E69" s="92">
        <f>$B69      +$C69      +$D69</f>
        <v>277987000</v>
      </c>
      <c r="F69" s="93">
        <v>277987000</v>
      </c>
      <c r="G69" s="94">
        <v>210216000</v>
      </c>
      <c r="H69" s="93">
        <v>117351000</v>
      </c>
      <c r="I69" s="94">
        <v>161959508</v>
      </c>
      <c r="J69" s="93">
        <v>103184000</v>
      </c>
      <c r="K69" s="94">
        <v>60982203</v>
      </c>
      <c r="L69" s="93"/>
      <c r="M69" s="94"/>
      <c r="N69" s="93"/>
      <c r="O69" s="94"/>
      <c r="P69" s="93">
        <f>$H69      +$J69      +$L69      +$N69</f>
        <v>220535000</v>
      </c>
      <c r="Q69" s="94">
        <f>$I69      +$K69      +$M69      +$O69</f>
        <v>222941711</v>
      </c>
      <c r="R69" s="48">
        <f>IF(($H69      =0),0,((($J69      -$H69      )/$H69      )*100))</f>
        <v>-12.072330018491535</v>
      </c>
      <c r="S69" s="49">
        <f>IF(($I69      =0),0,((($K69      -$I69      )/$I69      )*100))</f>
        <v>-62.347253487581597</v>
      </c>
      <c r="T69" s="48">
        <f>IF(($E69      =0),0,(($P69      /$E69      )*100))</f>
        <v>79.332846500016188</v>
      </c>
      <c r="U69" s="50">
        <f>IF(($E69      =0),0,(($Q69      /$E69      )*100))</f>
        <v>80.198610366671815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277987000</v>
      </c>
      <c r="C70" s="101">
        <f>C69</f>
        <v>0</v>
      </c>
      <c r="D70" s="101"/>
      <c r="E70" s="101">
        <f>$B70      +$C70      +$D70</f>
        <v>277987000</v>
      </c>
      <c r="F70" s="102">
        <f t="shared" ref="F70:O70" si="44">F69</f>
        <v>277987000</v>
      </c>
      <c r="G70" s="103">
        <f t="shared" si="44"/>
        <v>210216000</v>
      </c>
      <c r="H70" s="102">
        <f t="shared" si="44"/>
        <v>117351000</v>
      </c>
      <c r="I70" s="103">
        <f t="shared" si="44"/>
        <v>161959508</v>
      </c>
      <c r="J70" s="102">
        <f t="shared" si="44"/>
        <v>103184000</v>
      </c>
      <c r="K70" s="103">
        <f t="shared" si="44"/>
        <v>60982203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220535000</v>
      </c>
      <c r="Q70" s="103">
        <f>$I70      +$K70      +$M70      +$O70</f>
        <v>222941711</v>
      </c>
      <c r="R70" s="57">
        <f>IF(($H70      =0),0,((($J70      -$H70      )/$H70      )*100))</f>
        <v>-12.072330018491535</v>
      </c>
      <c r="S70" s="58">
        <f>IF(($I70      =0),0,((($K70      -$I70      )/$I70      )*100))</f>
        <v>-62.347253487581597</v>
      </c>
      <c r="T70" s="57">
        <f>IF($E70   =0,0,($P70   /$E70   )*100)</f>
        <v>79.332846500016188</v>
      </c>
      <c r="U70" s="59">
        <f>IF($E70   =0,0,($Q70   /$E70 )*100)</f>
        <v>80.198610366671815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277987000</v>
      </c>
      <c r="C71" s="104">
        <f>C69</f>
        <v>0</v>
      </c>
      <c r="D71" s="104"/>
      <c r="E71" s="104">
        <f>$B71      +$C71      +$D71</f>
        <v>277987000</v>
      </c>
      <c r="F71" s="105">
        <f t="shared" ref="F71:O71" si="45">F69</f>
        <v>277987000</v>
      </c>
      <c r="G71" s="106">
        <f t="shared" si="45"/>
        <v>210216000</v>
      </c>
      <c r="H71" s="105">
        <f t="shared" si="45"/>
        <v>117351000</v>
      </c>
      <c r="I71" s="106">
        <f t="shared" si="45"/>
        <v>161959508</v>
      </c>
      <c r="J71" s="105">
        <f t="shared" si="45"/>
        <v>103184000</v>
      </c>
      <c r="K71" s="106">
        <f t="shared" si="45"/>
        <v>60982203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220535000</v>
      </c>
      <c r="Q71" s="106">
        <f>$I71      +$K71      +$M71      +$O71</f>
        <v>222941711</v>
      </c>
      <c r="R71" s="61">
        <f>IF(($H71      =0),0,((($J71      -$H71      )/$H71      )*100))</f>
        <v>-12.072330018491535</v>
      </c>
      <c r="S71" s="62">
        <f>IF(($I71      =0),0,((($K71      -$I71      )/$I71      )*100))</f>
        <v>-62.347253487581597</v>
      </c>
      <c r="T71" s="61">
        <f>IF($E71   =0,0,($P71   /$E71   )*100)</f>
        <v>79.332846500016188</v>
      </c>
      <c r="U71" s="65">
        <f>IF($E71   =0,0,($Q71   /$E71   )*100)</f>
        <v>80.198610366671815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443916000</v>
      </c>
      <c r="C72" s="104">
        <f>SUM(C9:C14,C17:C23,C26:C29,C32,C35:C39,C42:C52,C55:C58,C61:C65,C69)</f>
        <v>0</v>
      </c>
      <c r="D72" s="104"/>
      <c r="E72" s="104">
        <f>$B72      +$C72      +$D72</f>
        <v>443916000</v>
      </c>
      <c r="F72" s="105">
        <f t="shared" ref="F72:O72" si="46">SUM(F9:F14,F17:F23,F26:F29,F32,F35:F39,F42:F52,F55:F58,F61:F65,F69)</f>
        <v>443916000</v>
      </c>
      <c r="G72" s="106">
        <f t="shared" si="46"/>
        <v>325353000</v>
      </c>
      <c r="H72" s="105">
        <f t="shared" si="46"/>
        <v>142967000</v>
      </c>
      <c r="I72" s="106">
        <f t="shared" si="46"/>
        <v>190371222</v>
      </c>
      <c r="J72" s="105">
        <f t="shared" si="46"/>
        <v>178349000</v>
      </c>
      <c r="K72" s="106">
        <f t="shared" si="46"/>
        <v>146153186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321316000</v>
      </c>
      <c r="Q72" s="106">
        <f>$I72      +$K72      +$M72      +$O72</f>
        <v>336524408</v>
      </c>
      <c r="R72" s="61">
        <f>IF(($H72      =0),0,((($J72      -$H72      )/$H72      )*100))</f>
        <v>24.748368504619947</v>
      </c>
      <c r="S72" s="62">
        <f>IF(($I72      =0),0,((($K72      -$I72      )/$I72      )*100))</f>
        <v>-23.22726908797171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72.545584264284884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75.979284559600472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p1r+F4POffVIkUaCAeBi/IEMN+HamSzP3KWALW3unfGCg2PZ2Hx86l2V3+XGzB2eB9qQ9InoD9cPtoeWHS43kA==" saltValue="/5yzwmGfB6jghDqs7YoJ9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114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1000000</v>
      </c>
      <c r="C10" s="92"/>
      <c r="D10" s="92"/>
      <c r="E10" s="92">
        <f t="shared" ref="E10:E15" si="0">$B10      +$C10      +$D10</f>
        <v>1000000</v>
      </c>
      <c r="F10" s="93">
        <v>1000000</v>
      </c>
      <c r="G10" s="94">
        <v>1000000</v>
      </c>
      <c r="H10" s="93">
        <v>126000</v>
      </c>
      <c r="I10" s="94">
        <v>126270</v>
      </c>
      <c r="J10" s="93">
        <v>212000</v>
      </c>
      <c r="K10" s="94">
        <v>237158</v>
      </c>
      <c r="L10" s="93"/>
      <c r="M10" s="94"/>
      <c r="N10" s="93"/>
      <c r="O10" s="94"/>
      <c r="P10" s="93">
        <f t="shared" ref="P10:P15" si="1">$H10      +$J10      +$L10      +$N10</f>
        <v>338000</v>
      </c>
      <c r="Q10" s="94">
        <f t="shared" ref="Q10:Q15" si="2">$I10      +$K10      +$M10      +$O10</f>
        <v>363428</v>
      </c>
      <c r="R10" s="48">
        <f t="shared" ref="R10:R15" si="3">IF(($H10      =0),0,((($J10      -$H10      )/$H10      )*100))</f>
        <v>68.253968253968253</v>
      </c>
      <c r="S10" s="49">
        <f t="shared" ref="S10:S15" si="4">IF(($I10      =0),0,((($K10      -$I10      )/$I10      )*100))</f>
        <v>87.818167419022728</v>
      </c>
      <c r="T10" s="48">
        <f t="shared" ref="T10:T14" si="5">IF(($E10      =0),0,(($P10      /$E10      )*100))</f>
        <v>33.800000000000004</v>
      </c>
      <c r="U10" s="50">
        <f t="shared" ref="U10:U14" si="6">IF(($E10      =0),0,(($Q10      /$E10      )*100))</f>
        <v>36.342799999999997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1000000</v>
      </c>
      <c r="C15" s="95">
        <f>SUM(C9:C14)</f>
        <v>0</v>
      </c>
      <c r="D15" s="95"/>
      <c r="E15" s="95">
        <f t="shared" si="0"/>
        <v>1000000</v>
      </c>
      <c r="F15" s="96">
        <f t="shared" ref="F15:O15" si="7">SUM(F9:F14)</f>
        <v>1000000</v>
      </c>
      <c r="G15" s="97">
        <f t="shared" si="7"/>
        <v>1000000</v>
      </c>
      <c r="H15" s="96">
        <f t="shared" si="7"/>
        <v>126000</v>
      </c>
      <c r="I15" s="97">
        <f t="shared" si="7"/>
        <v>126270</v>
      </c>
      <c r="J15" s="96">
        <f t="shared" si="7"/>
        <v>212000</v>
      </c>
      <c r="K15" s="97">
        <f t="shared" si="7"/>
        <v>237158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338000</v>
      </c>
      <c r="Q15" s="97">
        <f t="shared" si="2"/>
        <v>363428</v>
      </c>
      <c r="R15" s="52">
        <f t="shared" si="3"/>
        <v>68.253968253968253</v>
      </c>
      <c r="S15" s="53">
        <f t="shared" si="4"/>
        <v>87.818167419022728</v>
      </c>
      <c r="T15" s="52">
        <f>IF((SUM($E9:$E13))=0,0,(P15/(SUM($E9:$E13))*100))</f>
        <v>33.800000000000004</v>
      </c>
      <c r="U15" s="54">
        <f>IF((SUM($E9:$E13))=0,0,(Q15/(SUM($E9:$E13))*100))</f>
        <v>36.342799999999997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>
        <v>20666000</v>
      </c>
      <c r="C19" s="92"/>
      <c r="D19" s="92"/>
      <c r="E19" s="92">
        <f t="shared" si="8"/>
        <v>20666000</v>
      </c>
      <c r="F19" s="93">
        <v>20666000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20666000</v>
      </c>
      <c r="C24" s="95">
        <f>SUM(C17:C23)</f>
        <v>0</v>
      </c>
      <c r="D24" s="95"/>
      <c r="E24" s="95">
        <f t="shared" si="8"/>
        <v>20666000</v>
      </c>
      <c r="F24" s="96">
        <f t="shared" ref="F24:O24" si="15">SUM(F17:F23)</f>
        <v>20666000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>
        <v>2290000</v>
      </c>
      <c r="C29" s="92"/>
      <c r="D29" s="92"/>
      <c r="E29" s="92">
        <f>$B29      +$C29      +$D29</f>
        <v>2290000</v>
      </c>
      <c r="F29" s="93">
        <v>2290000</v>
      </c>
      <c r="G29" s="94">
        <v>1603000</v>
      </c>
      <c r="H29" s="93">
        <v>370000</v>
      </c>
      <c r="I29" s="94"/>
      <c r="J29" s="93">
        <v>707000</v>
      </c>
      <c r="K29" s="94"/>
      <c r="L29" s="93"/>
      <c r="M29" s="94"/>
      <c r="N29" s="93"/>
      <c r="O29" s="94"/>
      <c r="P29" s="93">
        <f>$H29      +$J29      +$L29      +$N29</f>
        <v>1077000</v>
      </c>
      <c r="Q29" s="94">
        <f>$I29      +$K29      +$M29      +$O29</f>
        <v>0</v>
      </c>
      <c r="R29" s="48">
        <f>IF(($H29      =0),0,((($J29      -$H29      )/$H29      )*100))</f>
        <v>91.081081081081081</v>
      </c>
      <c r="S29" s="49">
        <f>IF(($I29      =0),0,((($K29      -$I29      )/$I29      )*100))</f>
        <v>0</v>
      </c>
      <c r="T29" s="48">
        <f>IF(($E29      =0),0,(($P29      /$E29      )*100))</f>
        <v>47.030567685589517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2290000</v>
      </c>
      <c r="C30" s="95">
        <f>SUM(C26:C29)</f>
        <v>0</v>
      </c>
      <c r="D30" s="95"/>
      <c r="E30" s="95">
        <f>$B30      +$C30      +$D30</f>
        <v>2290000</v>
      </c>
      <c r="F30" s="96">
        <f t="shared" ref="F30:O30" si="16">SUM(F26:F29)</f>
        <v>2290000</v>
      </c>
      <c r="G30" s="97">
        <f t="shared" si="16"/>
        <v>1603000</v>
      </c>
      <c r="H30" s="96">
        <f t="shared" si="16"/>
        <v>370000</v>
      </c>
      <c r="I30" s="97">
        <f t="shared" si="16"/>
        <v>0</v>
      </c>
      <c r="J30" s="96">
        <f t="shared" si="16"/>
        <v>707000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1077000</v>
      </c>
      <c r="Q30" s="97">
        <f>$I30      +$K30      +$M30      +$O30</f>
        <v>0</v>
      </c>
      <c r="R30" s="52">
        <f>IF(($H30      =0),0,((($J30      -$H30      )/$H30      )*100))</f>
        <v>91.081081081081081</v>
      </c>
      <c r="S30" s="53">
        <f>IF(($I30      =0),0,((($K30      -$I30      )/$I30      )*100))</f>
        <v>0</v>
      </c>
      <c r="T30" s="52">
        <f>IF($E30   =0,0,($P30   /$E30   )*100)</f>
        <v>47.030567685589517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/>
      <c r="C32" s="92"/>
      <c r="D32" s="92"/>
      <c r="E32" s="92">
        <f>$B32      +$C32      +$D32</f>
        <v>0</v>
      </c>
      <c r="F32" s="93">
        <v>0</v>
      </c>
      <c r="G32" s="94">
        <v>0</v>
      </c>
      <c r="H32" s="93"/>
      <c r="I32" s="94"/>
      <c r="J32" s="93"/>
      <c r="K32" s="94"/>
      <c r="L32" s="93"/>
      <c r="M32" s="94"/>
      <c r="N32" s="93"/>
      <c r="O32" s="94"/>
      <c r="P32" s="93">
        <f>$H32      +$J32      +$L32      +$N32</f>
        <v>0</v>
      </c>
      <c r="Q32" s="94">
        <f>$I32      +$K32      +$M32      +$O32</f>
        <v>0</v>
      </c>
      <c r="R32" s="48">
        <f>IF(($H32      =0),0,((($J32      -$H32      )/$H32      )*100))</f>
        <v>0</v>
      </c>
      <c r="S32" s="49">
        <f>IF(($I32      =0),0,((($K32      -$I32      )/$I32      )*100))</f>
        <v>0</v>
      </c>
      <c r="T32" s="48">
        <f>IF(($E32      =0),0,(($P32      /$E32      )*100))</f>
        <v>0</v>
      </c>
      <c r="U32" s="50">
        <f>IF(($E32      =0),0,(($Q32      /$E32      )*100))</f>
        <v>0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0</v>
      </c>
      <c r="C33" s="95">
        <f>C32</f>
        <v>0</v>
      </c>
      <c r="D33" s="95"/>
      <c r="E33" s="95">
        <f>$B33      +$C33      +$D33</f>
        <v>0</v>
      </c>
      <c r="F33" s="96">
        <f t="shared" ref="F33:O33" si="17">F32</f>
        <v>0</v>
      </c>
      <c r="G33" s="97">
        <f t="shared" si="17"/>
        <v>0</v>
      </c>
      <c r="H33" s="96">
        <f t="shared" si="17"/>
        <v>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0</v>
      </c>
      <c r="Q33" s="97">
        <f>$I33      +$K33      +$M33      +$O33</f>
        <v>0</v>
      </c>
      <c r="R33" s="52">
        <f>IF(($H33      =0),0,((($J33      -$H33      )/$H33      )*100))</f>
        <v>0</v>
      </c>
      <c r="S33" s="53">
        <f>IF(($I33      =0),0,((($K33      -$I33      )/$I33      )*100))</f>
        <v>0</v>
      </c>
      <c r="T33" s="52">
        <f>IF($E33   =0,0,($P33   /$E33   )*100)</f>
        <v>0</v>
      </c>
      <c r="U33" s="54">
        <f>IF($E33   =0,0,($Q33   /$E33   )*100)</f>
        <v>0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/>
      <c r="C36" s="92"/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23956000</v>
      </c>
      <c r="C67" s="104">
        <f>SUM(C9:C14,C17:C23,C26:C29,C32,C35:C39,C42:C52,C55:C58,C61:C65)</f>
        <v>0</v>
      </c>
      <c r="D67" s="104"/>
      <c r="E67" s="104">
        <f t="shared" si="35"/>
        <v>23956000</v>
      </c>
      <c r="F67" s="105">
        <f t="shared" ref="F67:O67" si="43">SUM(F9:F14,F17:F23,F26:F29,F32,F35:F39,F42:F52,F55:F58,F61:F65)</f>
        <v>23956000</v>
      </c>
      <c r="G67" s="106">
        <f t="shared" si="43"/>
        <v>2603000</v>
      </c>
      <c r="H67" s="105">
        <f t="shared" si="43"/>
        <v>496000</v>
      </c>
      <c r="I67" s="106">
        <f t="shared" si="43"/>
        <v>126270</v>
      </c>
      <c r="J67" s="105">
        <f t="shared" si="43"/>
        <v>919000</v>
      </c>
      <c r="K67" s="106">
        <f t="shared" si="43"/>
        <v>237158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1415000</v>
      </c>
      <c r="Q67" s="106">
        <f t="shared" si="37"/>
        <v>363428</v>
      </c>
      <c r="R67" s="61">
        <f t="shared" si="38"/>
        <v>85.282258064516128</v>
      </c>
      <c r="S67" s="62">
        <f t="shared" si="39"/>
        <v>87.818167419022728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43.009118541033438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11.04644376899696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/>
      <c r="C69" s="92"/>
      <c r="D69" s="92"/>
      <c r="E69" s="92">
        <f>$B69      +$C69      +$D69</f>
        <v>0</v>
      </c>
      <c r="F69" s="93">
        <v>0</v>
      </c>
      <c r="G69" s="94">
        <v>0</v>
      </c>
      <c r="H69" s="93"/>
      <c r="I69" s="94"/>
      <c r="J69" s="93"/>
      <c r="K69" s="94"/>
      <c r="L69" s="93"/>
      <c r="M69" s="94"/>
      <c r="N69" s="93"/>
      <c r="O69" s="94"/>
      <c r="P69" s="93">
        <f>$H69      +$J69      +$L69      +$N69</f>
        <v>0</v>
      </c>
      <c r="Q69" s="94">
        <f>$I69      +$K69      +$M69      +$O69</f>
        <v>0</v>
      </c>
      <c r="R69" s="48">
        <f>IF(($H69      =0),0,((($J69      -$H69      )/$H69      )*100))</f>
        <v>0</v>
      </c>
      <c r="S69" s="49">
        <f>IF(($I69      =0),0,((($K69      -$I69      )/$I69      )*100))</f>
        <v>0</v>
      </c>
      <c r="T69" s="48">
        <f>IF(($E69      =0),0,(($P69      /$E69      )*100))</f>
        <v>0</v>
      </c>
      <c r="U69" s="50">
        <f>IF(($E69      =0),0,(($Q69      /$E69      )*100))</f>
        <v>0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0</v>
      </c>
      <c r="C70" s="101">
        <f>C69</f>
        <v>0</v>
      </c>
      <c r="D70" s="101"/>
      <c r="E70" s="101">
        <f>$B70      +$C70      +$D70</f>
        <v>0</v>
      </c>
      <c r="F70" s="102">
        <f t="shared" ref="F70:O70" si="44">F69</f>
        <v>0</v>
      </c>
      <c r="G70" s="103">
        <f t="shared" si="44"/>
        <v>0</v>
      </c>
      <c r="H70" s="102">
        <f t="shared" si="44"/>
        <v>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0</v>
      </c>
      <c r="Q70" s="103">
        <f>$I70      +$K70      +$M70      +$O70</f>
        <v>0</v>
      </c>
      <c r="R70" s="57">
        <f>IF(($H70      =0),0,((($J70      -$H70      )/$H70      )*100))</f>
        <v>0</v>
      </c>
      <c r="S70" s="58">
        <f>IF(($I70      =0),0,((($K70      -$I70      )/$I70      )*100))</f>
        <v>0</v>
      </c>
      <c r="T70" s="57">
        <f>IF($E70   =0,0,($P70   /$E70   )*100)</f>
        <v>0</v>
      </c>
      <c r="U70" s="59">
        <f>IF($E70   =0,0,($Q70   /$E70 )*100)</f>
        <v>0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0</v>
      </c>
      <c r="C71" s="104">
        <f>C69</f>
        <v>0</v>
      </c>
      <c r="D71" s="104"/>
      <c r="E71" s="104">
        <f>$B71      +$C71      +$D71</f>
        <v>0</v>
      </c>
      <c r="F71" s="105">
        <f t="shared" ref="F71:O71" si="45">F69</f>
        <v>0</v>
      </c>
      <c r="G71" s="106">
        <f t="shared" si="45"/>
        <v>0</v>
      </c>
      <c r="H71" s="105">
        <f t="shared" si="45"/>
        <v>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0</v>
      </c>
      <c r="Q71" s="106">
        <f>$I71      +$K71      +$M71      +$O71</f>
        <v>0</v>
      </c>
      <c r="R71" s="61">
        <f>IF(($H71      =0),0,((($J71      -$H71      )/$H71      )*100))</f>
        <v>0</v>
      </c>
      <c r="S71" s="62">
        <f>IF(($I71      =0),0,((($K71      -$I71      )/$I71      )*100))</f>
        <v>0</v>
      </c>
      <c r="T71" s="61">
        <f>IF($E71   =0,0,($P71   /$E71   )*100)</f>
        <v>0</v>
      </c>
      <c r="U71" s="65">
        <f>IF($E71   =0,0,($Q71   /$E71   )*100)</f>
        <v>0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23956000</v>
      </c>
      <c r="C72" s="104">
        <f>SUM(C9:C14,C17:C23,C26:C29,C32,C35:C39,C42:C52,C55:C58,C61:C65,C69)</f>
        <v>0</v>
      </c>
      <c r="D72" s="104"/>
      <c r="E72" s="104">
        <f>$B72      +$C72      +$D72</f>
        <v>23956000</v>
      </c>
      <c r="F72" s="105">
        <f t="shared" ref="F72:O72" si="46">SUM(F9:F14,F17:F23,F26:F29,F32,F35:F39,F42:F52,F55:F58,F61:F65,F69)</f>
        <v>23956000</v>
      </c>
      <c r="G72" s="106">
        <f t="shared" si="46"/>
        <v>2603000</v>
      </c>
      <c r="H72" s="105">
        <f t="shared" si="46"/>
        <v>496000</v>
      </c>
      <c r="I72" s="106">
        <f t="shared" si="46"/>
        <v>126270</v>
      </c>
      <c r="J72" s="105">
        <f t="shared" si="46"/>
        <v>919000</v>
      </c>
      <c r="K72" s="106">
        <f t="shared" si="46"/>
        <v>237158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1415000</v>
      </c>
      <c r="Q72" s="106">
        <f>$I72      +$K72      +$M72      +$O72</f>
        <v>363428</v>
      </c>
      <c r="R72" s="61">
        <f>IF(($H72      =0),0,((($J72      -$H72      )/$H72      )*100))</f>
        <v>85.282258064516128</v>
      </c>
      <c r="S72" s="62">
        <f>IF(($I72      =0),0,((($K72      -$I72      )/$I72      )*100))</f>
        <v>87.818167419022728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43.009118541033438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11.04644376899696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dYNYhCYg34kLOU9h+WLtSg3iS4yJw0kXwpAuOeiFB1VKlUAtXaViUTn3FiwPV5BIZ/DukoJ4XzcLpAbHT/+elQ==" saltValue="WzR5lCarGJJY0tQpx8Yf4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115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2400000</v>
      </c>
      <c r="C10" s="92"/>
      <c r="D10" s="92"/>
      <c r="E10" s="92">
        <f t="shared" ref="E10:E15" si="0">$B10      +$C10      +$D10</f>
        <v>2400000</v>
      </c>
      <c r="F10" s="93">
        <v>2400000</v>
      </c>
      <c r="G10" s="94">
        <v>2400000</v>
      </c>
      <c r="H10" s="93">
        <v>243000</v>
      </c>
      <c r="I10" s="94">
        <v>846631</v>
      </c>
      <c r="J10" s="93">
        <v>1399000</v>
      </c>
      <c r="K10" s="94">
        <v>1096440</v>
      </c>
      <c r="L10" s="93"/>
      <c r="M10" s="94"/>
      <c r="N10" s="93"/>
      <c r="O10" s="94"/>
      <c r="P10" s="93">
        <f t="shared" ref="P10:P15" si="1">$H10      +$J10      +$L10      +$N10</f>
        <v>1642000</v>
      </c>
      <c r="Q10" s="94">
        <f t="shared" ref="Q10:Q15" si="2">$I10      +$K10      +$M10      +$O10</f>
        <v>1943071</v>
      </c>
      <c r="R10" s="48">
        <f t="shared" ref="R10:R15" si="3">IF(($H10      =0),0,((($J10      -$H10      )/$H10      )*100))</f>
        <v>475.72016460905348</v>
      </c>
      <c r="S10" s="49">
        <f t="shared" ref="S10:S15" si="4">IF(($I10      =0),0,((($K10      -$I10      )/$I10      )*100))</f>
        <v>29.506242979527091</v>
      </c>
      <c r="T10" s="48">
        <f t="shared" ref="T10:T14" si="5">IF(($E10      =0),0,(($P10      /$E10      )*100))</f>
        <v>68.416666666666671</v>
      </c>
      <c r="U10" s="50">
        <f t="shared" ref="U10:U14" si="6">IF(($E10      =0),0,(($Q10      /$E10      )*100))</f>
        <v>80.961291666666668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2400000</v>
      </c>
      <c r="C15" s="95">
        <f>SUM(C9:C14)</f>
        <v>0</v>
      </c>
      <c r="D15" s="95"/>
      <c r="E15" s="95">
        <f t="shared" si="0"/>
        <v>2400000</v>
      </c>
      <c r="F15" s="96">
        <f t="shared" ref="F15:O15" si="7">SUM(F9:F14)</f>
        <v>2400000</v>
      </c>
      <c r="G15" s="97">
        <f t="shared" si="7"/>
        <v>2400000</v>
      </c>
      <c r="H15" s="96">
        <f t="shared" si="7"/>
        <v>243000</v>
      </c>
      <c r="I15" s="97">
        <f t="shared" si="7"/>
        <v>846631</v>
      </c>
      <c r="J15" s="96">
        <f t="shared" si="7"/>
        <v>1399000</v>
      </c>
      <c r="K15" s="97">
        <f t="shared" si="7"/>
        <v>1096440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1642000</v>
      </c>
      <c r="Q15" s="97">
        <f t="shared" si="2"/>
        <v>1943071</v>
      </c>
      <c r="R15" s="52">
        <f t="shared" si="3"/>
        <v>475.72016460905348</v>
      </c>
      <c r="S15" s="53">
        <f t="shared" si="4"/>
        <v>29.506242979527091</v>
      </c>
      <c r="T15" s="52">
        <f>IF((SUM($E9:$E13))=0,0,(P15/(SUM($E9:$E13))*100))</f>
        <v>68.416666666666671</v>
      </c>
      <c r="U15" s="54">
        <f>IF((SUM($E9:$E13))=0,0,(Q15/(SUM($E9:$E13))*100))</f>
        <v>80.961291666666668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>
        <v>3500000</v>
      </c>
      <c r="C19" s="92"/>
      <c r="D19" s="92"/>
      <c r="E19" s="92">
        <f t="shared" si="8"/>
        <v>3500000</v>
      </c>
      <c r="F19" s="93">
        <v>3500000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3500000</v>
      </c>
      <c r="C24" s="95">
        <f>SUM(C17:C23)</f>
        <v>0</v>
      </c>
      <c r="D24" s="95"/>
      <c r="E24" s="95">
        <f t="shared" si="8"/>
        <v>3500000</v>
      </c>
      <c r="F24" s="96">
        <f t="shared" ref="F24:O24" si="15">SUM(F17:F23)</f>
        <v>3500000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>
        <v>2460000</v>
      </c>
      <c r="C29" s="92"/>
      <c r="D29" s="92"/>
      <c r="E29" s="92">
        <f>$B29      +$C29      +$D29</f>
        <v>2460000</v>
      </c>
      <c r="F29" s="93">
        <v>2460000</v>
      </c>
      <c r="G29" s="94">
        <v>1722000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2460000</v>
      </c>
      <c r="C30" s="95">
        <f>SUM(C26:C29)</f>
        <v>0</v>
      </c>
      <c r="D30" s="95"/>
      <c r="E30" s="95">
        <f>$B30      +$C30      +$D30</f>
        <v>2460000</v>
      </c>
      <c r="F30" s="96">
        <f t="shared" ref="F30:O30" si="16">SUM(F26:F29)</f>
        <v>2460000</v>
      </c>
      <c r="G30" s="97">
        <f t="shared" si="16"/>
        <v>1722000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16264000</v>
      </c>
      <c r="C32" s="92"/>
      <c r="D32" s="92"/>
      <c r="E32" s="92">
        <f>$B32      +$C32      +$D32</f>
        <v>16264000</v>
      </c>
      <c r="F32" s="93">
        <v>16264000</v>
      </c>
      <c r="G32" s="94">
        <v>11385000</v>
      </c>
      <c r="H32" s="93">
        <v>1809000</v>
      </c>
      <c r="I32" s="94">
        <v>1808289</v>
      </c>
      <c r="J32" s="93">
        <v>4889000</v>
      </c>
      <c r="K32" s="94">
        <v>4889606</v>
      </c>
      <c r="L32" s="93"/>
      <c r="M32" s="94"/>
      <c r="N32" s="93"/>
      <c r="O32" s="94"/>
      <c r="P32" s="93">
        <f>$H32      +$J32      +$L32      +$N32</f>
        <v>6698000</v>
      </c>
      <c r="Q32" s="94">
        <f>$I32      +$K32      +$M32      +$O32</f>
        <v>6697895</v>
      </c>
      <c r="R32" s="48">
        <f>IF(($H32      =0),0,((($J32      -$H32      )/$H32      )*100))</f>
        <v>170.25981205085682</v>
      </c>
      <c r="S32" s="49">
        <f>IF(($I32      =0),0,((($K32      -$I32      )/$I32      )*100))</f>
        <v>170.39958767652737</v>
      </c>
      <c r="T32" s="48">
        <f>IF(($E32      =0),0,(($P32      /$E32      )*100))</f>
        <v>41.182980816527298</v>
      </c>
      <c r="U32" s="50">
        <f>IF(($E32      =0),0,(($Q32      /$E32      )*100))</f>
        <v>41.18233521888834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16264000</v>
      </c>
      <c r="C33" s="95">
        <f>C32</f>
        <v>0</v>
      </c>
      <c r="D33" s="95"/>
      <c r="E33" s="95">
        <f>$B33      +$C33      +$D33</f>
        <v>16264000</v>
      </c>
      <c r="F33" s="96">
        <f t="shared" ref="F33:O33" si="17">F32</f>
        <v>16264000</v>
      </c>
      <c r="G33" s="97">
        <f t="shared" si="17"/>
        <v>11385000</v>
      </c>
      <c r="H33" s="96">
        <f t="shared" si="17"/>
        <v>1809000</v>
      </c>
      <c r="I33" s="97">
        <f t="shared" si="17"/>
        <v>1808289</v>
      </c>
      <c r="J33" s="96">
        <f t="shared" si="17"/>
        <v>4889000</v>
      </c>
      <c r="K33" s="97">
        <f t="shared" si="17"/>
        <v>4889606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6698000</v>
      </c>
      <c r="Q33" s="97">
        <f>$I33      +$K33      +$M33      +$O33</f>
        <v>6697895</v>
      </c>
      <c r="R33" s="52">
        <f>IF(($H33      =0),0,((($J33      -$H33      )/$H33      )*100))</f>
        <v>170.25981205085682</v>
      </c>
      <c r="S33" s="53">
        <f>IF(($I33      =0),0,((($K33      -$I33      )/$I33      )*100))</f>
        <v>170.39958767652737</v>
      </c>
      <c r="T33" s="52">
        <f>IF($E33   =0,0,($P33   /$E33   )*100)</f>
        <v>41.182980816527298</v>
      </c>
      <c r="U33" s="54">
        <f>IF($E33   =0,0,($Q33   /$E33   )*100)</f>
        <v>41.18233521888834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/>
      <c r="C36" s="92"/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>
        <v>140000000</v>
      </c>
      <c r="C44" s="92"/>
      <c r="D44" s="92"/>
      <c r="E44" s="92">
        <f t="shared" si="26"/>
        <v>140000000</v>
      </c>
      <c r="F44" s="93">
        <v>140000000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>
        <v>49425000</v>
      </c>
      <c r="C52" s="92"/>
      <c r="D52" s="92"/>
      <c r="E52" s="92">
        <f t="shared" si="26"/>
        <v>49425000</v>
      </c>
      <c r="F52" s="93">
        <v>49425000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189425000</v>
      </c>
      <c r="C53" s="95">
        <f>SUM(C42:C52)</f>
        <v>0</v>
      </c>
      <c r="D53" s="95"/>
      <c r="E53" s="95">
        <f t="shared" si="26"/>
        <v>189425000</v>
      </c>
      <c r="F53" s="96">
        <f t="shared" ref="F53:O53" si="33">SUM(F42:F52)</f>
        <v>189425000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214049000</v>
      </c>
      <c r="C67" s="104">
        <f>SUM(C9:C14,C17:C23,C26:C29,C32,C35:C39,C42:C52,C55:C58,C61:C65)</f>
        <v>0</v>
      </c>
      <c r="D67" s="104"/>
      <c r="E67" s="104">
        <f t="shared" si="35"/>
        <v>214049000</v>
      </c>
      <c r="F67" s="105">
        <f t="shared" ref="F67:O67" si="43">SUM(F9:F14,F17:F23,F26:F29,F32,F35:F39,F42:F52,F55:F58,F61:F65)</f>
        <v>214049000</v>
      </c>
      <c r="G67" s="106">
        <f t="shared" si="43"/>
        <v>15507000</v>
      </c>
      <c r="H67" s="105">
        <f t="shared" si="43"/>
        <v>2052000</v>
      </c>
      <c r="I67" s="106">
        <f t="shared" si="43"/>
        <v>2654920</v>
      </c>
      <c r="J67" s="105">
        <f t="shared" si="43"/>
        <v>6288000</v>
      </c>
      <c r="K67" s="106">
        <f t="shared" si="43"/>
        <v>5986046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8340000</v>
      </c>
      <c r="Q67" s="106">
        <f t="shared" si="37"/>
        <v>8640966</v>
      </c>
      <c r="R67" s="61">
        <f t="shared" si="38"/>
        <v>206.43274853801171</v>
      </c>
      <c r="S67" s="62">
        <f t="shared" si="39"/>
        <v>125.46991999758939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39.481158871425862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40.905917439878806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573483000</v>
      </c>
      <c r="C69" s="92"/>
      <c r="D69" s="92"/>
      <c r="E69" s="92">
        <f>$B69      +$C69      +$D69</f>
        <v>573483000</v>
      </c>
      <c r="F69" s="93">
        <v>573483000</v>
      </c>
      <c r="G69" s="94">
        <v>143600000</v>
      </c>
      <c r="H69" s="93">
        <v>32785000</v>
      </c>
      <c r="I69" s="94">
        <v>32784713</v>
      </c>
      <c r="J69" s="93">
        <v>95335000</v>
      </c>
      <c r="K69" s="94">
        <v>96270643</v>
      </c>
      <c r="L69" s="93"/>
      <c r="M69" s="94"/>
      <c r="N69" s="93"/>
      <c r="O69" s="94"/>
      <c r="P69" s="93">
        <f>$H69      +$J69      +$L69      +$N69</f>
        <v>128120000</v>
      </c>
      <c r="Q69" s="94">
        <f>$I69      +$K69      +$M69      +$O69</f>
        <v>129055356</v>
      </c>
      <c r="R69" s="48">
        <f>IF(($H69      =0),0,((($J69      -$H69      )/$H69      )*100))</f>
        <v>190.78847033704437</v>
      </c>
      <c r="S69" s="49">
        <f>IF(($I69      =0),0,((($K69      -$I69      )/$I69      )*100))</f>
        <v>193.64491615345236</v>
      </c>
      <c r="T69" s="48">
        <f>IF(($E69      =0),0,(($P69      /$E69      )*100))</f>
        <v>22.340679671411358</v>
      </c>
      <c r="U69" s="50">
        <f>IF(($E69      =0),0,(($Q69      /$E69      )*100))</f>
        <v>22.503780582859477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573483000</v>
      </c>
      <c r="C70" s="101">
        <f>C69</f>
        <v>0</v>
      </c>
      <c r="D70" s="101"/>
      <c r="E70" s="101">
        <f>$B70      +$C70      +$D70</f>
        <v>573483000</v>
      </c>
      <c r="F70" s="102">
        <f t="shared" ref="F70:O70" si="44">F69</f>
        <v>573483000</v>
      </c>
      <c r="G70" s="103">
        <f t="shared" si="44"/>
        <v>143600000</v>
      </c>
      <c r="H70" s="102">
        <f t="shared" si="44"/>
        <v>32785000</v>
      </c>
      <c r="I70" s="103">
        <f t="shared" si="44"/>
        <v>32784713</v>
      </c>
      <c r="J70" s="102">
        <f t="shared" si="44"/>
        <v>95335000</v>
      </c>
      <c r="K70" s="103">
        <f t="shared" si="44"/>
        <v>96270643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128120000</v>
      </c>
      <c r="Q70" s="103">
        <f>$I70      +$K70      +$M70      +$O70</f>
        <v>129055356</v>
      </c>
      <c r="R70" s="57">
        <f>IF(($H70      =0),0,((($J70      -$H70      )/$H70      )*100))</f>
        <v>190.78847033704437</v>
      </c>
      <c r="S70" s="58">
        <f>IF(($I70      =0),0,((($K70      -$I70      )/$I70      )*100))</f>
        <v>193.64491615345236</v>
      </c>
      <c r="T70" s="57">
        <f>IF($E70   =0,0,($P70   /$E70   )*100)</f>
        <v>22.340679671411358</v>
      </c>
      <c r="U70" s="59">
        <f>IF($E70   =0,0,($Q70   /$E70 )*100)</f>
        <v>22.503780582859477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573483000</v>
      </c>
      <c r="C71" s="104">
        <f>C69</f>
        <v>0</v>
      </c>
      <c r="D71" s="104"/>
      <c r="E71" s="104">
        <f>$B71      +$C71      +$D71</f>
        <v>573483000</v>
      </c>
      <c r="F71" s="105">
        <f t="shared" ref="F71:O71" si="45">F69</f>
        <v>573483000</v>
      </c>
      <c r="G71" s="106">
        <f t="shared" si="45"/>
        <v>143600000</v>
      </c>
      <c r="H71" s="105">
        <f t="shared" si="45"/>
        <v>32785000</v>
      </c>
      <c r="I71" s="106">
        <f t="shared" si="45"/>
        <v>32784713</v>
      </c>
      <c r="J71" s="105">
        <f t="shared" si="45"/>
        <v>95335000</v>
      </c>
      <c r="K71" s="106">
        <f t="shared" si="45"/>
        <v>96270643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128120000</v>
      </c>
      <c r="Q71" s="106">
        <f>$I71      +$K71      +$M71      +$O71</f>
        <v>129055356</v>
      </c>
      <c r="R71" s="61">
        <f>IF(($H71      =0),0,((($J71      -$H71      )/$H71      )*100))</f>
        <v>190.78847033704437</v>
      </c>
      <c r="S71" s="62">
        <f>IF(($I71      =0),0,((($K71      -$I71      )/$I71      )*100))</f>
        <v>193.64491615345236</v>
      </c>
      <c r="T71" s="61">
        <f>IF($E71   =0,0,($P71   /$E71   )*100)</f>
        <v>22.340679671411358</v>
      </c>
      <c r="U71" s="65">
        <f>IF($E71   =0,0,($Q71   /$E71   )*100)</f>
        <v>22.503780582859477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787532000</v>
      </c>
      <c r="C72" s="104">
        <f>SUM(C9:C14,C17:C23,C26:C29,C32,C35:C39,C42:C52,C55:C58,C61:C65,C69)</f>
        <v>0</v>
      </c>
      <c r="D72" s="104"/>
      <c r="E72" s="104">
        <f>$B72      +$C72      +$D72</f>
        <v>787532000</v>
      </c>
      <c r="F72" s="105">
        <f t="shared" ref="F72:O72" si="46">SUM(F9:F14,F17:F23,F26:F29,F32,F35:F39,F42:F52,F55:F58,F61:F65,F69)</f>
        <v>787532000</v>
      </c>
      <c r="G72" s="106">
        <f t="shared" si="46"/>
        <v>159107000</v>
      </c>
      <c r="H72" s="105">
        <f t="shared" si="46"/>
        <v>34837000</v>
      </c>
      <c r="I72" s="106">
        <f t="shared" si="46"/>
        <v>35439633</v>
      </c>
      <c r="J72" s="105">
        <f t="shared" si="46"/>
        <v>101623000</v>
      </c>
      <c r="K72" s="106">
        <f t="shared" si="46"/>
        <v>102256689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136460000</v>
      </c>
      <c r="Q72" s="106">
        <f>$I72      +$K72      +$M72      +$O72</f>
        <v>137696322</v>
      </c>
      <c r="R72" s="61">
        <f>IF(($H72      =0),0,((($J72      -$H72      )/$H72      )*100))</f>
        <v>191.70996354450727</v>
      </c>
      <c r="S72" s="62">
        <f>IF(($I72      =0),0,((($K72      -$I72      )/$I72      )*100))</f>
        <v>188.53766346846763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22.949612096729435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23.15753464052727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XiR6v8TzafQkQU/ix72eC2TO7OzJfs4TNTicoNzaQ1RDHYly1EqeIIMNQfIVQph9uwJsPwnH97Iqg5uHSGwu+Q==" saltValue="8ewmaCoSDF2+PE7DlcHvC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116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2400000</v>
      </c>
      <c r="C10" s="92"/>
      <c r="D10" s="92"/>
      <c r="E10" s="92">
        <f t="shared" ref="E10:E15" si="0">$B10      +$C10      +$D10</f>
        <v>2400000</v>
      </c>
      <c r="F10" s="93">
        <v>2400000</v>
      </c>
      <c r="G10" s="94">
        <v>2400000</v>
      </c>
      <c r="H10" s="93">
        <v>496000</v>
      </c>
      <c r="I10" s="94">
        <v>409113</v>
      </c>
      <c r="J10" s="93">
        <v>456000</v>
      </c>
      <c r="K10" s="94">
        <v>456604</v>
      </c>
      <c r="L10" s="93"/>
      <c r="M10" s="94"/>
      <c r="N10" s="93"/>
      <c r="O10" s="94"/>
      <c r="P10" s="93">
        <f t="shared" ref="P10:P15" si="1">$H10      +$J10      +$L10      +$N10</f>
        <v>952000</v>
      </c>
      <c r="Q10" s="94">
        <f t="shared" ref="Q10:Q15" si="2">$I10      +$K10      +$M10      +$O10</f>
        <v>865717</v>
      </c>
      <c r="R10" s="48">
        <f t="shared" ref="R10:R15" si="3">IF(($H10      =0),0,((($J10      -$H10      )/$H10      )*100))</f>
        <v>-8.064516129032258</v>
      </c>
      <c r="S10" s="49">
        <f t="shared" ref="S10:S15" si="4">IF(($I10      =0),0,((($K10      -$I10      )/$I10      )*100))</f>
        <v>11.608284263760869</v>
      </c>
      <c r="T10" s="48">
        <f t="shared" ref="T10:T14" si="5">IF(($E10      =0),0,(($P10      /$E10      )*100))</f>
        <v>39.666666666666664</v>
      </c>
      <c r="U10" s="50">
        <f t="shared" ref="U10:U14" si="6">IF(($E10      =0),0,(($Q10      /$E10      )*100))</f>
        <v>36.071541666666668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2400000</v>
      </c>
      <c r="C15" s="95">
        <f>SUM(C9:C14)</f>
        <v>0</v>
      </c>
      <c r="D15" s="95"/>
      <c r="E15" s="95">
        <f t="shared" si="0"/>
        <v>2400000</v>
      </c>
      <c r="F15" s="96">
        <f t="shared" ref="F15:O15" si="7">SUM(F9:F14)</f>
        <v>2400000</v>
      </c>
      <c r="G15" s="97">
        <f t="shared" si="7"/>
        <v>2400000</v>
      </c>
      <c r="H15" s="96">
        <f t="shared" si="7"/>
        <v>496000</v>
      </c>
      <c r="I15" s="97">
        <f t="shared" si="7"/>
        <v>409113</v>
      </c>
      <c r="J15" s="96">
        <f t="shared" si="7"/>
        <v>456000</v>
      </c>
      <c r="K15" s="97">
        <f t="shared" si="7"/>
        <v>456604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952000</v>
      </c>
      <c r="Q15" s="97">
        <f t="shared" si="2"/>
        <v>865717</v>
      </c>
      <c r="R15" s="52">
        <f t="shared" si="3"/>
        <v>-8.064516129032258</v>
      </c>
      <c r="S15" s="53">
        <f t="shared" si="4"/>
        <v>11.608284263760869</v>
      </c>
      <c r="T15" s="52">
        <f>IF((SUM($E9:$E13))=0,0,(P15/(SUM($E9:$E13))*100))</f>
        <v>39.666666666666664</v>
      </c>
      <c r="U15" s="54">
        <f>IF((SUM($E9:$E13))=0,0,(Q15/(SUM($E9:$E13))*100))</f>
        <v>36.071541666666668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>
        <v>3500000</v>
      </c>
      <c r="C20" s="92"/>
      <c r="D20" s="92"/>
      <c r="E20" s="92">
        <f t="shared" si="8"/>
        <v>3500000</v>
      </c>
      <c r="F20" s="93">
        <v>3500000</v>
      </c>
      <c r="G20" s="94">
        <v>3500000</v>
      </c>
      <c r="H20" s="93"/>
      <c r="I20" s="94"/>
      <c r="J20" s="93">
        <v>3497000</v>
      </c>
      <c r="K20" s="94"/>
      <c r="L20" s="93"/>
      <c r="M20" s="94"/>
      <c r="N20" s="93"/>
      <c r="O20" s="94"/>
      <c r="P20" s="93">
        <f t="shared" si="9"/>
        <v>3497000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99.914285714285711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3500000</v>
      </c>
      <c r="C24" s="95">
        <f>SUM(C17:C23)</f>
        <v>0</v>
      </c>
      <c r="D24" s="95"/>
      <c r="E24" s="95">
        <f t="shared" si="8"/>
        <v>3500000</v>
      </c>
      <c r="F24" s="96">
        <f t="shared" ref="F24:O24" si="15">SUM(F17:F23)</f>
        <v>3500000</v>
      </c>
      <c r="G24" s="97">
        <f t="shared" si="15"/>
        <v>3500000</v>
      </c>
      <c r="H24" s="96">
        <f t="shared" si="15"/>
        <v>0</v>
      </c>
      <c r="I24" s="97">
        <f t="shared" si="15"/>
        <v>0</v>
      </c>
      <c r="J24" s="96">
        <f t="shared" si="15"/>
        <v>3497000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3497000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99.914285714285711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3151000</v>
      </c>
      <c r="C32" s="92"/>
      <c r="D32" s="92"/>
      <c r="E32" s="92">
        <f>$B32      +$C32      +$D32</f>
        <v>3151000</v>
      </c>
      <c r="F32" s="93">
        <v>3151000</v>
      </c>
      <c r="G32" s="94">
        <v>2206000</v>
      </c>
      <c r="H32" s="93">
        <v>2146000</v>
      </c>
      <c r="I32" s="94"/>
      <c r="J32" s="93">
        <v>60000</v>
      </c>
      <c r="K32" s="94"/>
      <c r="L32" s="93"/>
      <c r="M32" s="94"/>
      <c r="N32" s="93"/>
      <c r="O32" s="94"/>
      <c r="P32" s="93">
        <f>$H32      +$J32      +$L32      +$N32</f>
        <v>2206000</v>
      </c>
      <c r="Q32" s="94">
        <f>$I32      +$K32      +$M32      +$O32</f>
        <v>0</v>
      </c>
      <c r="R32" s="48">
        <f>IF(($H32      =0),0,((($J32      -$H32      )/$H32      )*100))</f>
        <v>-97.204100652376511</v>
      </c>
      <c r="S32" s="49">
        <f>IF(($I32      =0),0,((($K32      -$I32      )/$I32      )*100))</f>
        <v>0</v>
      </c>
      <c r="T32" s="48">
        <f>IF(($E32      =0),0,(($P32      /$E32      )*100))</f>
        <v>70.009520787051727</v>
      </c>
      <c r="U32" s="50">
        <f>IF(($E32      =0),0,(($Q32      /$E32      )*100))</f>
        <v>0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3151000</v>
      </c>
      <c r="C33" s="95">
        <f>C32</f>
        <v>0</v>
      </c>
      <c r="D33" s="95"/>
      <c r="E33" s="95">
        <f>$B33      +$C33      +$D33</f>
        <v>3151000</v>
      </c>
      <c r="F33" s="96">
        <f t="shared" ref="F33:O33" si="17">F32</f>
        <v>3151000</v>
      </c>
      <c r="G33" s="97">
        <f t="shared" si="17"/>
        <v>2206000</v>
      </c>
      <c r="H33" s="96">
        <f t="shared" si="17"/>
        <v>2146000</v>
      </c>
      <c r="I33" s="97">
        <f t="shared" si="17"/>
        <v>0</v>
      </c>
      <c r="J33" s="96">
        <f t="shared" si="17"/>
        <v>60000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2206000</v>
      </c>
      <c r="Q33" s="97">
        <f>$I33      +$K33      +$M33      +$O33</f>
        <v>0</v>
      </c>
      <c r="R33" s="52">
        <f>IF(($H33      =0),0,((($J33      -$H33      )/$H33      )*100))</f>
        <v>-97.204100652376511</v>
      </c>
      <c r="S33" s="53">
        <f>IF(($I33      =0),0,((($K33      -$I33      )/$I33      )*100))</f>
        <v>0</v>
      </c>
      <c r="T33" s="52">
        <f>IF($E33   =0,0,($P33   /$E33   )*100)</f>
        <v>70.009520787051727</v>
      </c>
      <c r="U33" s="54">
        <f>IF($E33   =0,0,($Q33   /$E33   )*100)</f>
        <v>0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>
        <v>32220000</v>
      </c>
      <c r="C35" s="92"/>
      <c r="D35" s="92"/>
      <c r="E35" s="92">
        <f t="shared" ref="E35:E40" si="18">$B35      +$C35      +$D35</f>
        <v>32220000</v>
      </c>
      <c r="F35" s="93">
        <v>32220000</v>
      </c>
      <c r="G35" s="94">
        <v>9000000</v>
      </c>
      <c r="H35" s="93">
        <v>2428000</v>
      </c>
      <c r="I35" s="94">
        <v>1014467</v>
      </c>
      <c r="J35" s="93">
        <v>17462000</v>
      </c>
      <c r="K35" s="94">
        <v>19349094</v>
      </c>
      <c r="L35" s="93"/>
      <c r="M35" s="94"/>
      <c r="N35" s="93"/>
      <c r="O35" s="94"/>
      <c r="P35" s="93">
        <f t="shared" ref="P35:P40" si="19">$H35      +$J35      +$L35      +$N35</f>
        <v>19890000</v>
      </c>
      <c r="Q35" s="94">
        <f t="shared" ref="Q35:Q40" si="20">$I35      +$K35      +$M35      +$O35</f>
        <v>20363561</v>
      </c>
      <c r="R35" s="48">
        <f t="shared" ref="R35:R40" si="21">IF(($H35      =0),0,((($J35      -$H35      )/$H35      )*100))</f>
        <v>619.19275123558486</v>
      </c>
      <c r="S35" s="49">
        <f t="shared" ref="S35:S40" si="22">IF(($I35      =0),0,((($K35      -$I35      )/$I35      )*100))</f>
        <v>1807.3162557283777</v>
      </c>
      <c r="T35" s="48">
        <f t="shared" ref="T35:T39" si="23">IF(($E35      =0),0,(($P35      /$E35      )*100))</f>
        <v>61.731843575418999</v>
      </c>
      <c r="U35" s="50">
        <f t="shared" ref="U35:U39" si="24">IF(($E35      =0),0,(($Q35      /$E35      )*100))</f>
        <v>63.201617008069519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14269000</v>
      </c>
      <c r="C36" s="92"/>
      <c r="D36" s="92"/>
      <c r="E36" s="92">
        <f t="shared" si="18"/>
        <v>14269000</v>
      </c>
      <c r="F36" s="93">
        <v>14269000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46489000</v>
      </c>
      <c r="C40" s="95">
        <f>SUM(C35:C39)</f>
        <v>0</v>
      </c>
      <c r="D40" s="95"/>
      <c r="E40" s="95">
        <f t="shared" si="18"/>
        <v>46489000</v>
      </c>
      <c r="F40" s="96">
        <f t="shared" ref="F40:O40" si="25">SUM(F35:F39)</f>
        <v>46489000</v>
      </c>
      <c r="G40" s="97">
        <f t="shared" si="25"/>
        <v>9000000</v>
      </c>
      <c r="H40" s="96">
        <f t="shared" si="25"/>
        <v>2428000</v>
      </c>
      <c r="I40" s="97">
        <f t="shared" si="25"/>
        <v>1014467</v>
      </c>
      <c r="J40" s="96">
        <f t="shared" si="25"/>
        <v>17462000</v>
      </c>
      <c r="K40" s="97">
        <f t="shared" si="25"/>
        <v>19349094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19890000</v>
      </c>
      <c r="Q40" s="97">
        <f t="shared" si="20"/>
        <v>20363561</v>
      </c>
      <c r="R40" s="52">
        <f t="shared" si="21"/>
        <v>619.19275123558486</v>
      </c>
      <c r="S40" s="53">
        <f t="shared" si="22"/>
        <v>1807.3162557283777</v>
      </c>
      <c r="T40" s="52">
        <f>IF((+$E35+$E38) =0,0,(P40   /(+$E35+$E38) )*100)</f>
        <v>61.731843575418999</v>
      </c>
      <c r="U40" s="54">
        <f>IF((+$E35+$E38) =0,0,(Q40   /(+$E35+$E38) )*100)</f>
        <v>63.201617008069519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55540000</v>
      </c>
      <c r="C67" s="104">
        <f>SUM(C9:C14,C17:C23,C26:C29,C32,C35:C39,C42:C52,C55:C58,C61:C65)</f>
        <v>0</v>
      </c>
      <c r="D67" s="104"/>
      <c r="E67" s="104">
        <f t="shared" si="35"/>
        <v>55540000</v>
      </c>
      <c r="F67" s="105">
        <f t="shared" ref="F67:O67" si="43">SUM(F9:F14,F17:F23,F26:F29,F32,F35:F39,F42:F52,F55:F58,F61:F65)</f>
        <v>55540000</v>
      </c>
      <c r="G67" s="106">
        <f t="shared" si="43"/>
        <v>17106000</v>
      </c>
      <c r="H67" s="105">
        <f t="shared" si="43"/>
        <v>5070000</v>
      </c>
      <c r="I67" s="106">
        <f t="shared" si="43"/>
        <v>1423580</v>
      </c>
      <c r="J67" s="105">
        <f t="shared" si="43"/>
        <v>21475000</v>
      </c>
      <c r="K67" s="106">
        <f t="shared" si="43"/>
        <v>19805698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26545000</v>
      </c>
      <c r="Q67" s="106">
        <f t="shared" si="37"/>
        <v>21229278</v>
      </c>
      <c r="R67" s="61">
        <f t="shared" si="38"/>
        <v>323.57001972386587</v>
      </c>
      <c r="S67" s="62">
        <f t="shared" si="39"/>
        <v>1291.2599221680553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64.318771049889762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51.438729374136805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72329000</v>
      </c>
      <c r="C69" s="92"/>
      <c r="D69" s="92"/>
      <c r="E69" s="92">
        <f>$B69      +$C69      +$D69</f>
        <v>72329000</v>
      </c>
      <c r="F69" s="93">
        <v>72329000</v>
      </c>
      <c r="G69" s="94">
        <v>67097000</v>
      </c>
      <c r="H69" s="93">
        <v>43209000</v>
      </c>
      <c r="I69" s="94">
        <v>25401488</v>
      </c>
      <c r="J69" s="93">
        <v>19006000</v>
      </c>
      <c r="K69" s="94">
        <v>20851341</v>
      </c>
      <c r="L69" s="93"/>
      <c r="M69" s="94"/>
      <c r="N69" s="93"/>
      <c r="O69" s="94"/>
      <c r="P69" s="93">
        <f>$H69      +$J69      +$L69      +$N69</f>
        <v>62215000</v>
      </c>
      <c r="Q69" s="94">
        <f>$I69      +$K69      +$M69      +$O69</f>
        <v>46252829</v>
      </c>
      <c r="R69" s="48">
        <f>IF(($H69      =0),0,((($J69      -$H69      )/$H69      )*100))</f>
        <v>-56.013793422666566</v>
      </c>
      <c r="S69" s="49">
        <f>IF(($I69      =0),0,((($K69      -$I69      )/$I69      )*100))</f>
        <v>-17.912915180402031</v>
      </c>
      <c r="T69" s="48">
        <f>IF(($E69      =0),0,(($P69      /$E69      )*100))</f>
        <v>86.016673809951754</v>
      </c>
      <c r="U69" s="50">
        <f>IF(($E69      =0),0,(($Q69      /$E69      )*100))</f>
        <v>63.947834202048966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72329000</v>
      </c>
      <c r="C70" s="101">
        <f>C69</f>
        <v>0</v>
      </c>
      <c r="D70" s="101"/>
      <c r="E70" s="101">
        <f>$B70      +$C70      +$D70</f>
        <v>72329000</v>
      </c>
      <c r="F70" s="102">
        <f t="shared" ref="F70:O70" si="44">F69</f>
        <v>72329000</v>
      </c>
      <c r="G70" s="103">
        <f t="shared" si="44"/>
        <v>67097000</v>
      </c>
      <c r="H70" s="102">
        <f t="shared" si="44"/>
        <v>43209000</v>
      </c>
      <c r="I70" s="103">
        <f t="shared" si="44"/>
        <v>25401488</v>
      </c>
      <c r="J70" s="102">
        <f t="shared" si="44"/>
        <v>19006000</v>
      </c>
      <c r="K70" s="103">
        <f t="shared" si="44"/>
        <v>20851341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62215000</v>
      </c>
      <c r="Q70" s="103">
        <f>$I70      +$K70      +$M70      +$O70</f>
        <v>46252829</v>
      </c>
      <c r="R70" s="57">
        <f>IF(($H70      =0),0,((($J70      -$H70      )/$H70      )*100))</f>
        <v>-56.013793422666566</v>
      </c>
      <c r="S70" s="58">
        <f>IF(($I70      =0),0,((($K70      -$I70      )/$I70      )*100))</f>
        <v>-17.912915180402031</v>
      </c>
      <c r="T70" s="57">
        <f>IF($E70   =0,0,($P70   /$E70   )*100)</f>
        <v>86.016673809951754</v>
      </c>
      <c r="U70" s="59">
        <f>IF($E70   =0,0,($Q70   /$E70 )*100)</f>
        <v>63.947834202048966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72329000</v>
      </c>
      <c r="C71" s="104">
        <f>C69</f>
        <v>0</v>
      </c>
      <c r="D71" s="104"/>
      <c r="E71" s="104">
        <f>$B71      +$C71      +$D71</f>
        <v>72329000</v>
      </c>
      <c r="F71" s="105">
        <f t="shared" ref="F71:O71" si="45">F69</f>
        <v>72329000</v>
      </c>
      <c r="G71" s="106">
        <f t="shared" si="45"/>
        <v>67097000</v>
      </c>
      <c r="H71" s="105">
        <f t="shared" si="45"/>
        <v>43209000</v>
      </c>
      <c r="I71" s="106">
        <f t="shared" si="45"/>
        <v>25401488</v>
      </c>
      <c r="J71" s="105">
        <f t="shared" si="45"/>
        <v>19006000</v>
      </c>
      <c r="K71" s="106">
        <f t="shared" si="45"/>
        <v>20851341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62215000</v>
      </c>
      <c r="Q71" s="106">
        <f>$I71      +$K71      +$M71      +$O71</f>
        <v>46252829</v>
      </c>
      <c r="R71" s="61">
        <f>IF(($H71      =0),0,((($J71      -$H71      )/$H71      )*100))</f>
        <v>-56.013793422666566</v>
      </c>
      <c r="S71" s="62">
        <f>IF(($I71      =0),0,((($K71      -$I71      )/$I71      )*100))</f>
        <v>-17.912915180402031</v>
      </c>
      <c r="T71" s="61">
        <f>IF($E71   =0,0,($P71   /$E71   )*100)</f>
        <v>86.016673809951754</v>
      </c>
      <c r="U71" s="65">
        <f>IF($E71   =0,0,($Q71   /$E71   )*100)</f>
        <v>63.947834202048966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127869000</v>
      </c>
      <c r="C72" s="104">
        <f>SUM(C9:C14,C17:C23,C26:C29,C32,C35:C39,C42:C52,C55:C58,C61:C65,C69)</f>
        <v>0</v>
      </c>
      <c r="D72" s="104"/>
      <c r="E72" s="104">
        <f>$B72      +$C72      +$D72</f>
        <v>127869000</v>
      </c>
      <c r="F72" s="105">
        <f t="shared" ref="F72:O72" si="46">SUM(F9:F14,F17:F23,F26:F29,F32,F35:F39,F42:F52,F55:F58,F61:F65,F69)</f>
        <v>127869000</v>
      </c>
      <c r="G72" s="106">
        <f t="shared" si="46"/>
        <v>84203000</v>
      </c>
      <c r="H72" s="105">
        <f t="shared" si="46"/>
        <v>48279000</v>
      </c>
      <c r="I72" s="106">
        <f t="shared" si="46"/>
        <v>26825068</v>
      </c>
      <c r="J72" s="105">
        <f t="shared" si="46"/>
        <v>40481000</v>
      </c>
      <c r="K72" s="106">
        <f t="shared" si="46"/>
        <v>40657039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88760000</v>
      </c>
      <c r="Q72" s="106">
        <f>$I72      +$K72      +$M72      +$O72</f>
        <v>67482107</v>
      </c>
      <c r="R72" s="61">
        <f>IF(($H72      =0),0,((($J72      -$H72      )/$H72      )*100))</f>
        <v>-16.151950123241988</v>
      </c>
      <c r="S72" s="62">
        <f>IF(($I72      =0),0,((($K72      -$I72      )/$I72      )*100))</f>
        <v>51.56360088257744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78.133802816901408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59.403263204225354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Z6bqK4liMsTQ4pN8OpkpE+7J27Ds6Tq4T837DzrmEuKJ/JhbMLglDWZAP7ZvCOO0eTOVTYJDdTznkXw3GkBz8A==" saltValue="PNEK9utP6sZvbTPIEokXQ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117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2000000</v>
      </c>
      <c r="C10" s="92"/>
      <c r="D10" s="92"/>
      <c r="E10" s="92">
        <f t="shared" ref="E10:E15" si="0">$B10      +$C10      +$D10</f>
        <v>2000000</v>
      </c>
      <c r="F10" s="93">
        <v>2000000</v>
      </c>
      <c r="G10" s="94">
        <v>2000000</v>
      </c>
      <c r="H10" s="93">
        <v>84000</v>
      </c>
      <c r="I10" s="94">
        <v>144182</v>
      </c>
      <c r="J10" s="93">
        <v>654000</v>
      </c>
      <c r="K10" s="94">
        <v>661679</v>
      </c>
      <c r="L10" s="93"/>
      <c r="M10" s="94"/>
      <c r="N10" s="93"/>
      <c r="O10" s="94"/>
      <c r="P10" s="93">
        <f t="shared" ref="P10:P15" si="1">$H10      +$J10      +$L10      +$N10</f>
        <v>738000</v>
      </c>
      <c r="Q10" s="94">
        <f t="shared" ref="Q10:Q15" si="2">$I10      +$K10      +$M10      +$O10</f>
        <v>805861</v>
      </c>
      <c r="R10" s="48">
        <f t="shared" ref="R10:R15" si="3">IF(($H10      =0),0,((($J10      -$H10      )/$H10      )*100))</f>
        <v>678.57142857142856</v>
      </c>
      <c r="S10" s="49">
        <f t="shared" ref="S10:S15" si="4">IF(($I10      =0),0,((($K10      -$I10      )/$I10      )*100))</f>
        <v>358.91928257341419</v>
      </c>
      <c r="T10" s="48">
        <f t="shared" ref="T10:T14" si="5">IF(($E10      =0),0,(($P10      /$E10      )*100))</f>
        <v>36.9</v>
      </c>
      <c r="U10" s="50">
        <f t="shared" ref="U10:U14" si="6">IF(($E10      =0),0,(($Q10      /$E10      )*100))</f>
        <v>40.293050000000001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2000000</v>
      </c>
      <c r="C15" s="95">
        <f>SUM(C9:C14)</f>
        <v>0</v>
      </c>
      <c r="D15" s="95"/>
      <c r="E15" s="95">
        <f t="shared" si="0"/>
        <v>2000000</v>
      </c>
      <c r="F15" s="96">
        <f t="shared" ref="F15:O15" si="7">SUM(F9:F14)</f>
        <v>2000000</v>
      </c>
      <c r="G15" s="97">
        <f t="shared" si="7"/>
        <v>2000000</v>
      </c>
      <c r="H15" s="96">
        <f t="shared" si="7"/>
        <v>84000</v>
      </c>
      <c r="I15" s="97">
        <f t="shared" si="7"/>
        <v>144182</v>
      </c>
      <c r="J15" s="96">
        <f t="shared" si="7"/>
        <v>654000</v>
      </c>
      <c r="K15" s="97">
        <f t="shared" si="7"/>
        <v>661679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738000</v>
      </c>
      <c r="Q15" s="97">
        <f t="shared" si="2"/>
        <v>805861</v>
      </c>
      <c r="R15" s="52">
        <f t="shared" si="3"/>
        <v>678.57142857142856</v>
      </c>
      <c r="S15" s="53">
        <f t="shared" si="4"/>
        <v>358.91928257341419</v>
      </c>
      <c r="T15" s="52">
        <f>IF((SUM($E9:$E13))=0,0,(P15/(SUM($E9:$E13))*100))</f>
        <v>36.9</v>
      </c>
      <c r="U15" s="54">
        <f>IF((SUM($E9:$E13))=0,0,(Q15/(SUM($E9:$E13))*100))</f>
        <v>40.293050000000001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>
        <v>3900000</v>
      </c>
      <c r="C20" s="92"/>
      <c r="D20" s="92"/>
      <c r="E20" s="92">
        <f t="shared" si="8"/>
        <v>3900000</v>
      </c>
      <c r="F20" s="93">
        <v>3900000</v>
      </c>
      <c r="G20" s="94">
        <v>3900000</v>
      </c>
      <c r="H20" s="93">
        <v>1675000</v>
      </c>
      <c r="I20" s="94">
        <v>1098452</v>
      </c>
      <c r="J20" s="93">
        <v>1085000</v>
      </c>
      <c r="K20" s="94">
        <v>2574356</v>
      </c>
      <c r="L20" s="93"/>
      <c r="M20" s="94"/>
      <c r="N20" s="93"/>
      <c r="O20" s="94"/>
      <c r="P20" s="93">
        <f t="shared" si="9"/>
        <v>2760000</v>
      </c>
      <c r="Q20" s="94">
        <f t="shared" si="10"/>
        <v>3672808</v>
      </c>
      <c r="R20" s="48">
        <f t="shared" si="11"/>
        <v>-35.223880597014926</v>
      </c>
      <c r="S20" s="49">
        <f t="shared" si="12"/>
        <v>134.36217513373364</v>
      </c>
      <c r="T20" s="48">
        <f t="shared" si="13"/>
        <v>70.769230769230774</v>
      </c>
      <c r="U20" s="50">
        <f t="shared" si="14"/>
        <v>94.174564102564105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3900000</v>
      </c>
      <c r="C24" s="95">
        <f>SUM(C17:C23)</f>
        <v>0</v>
      </c>
      <c r="D24" s="95"/>
      <c r="E24" s="95">
        <f t="shared" si="8"/>
        <v>3900000</v>
      </c>
      <c r="F24" s="96">
        <f t="shared" ref="F24:O24" si="15">SUM(F17:F23)</f>
        <v>3900000</v>
      </c>
      <c r="G24" s="97">
        <f t="shared" si="15"/>
        <v>3900000</v>
      </c>
      <c r="H24" s="96">
        <f t="shared" si="15"/>
        <v>1675000</v>
      </c>
      <c r="I24" s="97">
        <f t="shared" si="15"/>
        <v>1098452</v>
      </c>
      <c r="J24" s="96">
        <f t="shared" si="15"/>
        <v>1085000</v>
      </c>
      <c r="K24" s="97">
        <f t="shared" si="15"/>
        <v>2574356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2760000</v>
      </c>
      <c r="Q24" s="97">
        <f t="shared" si="10"/>
        <v>3672808</v>
      </c>
      <c r="R24" s="52">
        <f t="shared" si="11"/>
        <v>-35.223880597014926</v>
      </c>
      <c r="S24" s="53">
        <f t="shared" si="12"/>
        <v>134.36217513373364</v>
      </c>
      <c r="T24" s="52">
        <f>IF(($E24-$E19-$E23)   =0,0,($P24   /($E24-$E19-$E23)   )*100)</f>
        <v>70.769230769230774</v>
      </c>
      <c r="U24" s="54">
        <f>IF(($E24-$E19-$E23)   =0,0,($Q24   /($E24-$E19-$E23)   )*100)</f>
        <v>94.174564102564105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1564000</v>
      </c>
      <c r="C32" s="92"/>
      <c r="D32" s="92"/>
      <c r="E32" s="92">
        <f>$B32      +$C32      +$D32</f>
        <v>1564000</v>
      </c>
      <c r="F32" s="93">
        <v>1564000</v>
      </c>
      <c r="G32" s="94">
        <v>1095000</v>
      </c>
      <c r="H32" s="93">
        <v>500000</v>
      </c>
      <c r="I32" s="94">
        <v>538048</v>
      </c>
      <c r="J32" s="93">
        <v>595000</v>
      </c>
      <c r="K32" s="94">
        <v>871944</v>
      </c>
      <c r="L32" s="93"/>
      <c r="M32" s="94"/>
      <c r="N32" s="93"/>
      <c r="O32" s="94"/>
      <c r="P32" s="93">
        <f>$H32      +$J32      +$L32      +$N32</f>
        <v>1095000</v>
      </c>
      <c r="Q32" s="94">
        <f>$I32      +$K32      +$M32      +$O32</f>
        <v>1409992</v>
      </c>
      <c r="R32" s="48">
        <f>IF(($H32      =0),0,((($J32      -$H32      )/$H32      )*100))</f>
        <v>19</v>
      </c>
      <c r="S32" s="49">
        <f>IF(($I32      =0),0,((($K32      -$I32      )/$I32      )*100))</f>
        <v>62.056916855001788</v>
      </c>
      <c r="T32" s="48">
        <f>IF(($E32      =0),0,(($P32      /$E32      )*100))</f>
        <v>70.012787723785166</v>
      </c>
      <c r="U32" s="50">
        <f>IF(($E32      =0),0,(($Q32      /$E32      )*100))</f>
        <v>90.152941176470591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1564000</v>
      </c>
      <c r="C33" s="95">
        <f>C32</f>
        <v>0</v>
      </c>
      <c r="D33" s="95"/>
      <c r="E33" s="95">
        <f>$B33      +$C33      +$D33</f>
        <v>1564000</v>
      </c>
      <c r="F33" s="96">
        <f t="shared" ref="F33:O33" si="17">F32</f>
        <v>1564000</v>
      </c>
      <c r="G33" s="97">
        <f t="shared" si="17"/>
        <v>1095000</v>
      </c>
      <c r="H33" s="96">
        <f t="shared" si="17"/>
        <v>500000</v>
      </c>
      <c r="I33" s="97">
        <f t="shared" si="17"/>
        <v>538048</v>
      </c>
      <c r="J33" s="96">
        <f t="shared" si="17"/>
        <v>595000</v>
      </c>
      <c r="K33" s="97">
        <f t="shared" si="17"/>
        <v>871944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1095000</v>
      </c>
      <c r="Q33" s="97">
        <f>$I33      +$K33      +$M33      +$O33</f>
        <v>1409992</v>
      </c>
      <c r="R33" s="52">
        <f>IF(($H33      =0),0,((($J33      -$H33      )/$H33      )*100))</f>
        <v>19</v>
      </c>
      <c r="S33" s="53">
        <f>IF(($I33      =0),0,((($K33      -$I33      )/$I33      )*100))</f>
        <v>62.056916855001788</v>
      </c>
      <c r="T33" s="52">
        <f>IF($E33   =0,0,($P33   /$E33   )*100)</f>
        <v>70.012787723785166</v>
      </c>
      <c r="U33" s="54">
        <f>IF($E33   =0,0,($Q33   /$E33   )*100)</f>
        <v>90.152941176470591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>
        <v>10996000</v>
      </c>
      <c r="C35" s="92"/>
      <c r="D35" s="92"/>
      <c r="E35" s="92">
        <f t="shared" ref="E35:E40" si="18">$B35      +$C35      +$D35</f>
        <v>10996000</v>
      </c>
      <c r="F35" s="93">
        <v>10996000</v>
      </c>
      <c r="G35" s="94">
        <v>6496000</v>
      </c>
      <c r="H35" s="93">
        <v>5870000</v>
      </c>
      <c r="I35" s="94">
        <v>6763555</v>
      </c>
      <c r="J35" s="93">
        <v>91000</v>
      </c>
      <c r="K35" s="94">
        <v>1603592</v>
      </c>
      <c r="L35" s="93"/>
      <c r="M35" s="94"/>
      <c r="N35" s="93"/>
      <c r="O35" s="94"/>
      <c r="P35" s="93">
        <f t="shared" ref="P35:P40" si="19">$H35      +$J35      +$L35      +$N35</f>
        <v>5961000</v>
      </c>
      <c r="Q35" s="94">
        <f t="shared" ref="Q35:Q40" si="20">$I35      +$K35      +$M35      +$O35</f>
        <v>8367147</v>
      </c>
      <c r="R35" s="48">
        <f t="shared" ref="R35:R40" si="21">IF(($H35      =0),0,((($J35      -$H35      )/$H35      )*100))</f>
        <v>-98.449744463373079</v>
      </c>
      <c r="S35" s="49">
        <f t="shared" ref="S35:S40" si="22">IF(($I35      =0),0,((($K35      -$I35      )/$I35      )*100))</f>
        <v>-76.290693281861394</v>
      </c>
      <c r="T35" s="48">
        <f t="shared" ref="T35:T39" si="23">IF(($E35      =0),0,(($P35      /$E35      )*100))</f>
        <v>54.210622044379775</v>
      </c>
      <c r="U35" s="50">
        <f t="shared" ref="U35:U39" si="24">IF(($E35      =0),0,(($Q35      /$E35      )*100))</f>
        <v>76.092642779192431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15980000</v>
      </c>
      <c r="C36" s="92"/>
      <c r="D36" s="92"/>
      <c r="E36" s="92">
        <f t="shared" si="18"/>
        <v>15980000</v>
      </c>
      <c r="F36" s="93">
        <v>15980000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>
        <v>5000000</v>
      </c>
      <c r="C38" s="92"/>
      <c r="D38" s="92"/>
      <c r="E38" s="92">
        <f t="shared" si="18"/>
        <v>5000000</v>
      </c>
      <c r="F38" s="93">
        <v>5000000</v>
      </c>
      <c r="G38" s="94">
        <v>4000000</v>
      </c>
      <c r="H38" s="93"/>
      <c r="I38" s="94">
        <v>710075</v>
      </c>
      <c r="J38" s="93">
        <v>4725000</v>
      </c>
      <c r="K38" s="94">
        <v>3821619</v>
      </c>
      <c r="L38" s="93"/>
      <c r="M38" s="94"/>
      <c r="N38" s="93"/>
      <c r="O38" s="94"/>
      <c r="P38" s="93">
        <f t="shared" si="19"/>
        <v>4725000</v>
      </c>
      <c r="Q38" s="94">
        <f t="shared" si="20"/>
        <v>4531694</v>
      </c>
      <c r="R38" s="48">
        <f t="shared" si="21"/>
        <v>0</v>
      </c>
      <c r="S38" s="49">
        <f t="shared" si="22"/>
        <v>438.19934513959799</v>
      </c>
      <c r="T38" s="48">
        <f t="shared" si="23"/>
        <v>94.5</v>
      </c>
      <c r="U38" s="50">
        <f t="shared" si="24"/>
        <v>90.633880000000005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31976000</v>
      </c>
      <c r="C40" s="95">
        <f>SUM(C35:C39)</f>
        <v>0</v>
      </c>
      <c r="D40" s="95"/>
      <c r="E40" s="95">
        <f t="shared" si="18"/>
        <v>31976000</v>
      </c>
      <c r="F40" s="96">
        <f t="shared" ref="F40:O40" si="25">SUM(F35:F39)</f>
        <v>31976000</v>
      </c>
      <c r="G40" s="97">
        <f t="shared" si="25"/>
        <v>10496000</v>
      </c>
      <c r="H40" s="96">
        <f t="shared" si="25"/>
        <v>5870000</v>
      </c>
      <c r="I40" s="97">
        <f t="shared" si="25"/>
        <v>7473630</v>
      </c>
      <c r="J40" s="96">
        <f t="shared" si="25"/>
        <v>4816000</v>
      </c>
      <c r="K40" s="97">
        <f t="shared" si="25"/>
        <v>5425211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10686000</v>
      </c>
      <c r="Q40" s="97">
        <f t="shared" si="20"/>
        <v>12898841</v>
      </c>
      <c r="R40" s="52">
        <f t="shared" si="21"/>
        <v>-17.955706984667803</v>
      </c>
      <c r="S40" s="53">
        <f t="shared" si="22"/>
        <v>-27.408622048455705</v>
      </c>
      <c r="T40" s="52">
        <f>IF((+$E35+$E38) =0,0,(P40   /(+$E35+$E38) )*100)</f>
        <v>66.804201050262563</v>
      </c>
      <c r="U40" s="54">
        <f>IF((+$E35+$E38) =0,0,(Q40   /(+$E35+$E38) )*100)</f>
        <v>80.637915728932228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39440000</v>
      </c>
      <c r="C67" s="104">
        <f>SUM(C9:C14,C17:C23,C26:C29,C32,C35:C39,C42:C52,C55:C58,C61:C65)</f>
        <v>0</v>
      </c>
      <c r="D67" s="104"/>
      <c r="E67" s="104">
        <f t="shared" si="35"/>
        <v>39440000</v>
      </c>
      <c r="F67" s="105">
        <f t="shared" ref="F67:O67" si="43">SUM(F9:F14,F17:F23,F26:F29,F32,F35:F39,F42:F52,F55:F58,F61:F65)</f>
        <v>39440000</v>
      </c>
      <c r="G67" s="106">
        <f t="shared" si="43"/>
        <v>17491000</v>
      </c>
      <c r="H67" s="105">
        <f t="shared" si="43"/>
        <v>8129000</v>
      </c>
      <c r="I67" s="106">
        <f t="shared" si="43"/>
        <v>9254312</v>
      </c>
      <c r="J67" s="105">
        <f t="shared" si="43"/>
        <v>7150000</v>
      </c>
      <c r="K67" s="106">
        <f t="shared" si="43"/>
        <v>9533190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15279000</v>
      </c>
      <c r="Q67" s="106">
        <f t="shared" si="37"/>
        <v>18787502</v>
      </c>
      <c r="R67" s="61">
        <f t="shared" si="38"/>
        <v>-12.043301759133964</v>
      </c>
      <c r="S67" s="62">
        <f t="shared" si="39"/>
        <v>3.0134925211079979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65.127877237851663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80.083128729752772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68605000</v>
      </c>
      <c r="C69" s="92"/>
      <c r="D69" s="92"/>
      <c r="E69" s="92">
        <f>$B69      +$C69      +$D69</f>
        <v>68605000</v>
      </c>
      <c r="F69" s="93">
        <v>68605000</v>
      </c>
      <c r="G69" s="94">
        <v>62606000</v>
      </c>
      <c r="H69" s="93">
        <v>17420000</v>
      </c>
      <c r="I69" s="94">
        <v>14067120</v>
      </c>
      <c r="J69" s="93">
        <v>22267000</v>
      </c>
      <c r="K69" s="94">
        <v>23758304</v>
      </c>
      <c r="L69" s="93"/>
      <c r="M69" s="94"/>
      <c r="N69" s="93"/>
      <c r="O69" s="94"/>
      <c r="P69" s="93">
        <f>$H69      +$J69      +$L69      +$N69</f>
        <v>39687000</v>
      </c>
      <c r="Q69" s="94">
        <f>$I69      +$K69      +$M69      +$O69</f>
        <v>37825424</v>
      </c>
      <c r="R69" s="48">
        <f>IF(($H69      =0),0,((($J69      -$H69      )/$H69      )*100))</f>
        <v>27.82433983926521</v>
      </c>
      <c r="S69" s="49">
        <f>IF(($I69      =0),0,((($K69      -$I69      )/$I69      )*100))</f>
        <v>68.892452755077088</v>
      </c>
      <c r="T69" s="48">
        <f>IF(($E69      =0),0,(($P69      /$E69      )*100))</f>
        <v>57.848553312440785</v>
      </c>
      <c r="U69" s="50">
        <f>IF(($E69      =0),0,(($Q69      /$E69      )*100))</f>
        <v>55.135083448728231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68605000</v>
      </c>
      <c r="C70" s="101">
        <f>C69</f>
        <v>0</v>
      </c>
      <c r="D70" s="101"/>
      <c r="E70" s="101">
        <f>$B70      +$C70      +$D70</f>
        <v>68605000</v>
      </c>
      <c r="F70" s="102">
        <f t="shared" ref="F70:O70" si="44">F69</f>
        <v>68605000</v>
      </c>
      <c r="G70" s="103">
        <f t="shared" si="44"/>
        <v>62606000</v>
      </c>
      <c r="H70" s="102">
        <f t="shared" si="44"/>
        <v>17420000</v>
      </c>
      <c r="I70" s="103">
        <f t="shared" si="44"/>
        <v>14067120</v>
      </c>
      <c r="J70" s="102">
        <f t="shared" si="44"/>
        <v>22267000</v>
      </c>
      <c r="K70" s="103">
        <f t="shared" si="44"/>
        <v>23758304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39687000</v>
      </c>
      <c r="Q70" s="103">
        <f>$I70      +$K70      +$M70      +$O70</f>
        <v>37825424</v>
      </c>
      <c r="R70" s="57">
        <f>IF(($H70      =0),0,((($J70      -$H70      )/$H70      )*100))</f>
        <v>27.82433983926521</v>
      </c>
      <c r="S70" s="58">
        <f>IF(($I70      =0),0,((($K70      -$I70      )/$I70      )*100))</f>
        <v>68.892452755077088</v>
      </c>
      <c r="T70" s="57">
        <f>IF($E70   =0,0,($P70   /$E70   )*100)</f>
        <v>57.848553312440785</v>
      </c>
      <c r="U70" s="59">
        <f>IF($E70   =0,0,($Q70   /$E70 )*100)</f>
        <v>55.135083448728231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68605000</v>
      </c>
      <c r="C71" s="104">
        <f>C69</f>
        <v>0</v>
      </c>
      <c r="D71" s="104"/>
      <c r="E71" s="104">
        <f>$B71      +$C71      +$D71</f>
        <v>68605000</v>
      </c>
      <c r="F71" s="105">
        <f t="shared" ref="F71:O71" si="45">F69</f>
        <v>68605000</v>
      </c>
      <c r="G71" s="106">
        <f t="shared" si="45"/>
        <v>62606000</v>
      </c>
      <c r="H71" s="105">
        <f t="shared" si="45"/>
        <v>17420000</v>
      </c>
      <c r="I71" s="106">
        <f t="shared" si="45"/>
        <v>14067120</v>
      </c>
      <c r="J71" s="105">
        <f t="shared" si="45"/>
        <v>22267000</v>
      </c>
      <c r="K71" s="106">
        <f t="shared" si="45"/>
        <v>23758304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39687000</v>
      </c>
      <c r="Q71" s="106">
        <f>$I71      +$K71      +$M71      +$O71</f>
        <v>37825424</v>
      </c>
      <c r="R71" s="61">
        <f>IF(($H71      =0),0,((($J71      -$H71      )/$H71      )*100))</f>
        <v>27.82433983926521</v>
      </c>
      <c r="S71" s="62">
        <f>IF(($I71      =0),0,((($K71      -$I71      )/$I71      )*100))</f>
        <v>68.892452755077088</v>
      </c>
      <c r="T71" s="61">
        <f>IF($E71   =0,0,($P71   /$E71   )*100)</f>
        <v>57.848553312440785</v>
      </c>
      <c r="U71" s="65">
        <f>IF($E71   =0,0,($Q71   /$E71   )*100)</f>
        <v>55.135083448728231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108045000</v>
      </c>
      <c r="C72" s="104">
        <f>SUM(C9:C14,C17:C23,C26:C29,C32,C35:C39,C42:C52,C55:C58,C61:C65,C69)</f>
        <v>0</v>
      </c>
      <c r="D72" s="104"/>
      <c r="E72" s="104">
        <f>$B72      +$C72      +$D72</f>
        <v>108045000</v>
      </c>
      <c r="F72" s="105">
        <f t="shared" ref="F72:O72" si="46">SUM(F9:F14,F17:F23,F26:F29,F32,F35:F39,F42:F52,F55:F58,F61:F65,F69)</f>
        <v>108045000</v>
      </c>
      <c r="G72" s="106">
        <f t="shared" si="46"/>
        <v>80097000</v>
      </c>
      <c r="H72" s="105">
        <f t="shared" si="46"/>
        <v>25549000</v>
      </c>
      <c r="I72" s="106">
        <f t="shared" si="46"/>
        <v>23321432</v>
      </c>
      <c r="J72" s="105">
        <f t="shared" si="46"/>
        <v>29417000</v>
      </c>
      <c r="K72" s="106">
        <f t="shared" si="46"/>
        <v>33291494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54966000</v>
      </c>
      <c r="Q72" s="106">
        <f>$I72      +$K72      +$M72      +$O72</f>
        <v>56612926</v>
      </c>
      <c r="R72" s="61">
        <f>IF(($H72      =0),0,((($J72      -$H72      )/$H72      )*100))</f>
        <v>15.139535793964539</v>
      </c>
      <c r="S72" s="62">
        <f>IF(($I72      =0),0,((($K72      -$I72      )/$I72      )*100))</f>
        <v>42.750642413381819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59.70347037419215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61.492343452995172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PoF/H37m+iJS1V8gQstpmIsTvlFRdcIG1Yv8UThy5txukEYQ5sDIDZi3a3kTQAefYJH7l6x/8S76+zFYGztjJg==" saltValue="JEHFFCrIewDKDgkPE+R95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125"/>
  <sheetViews>
    <sheetView showGridLines="0" workbookViewId="0">
      <selection sqref="A1:U1"/>
    </sheetView>
  </sheetViews>
  <sheetFormatPr defaultRowHeight="12.5" x14ac:dyDescent="0.25"/>
  <cols>
    <col min="1" max="1" width="52.7265625" customWidth="1"/>
    <col min="2" max="11" width="13.7265625" customWidth="1"/>
    <col min="12" max="15" width="13.7265625" hidden="1" customWidth="1"/>
    <col min="16" max="23" width="13.7265625" customWidth="1"/>
    <col min="24" max="24" width="2.7265625" customWidth="1"/>
  </cols>
  <sheetData>
    <row r="1" spans="1:23" x14ac:dyDescent="0.25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4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4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4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3">
      <c r="A5" s="137" t="s">
        <v>118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3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65" x14ac:dyDescent="0.3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3" customHeight="1" x14ac:dyDescent="0.3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3" customHeight="1" x14ac:dyDescent="0.3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=0),0,((($J9       -$H9       )/$H9       )*100))</f>
        <v>0</v>
      </c>
      <c r="S9" s="49">
        <f>IF(($I9       =0),0,((($K9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3" customHeight="1" x14ac:dyDescent="0.3">
      <c r="A10" s="47" t="s">
        <v>37</v>
      </c>
      <c r="B10" s="92">
        <v>2000000</v>
      </c>
      <c r="C10" s="92"/>
      <c r="D10" s="92"/>
      <c r="E10" s="92">
        <f t="shared" ref="E10:E15" si="0">$B10      +$C10      +$D10</f>
        <v>2000000</v>
      </c>
      <c r="F10" s="93">
        <v>2000000</v>
      </c>
      <c r="G10" s="94">
        <v>2000000</v>
      </c>
      <c r="H10" s="93">
        <v>215000</v>
      </c>
      <c r="I10" s="94">
        <v>191942</v>
      </c>
      <c r="J10" s="93">
        <v>203000</v>
      </c>
      <c r="K10" s="94">
        <v>2379</v>
      </c>
      <c r="L10" s="93"/>
      <c r="M10" s="94"/>
      <c r="N10" s="93"/>
      <c r="O10" s="94"/>
      <c r="P10" s="93">
        <f t="shared" ref="P10:P15" si="1">$H10      +$J10      +$L10      +$N10</f>
        <v>418000</v>
      </c>
      <c r="Q10" s="94">
        <f t="shared" ref="Q10:Q15" si="2">$I10      +$K10      +$M10      +$O10</f>
        <v>194321</v>
      </c>
      <c r="R10" s="48">
        <f t="shared" ref="R10:R15" si="3">IF(($H10      =0),0,((($J10      -$H10      )/$H10      )*100))</f>
        <v>-5.5813953488372094</v>
      </c>
      <c r="S10" s="49">
        <f t="shared" ref="S10:S15" si="4">IF(($I10      =0),0,((($K10      -$I10      )/$I10      )*100))</f>
        <v>-98.760563086765799</v>
      </c>
      <c r="T10" s="48">
        <f t="shared" ref="T10:T14" si="5">IF(($E10      =0),0,(($P10      /$E10      )*100))</f>
        <v>20.9</v>
      </c>
      <c r="U10" s="50">
        <f t="shared" ref="U10:U14" si="6">IF(($E10      =0),0,(($Q10      /$E10      )*100))</f>
        <v>9.7160499999999992</v>
      </c>
      <c r="V10" s="93">
        <v>0</v>
      </c>
      <c r="W10" s="94" t="s">
        <v>36</v>
      </c>
    </row>
    <row r="11" spans="1:23" ht="13" customHeight="1" x14ac:dyDescent="0.3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3" customHeight="1" x14ac:dyDescent="0.3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3" customHeight="1" x14ac:dyDescent="0.3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3" customHeight="1" x14ac:dyDescent="0.3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3" customHeight="1" x14ac:dyDescent="0.3">
      <c r="A15" s="51" t="s">
        <v>42</v>
      </c>
      <c r="B15" s="95">
        <f>SUM(B9:B14)</f>
        <v>2000000</v>
      </c>
      <c r="C15" s="95">
        <f>SUM(C9:C14)</f>
        <v>0</v>
      </c>
      <c r="D15" s="95"/>
      <c r="E15" s="95">
        <f t="shared" si="0"/>
        <v>2000000</v>
      </c>
      <c r="F15" s="96">
        <f t="shared" ref="F15:O15" si="7">SUM(F9:F14)</f>
        <v>2000000</v>
      </c>
      <c r="G15" s="97">
        <f t="shared" si="7"/>
        <v>2000000</v>
      </c>
      <c r="H15" s="96">
        <f t="shared" si="7"/>
        <v>215000</v>
      </c>
      <c r="I15" s="97">
        <f t="shared" si="7"/>
        <v>191942</v>
      </c>
      <c r="J15" s="96">
        <f t="shared" si="7"/>
        <v>203000</v>
      </c>
      <c r="K15" s="97">
        <f t="shared" si="7"/>
        <v>2379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418000</v>
      </c>
      <c r="Q15" s="97">
        <f t="shared" si="2"/>
        <v>194321</v>
      </c>
      <c r="R15" s="52">
        <f t="shared" si="3"/>
        <v>-5.5813953488372094</v>
      </c>
      <c r="S15" s="53">
        <f t="shared" si="4"/>
        <v>-98.760563086765799</v>
      </c>
      <c r="T15" s="52">
        <f>IF((SUM($E9:$E13))=0,0,(P15/(SUM($E9:$E13))*100))</f>
        <v>20.9</v>
      </c>
      <c r="U15" s="54">
        <f>IF((SUM($E9:$E13))=0,0,(Q15/(SUM($E9:$E13))*100))</f>
        <v>9.7160499999999992</v>
      </c>
      <c r="V15" s="96">
        <f>SUM(V9:V14)</f>
        <v>0</v>
      </c>
      <c r="W15" s="97" t="s">
        <v>36</v>
      </c>
    </row>
    <row r="16" spans="1:23" ht="13" customHeight="1" x14ac:dyDescent="0.3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3" customHeight="1" x14ac:dyDescent="0.3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=0),0,((($J17      -$H17      )/$H17      )*100))</f>
        <v>0</v>
      </c>
      <c r="S17" s="49">
        <f t="shared" ref="S17:S24" si="12">IF(($I17      =0),0,((($K17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3" customHeight="1" x14ac:dyDescent="0.3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3" customHeight="1" x14ac:dyDescent="0.3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3" customHeight="1" x14ac:dyDescent="0.3">
      <c r="A20" s="47" t="s">
        <v>47</v>
      </c>
      <c r="B20" s="92">
        <v>3950000</v>
      </c>
      <c r="C20" s="92"/>
      <c r="D20" s="92"/>
      <c r="E20" s="92">
        <f t="shared" si="8"/>
        <v>3950000</v>
      </c>
      <c r="F20" s="93">
        <v>3950000</v>
      </c>
      <c r="G20" s="94">
        <v>3950000</v>
      </c>
      <c r="H20" s="93">
        <v>1485000</v>
      </c>
      <c r="I20" s="94"/>
      <c r="J20" s="93">
        <v>357000</v>
      </c>
      <c r="K20" s="94"/>
      <c r="L20" s="93"/>
      <c r="M20" s="94"/>
      <c r="N20" s="93"/>
      <c r="O20" s="94"/>
      <c r="P20" s="93">
        <f t="shared" si="9"/>
        <v>1842000</v>
      </c>
      <c r="Q20" s="94">
        <f t="shared" si="10"/>
        <v>0</v>
      </c>
      <c r="R20" s="48">
        <f t="shared" si="11"/>
        <v>-75.959595959595958</v>
      </c>
      <c r="S20" s="49">
        <f t="shared" si="12"/>
        <v>0</v>
      </c>
      <c r="T20" s="48">
        <f t="shared" si="13"/>
        <v>46.632911392405063</v>
      </c>
      <c r="U20" s="50">
        <f t="shared" si="14"/>
        <v>0</v>
      </c>
      <c r="V20" s="93">
        <v>0</v>
      </c>
      <c r="W20" s="94" t="s">
        <v>36</v>
      </c>
    </row>
    <row r="21" spans="1:23" ht="13" customHeight="1" x14ac:dyDescent="0.3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3" customHeight="1" x14ac:dyDescent="0.3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3" customHeight="1" x14ac:dyDescent="0.3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3" customHeight="1" x14ac:dyDescent="0.3">
      <c r="A24" s="51" t="s">
        <v>42</v>
      </c>
      <c r="B24" s="95">
        <f>SUM(B17:B23)</f>
        <v>3950000</v>
      </c>
      <c r="C24" s="95">
        <f>SUM(C17:C23)</f>
        <v>0</v>
      </c>
      <c r="D24" s="95"/>
      <c r="E24" s="95">
        <f t="shared" si="8"/>
        <v>3950000</v>
      </c>
      <c r="F24" s="96">
        <f t="shared" ref="F24:O24" si="15">SUM(F17:F23)</f>
        <v>3950000</v>
      </c>
      <c r="G24" s="97">
        <f t="shared" si="15"/>
        <v>3950000</v>
      </c>
      <c r="H24" s="96">
        <f t="shared" si="15"/>
        <v>1485000</v>
      </c>
      <c r="I24" s="97">
        <f t="shared" si="15"/>
        <v>0</v>
      </c>
      <c r="J24" s="96">
        <f t="shared" si="15"/>
        <v>357000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1842000</v>
      </c>
      <c r="Q24" s="97">
        <f t="shared" si="10"/>
        <v>0</v>
      </c>
      <c r="R24" s="52">
        <f t="shared" si="11"/>
        <v>-75.959595959595958</v>
      </c>
      <c r="S24" s="53">
        <f t="shared" si="12"/>
        <v>0</v>
      </c>
      <c r="T24" s="52">
        <f>IF(($E24-$E19-$E23)   =0,0,($P24   /($E24-$E19-$E23)   )*100)</f>
        <v>46.632911392405063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3" customHeight="1" x14ac:dyDescent="0.3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3" customHeight="1" x14ac:dyDescent="0.3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=0),0,((($J26      -$H26      )/$H26      )*100))</f>
        <v>0</v>
      </c>
      <c r="S26" s="49">
        <f>IF(($I26      =0),0,((($K26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3" customHeight="1" x14ac:dyDescent="0.3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=0),0,((($J27      -$H27      )/$H27      )*100))</f>
        <v>0</v>
      </c>
      <c r="S27" s="49">
        <f>IF(($I27      =0),0,((($K27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3" customHeight="1" x14ac:dyDescent="0.3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=0),0,((($J28      -$H28      )/$H28      )*100))</f>
        <v>0</v>
      </c>
      <c r="S28" s="49">
        <f>IF(($I28      =0),0,((($K28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3" customHeight="1" x14ac:dyDescent="0.3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=0),0,((($J29      -$H29      )/$H29      )*100))</f>
        <v>0</v>
      </c>
      <c r="S29" s="49">
        <f>IF(($I29      =0),0,((($K29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3" customHeight="1" x14ac:dyDescent="0.3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=0),0,((($J30      -$H30      )/$H30      )*100))</f>
        <v>0</v>
      </c>
      <c r="S30" s="53">
        <f>IF(($I30      =0),0,((($K30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3" customHeight="1" x14ac:dyDescent="0.3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3" customHeight="1" x14ac:dyDescent="0.3">
      <c r="A32" s="47" t="s">
        <v>57</v>
      </c>
      <c r="B32" s="92">
        <v>5412000</v>
      </c>
      <c r="C32" s="92"/>
      <c r="D32" s="92"/>
      <c r="E32" s="92">
        <f>$B32      +$C32      +$D32</f>
        <v>5412000</v>
      </c>
      <c r="F32" s="93">
        <v>5412000</v>
      </c>
      <c r="G32" s="94">
        <v>3788000</v>
      </c>
      <c r="H32" s="93">
        <v>1151000</v>
      </c>
      <c r="I32" s="94"/>
      <c r="J32" s="93">
        <v>1815000</v>
      </c>
      <c r="K32" s="94"/>
      <c r="L32" s="93"/>
      <c r="M32" s="94"/>
      <c r="N32" s="93"/>
      <c r="O32" s="94"/>
      <c r="P32" s="93">
        <f>$H32      +$J32      +$L32      +$N32</f>
        <v>2966000</v>
      </c>
      <c r="Q32" s="94">
        <f>$I32      +$K32      +$M32      +$O32</f>
        <v>0</v>
      </c>
      <c r="R32" s="48">
        <f>IF(($H32      =0),0,((($J32      -$H32      )/$H32      )*100))</f>
        <v>57.688966116420502</v>
      </c>
      <c r="S32" s="49">
        <f>IF(($I32      =0),0,((($K32      -$I32      )/$I32      )*100))</f>
        <v>0</v>
      </c>
      <c r="T32" s="48">
        <f>IF(($E32      =0),0,(($P32      /$E32      )*100))</f>
        <v>54.804138950480421</v>
      </c>
      <c r="U32" s="50">
        <f>IF(($E32      =0),0,(($Q32      /$E32      )*100))</f>
        <v>0</v>
      </c>
      <c r="V32" s="93">
        <v>0</v>
      </c>
      <c r="W32" s="94" t="s">
        <v>36</v>
      </c>
    </row>
    <row r="33" spans="1:23" ht="13" customHeight="1" x14ac:dyDescent="0.3">
      <c r="A33" s="51" t="s">
        <v>42</v>
      </c>
      <c r="B33" s="95">
        <f>B32</f>
        <v>5412000</v>
      </c>
      <c r="C33" s="95">
        <f>C32</f>
        <v>0</v>
      </c>
      <c r="D33" s="95"/>
      <c r="E33" s="95">
        <f>$B33      +$C33      +$D33</f>
        <v>5412000</v>
      </c>
      <c r="F33" s="96">
        <f t="shared" ref="F33:O33" si="17">F32</f>
        <v>5412000</v>
      </c>
      <c r="G33" s="97">
        <f t="shared" si="17"/>
        <v>3788000</v>
      </c>
      <c r="H33" s="96">
        <f t="shared" si="17"/>
        <v>1151000</v>
      </c>
      <c r="I33" s="97">
        <f t="shared" si="17"/>
        <v>0</v>
      </c>
      <c r="J33" s="96">
        <f t="shared" si="17"/>
        <v>1815000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2966000</v>
      </c>
      <c r="Q33" s="97">
        <f>$I33      +$K33      +$M33      +$O33</f>
        <v>0</v>
      </c>
      <c r="R33" s="52">
        <f>IF(($H33      =0),0,((($J33      -$H33      )/$H33      )*100))</f>
        <v>57.688966116420502</v>
      </c>
      <c r="S33" s="53">
        <f>IF(($I33      =0),0,((($K33      -$I33      )/$I33      )*100))</f>
        <v>0</v>
      </c>
      <c r="T33" s="52">
        <f>IF($E33   =0,0,($P33   /$E33   )*100)</f>
        <v>54.804138950480421</v>
      </c>
      <c r="U33" s="54">
        <f>IF($E33   =0,0,($Q33   /$E33   )*100)</f>
        <v>0</v>
      </c>
      <c r="V33" s="96">
        <f>V32</f>
        <v>0</v>
      </c>
      <c r="W33" s="97" t="s">
        <v>36</v>
      </c>
    </row>
    <row r="34" spans="1:23" ht="13" customHeight="1" x14ac:dyDescent="0.3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3" customHeight="1" x14ac:dyDescent="0.3">
      <c r="A35" s="47" t="s">
        <v>59</v>
      </c>
      <c r="B35" s="92">
        <v>25168000</v>
      </c>
      <c r="C35" s="92"/>
      <c r="D35" s="92"/>
      <c r="E35" s="92">
        <f t="shared" ref="E35:E40" si="18">$B35      +$C35      +$D35</f>
        <v>25168000</v>
      </c>
      <c r="F35" s="93">
        <v>25168000</v>
      </c>
      <c r="G35" s="94">
        <v>17168000</v>
      </c>
      <c r="H35" s="93"/>
      <c r="I35" s="94">
        <v>7439068</v>
      </c>
      <c r="J35" s="93">
        <v>11982000</v>
      </c>
      <c r="K35" s="94">
        <v>3697650</v>
      </c>
      <c r="L35" s="93"/>
      <c r="M35" s="94"/>
      <c r="N35" s="93"/>
      <c r="O35" s="94"/>
      <c r="P35" s="93">
        <f t="shared" ref="P35:P40" si="19">$H35      +$J35      +$L35      +$N35</f>
        <v>11982000</v>
      </c>
      <c r="Q35" s="94">
        <f t="shared" ref="Q35:Q40" si="20">$I35      +$K35      +$M35      +$O35</f>
        <v>11136718</v>
      </c>
      <c r="R35" s="48">
        <f t="shared" ref="R35:R40" si="21">IF(($H35      =0),0,((($J35      -$H35      )/$H35      )*100))</f>
        <v>0</v>
      </c>
      <c r="S35" s="49">
        <f t="shared" ref="S35:S40" si="22">IF(($I35      =0),0,((($K35      -$I35      )/$I35      )*100))</f>
        <v>-50.29417663610549</v>
      </c>
      <c r="T35" s="48">
        <f t="shared" ref="T35:T39" si="23">IF(($E35      =0),0,(($P35      /$E35      )*100))</f>
        <v>47.608073744437377</v>
      </c>
      <c r="U35" s="50">
        <f t="shared" ref="U35:U39" si="24">IF(($E35      =0),0,(($Q35      /$E35      )*100))</f>
        <v>44.249515257469803</v>
      </c>
      <c r="V35" s="93">
        <v>0</v>
      </c>
      <c r="W35" s="94" t="s">
        <v>36</v>
      </c>
    </row>
    <row r="36" spans="1:23" ht="13" customHeight="1" x14ac:dyDescent="0.3">
      <c r="A36" s="47" t="s">
        <v>60</v>
      </c>
      <c r="B36" s="92">
        <v>5252000</v>
      </c>
      <c r="C36" s="92"/>
      <c r="D36" s="92"/>
      <c r="E36" s="92">
        <f t="shared" si="18"/>
        <v>5252000</v>
      </c>
      <c r="F36" s="93">
        <v>5252000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3" customHeight="1" x14ac:dyDescent="0.3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3" customHeight="1" x14ac:dyDescent="0.3">
      <c r="A38" s="47" t="s">
        <v>62</v>
      </c>
      <c r="B38" s="92">
        <v>5000000</v>
      </c>
      <c r="C38" s="92"/>
      <c r="D38" s="92"/>
      <c r="E38" s="92">
        <f t="shared" si="18"/>
        <v>5000000</v>
      </c>
      <c r="F38" s="93">
        <v>5000000</v>
      </c>
      <c r="G38" s="94">
        <v>4000000</v>
      </c>
      <c r="H38" s="93"/>
      <c r="I38" s="94">
        <v>754463</v>
      </c>
      <c r="J38" s="93">
        <v>487000</v>
      </c>
      <c r="K38" s="94">
        <v>440120</v>
      </c>
      <c r="L38" s="93"/>
      <c r="M38" s="94"/>
      <c r="N38" s="93"/>
      <c r="O38" s="94"/>
      <c r="P38" s="93">
        <f t="shared" si="19"/>
        <v>487000</v>
      </c>
      <c r="Q38" s="94">
        <f t="shared" si="20"/>
        <v>1194583</v>
      </c>
      <c r="R38" s="48">
        <f t="shared" si="21"/>
        <v>0</v>
      </c>
      <c r="S38" s="49">
        <f t="shared" si="22"/>
        <v>-41.664468635307493</v>
      </c>
      <c r="T38" s="48">
        <f t="shared" si="23"/>
        <v>9.74</v>
      </c>
      <c r="U38" s="50">
        <f t="shared" si="24"/>
        <v>23.891660000000002</v>
      </c>
      <c r="V38" s="93">
        <v>0</v>
      </c>
      <c r="W38" s="94" t="s">
        <v>36</v>
      </c>
    </row>
    <row r="39" spans="1:23" ht="13" customHeight="1" x14ac:dyDescent="0.3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3" customHeight="1" x14ac:dyDescent="0.3">
      <c r="A40" s="51" t="s">
        <v>42</v>
      </c>
      <c r="B40" s="95">
        <f>SUM(B35:B39)</f>
        <v>35420000</v>
      </c>
      <c r="C40" s="95">
        <f>SUM(C35:C39)</f>
        <v>0</v>
      </c>
      <c r="D40" s="95"/>
      <c r="E40" s="95">
        <f t="shared" si="18"/>
        <v>35420000</v>
      </c>
      <c r="F40" s="96">
        <f t="shared" ref="F40:O40" si="25">SUM(F35:F39)</f>
        <v>35420000</v>
      </c>
      <c r="G40" s="97">
        <f t="shared" si="25"/>
        <v>21168000</v>
      </c>
      <c r="H40" s="96">
        <f t="shared" si="25"/>
        <v>0</v>
      </c>
      <c r="I40" s="97">
        <f t="shared" si="25"/>
        <v>8193531</v>
      </c>
      <c r="J40" s="96">
        <f t="shared" si="25"/>
        <v>12469000</v>
      </c>
      <c r="K40" s="97">
        <f t="shared" si="25"/>
        <v>4137770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12469000</v>
      </c>
      <c r="Q40" s="97">
        <f t="shared" si="20"/>
        <v>12331301</v>
      </c>
      <c r="R40" s="52">
        <f t="shared" si="21"/>
        <v>0</v>
      </c>
      <c r="S40" s="53">
        <f t="shared" si="22"/>
        <v>-49.499550315974886</v>
      </c>
      <c r="T40" s="52">
        <f>IF((+$E35+$E38) =0,0,(P40   /(+$E35+$E38) )*100)</f>
        <v>41.33187483426147</v>
      </c>
      <c r="U40" s="54">
        <f>IF((+$E35+$E38) =0,0,(Q40   /(+$E35+$E38) )*100)</f>
        <v>40.875434234950944</v>
      </c>
      <c r="V40" s="96">
        <f>SUM(V35:V39)</f>
        <v>0</v>
      </c>
      <c r="W40" s="97" t="s">
        <v>36</v>
      </c>
    </row>
    <row r="41" spans="1:23" ht="13" customHeight="1" x14ac:dyDescent="0.3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3" customHeight="1" x14ac:dyDescent="0.3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=0),0,((($J42      -$H42      )/$H42      )*100))</f>
        <v>0</v>
      </c>
      <c r="S42" s="49">
        <f t="shared" ref="S42:S53" si="30">IF(($I42      =0),0,((($K42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3" customHeight="1" x14ac:dyDescent="0.3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3" customHeight="1" x14ac:dyDescent="0.3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3" customHeight="1" x14ac:dyDescent="0.3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3" customHeight="1" x14ac:dyDescent="0.3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3" hidden="1" customHeight="1" x14ac:dyDescent="0.3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3" customHeight="1" x14ac:dyDescent="0.3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3" customHeight="1" x14ac:dyDescent="0.3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3" customHeight="1" x14ac:dyDescent="0.3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3" customHeight="1" x14ac:dyDescent="0.3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3" customHeight="1" x14ac:dyDescent="0.3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3" customHeight="1" x14ac:dyDescent="0.3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3" customHeight="1" x14ac:dyDescent="0.3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3" customHeight="1" x14ac:dyDescent="0.3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=0),0,((($J55      -$H55      )/$H55      )*100))</f>
        <v>0</v>
      </c>
      <c r="S55" s="49">
        <f>IF(($I55      =0),0,((($K55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3" customHeight="1" x14ac:dyDescent="0.3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=0),0,((($J56      -$H56      )/$H56      )*100))</f>
        <v>0</v>
      </c>
      <c r="S56" s="49">
        <f>IF(($I56      =0),0,((($K56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3" hidden="1" customHeight="1" x14ac:dyDescent="0.3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=0),0,((($J57      -$H57      )/$H57      )*100))</f>
        <v>0</v>
      </c>
      <c r="S57" s="49">
        <f>IF(($I57      =0),0,((($K57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3" hidden="1" customHeight="1" x14ac:dyDescent="0.3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=0),0,((($J58      -$H58      )/$H58      )*100))</f>
        <v>0</v>
      </c>
      <c r="S58" s="49">
        <f>IF(($I58      =0),0,((($K58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3" customHeight="1" x14ac:dyDescent="0.3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=0),0,((($J59      -$H59      )/$H59      )*100))</f>
        <v>0</v>
      </c>
      <c r="S59" s="58">
        <f>IF(($I59      =0),0,((($K59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3" customHeight="1" x14ac:dyDescent="0.3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3" customHeight="1" x14ac:dyDescent="0.3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=0),0,((($J61      -$H61      )/$H61      )*100))</f>
        <v>0</v>
      </c>
      <c r="S61" s="49">
        <f t="shared" ref="S61:S67" si="39">IF(($I61      =0),0,((($K61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3" customHeight="1" x14ac:dyDescent="0.3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3" customHeight="1" x14ac:dyDescent="0.3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3" customHeight="1" x14ac:dyDescent="0.3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3" customHeight="1" x14ac:dyDescent="0.3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3" customHeight="1" x14ac:dyDescent="0.3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3" customHeight="1" x14ac:dyDescent="0.3">
      <c r="A67" s="60" t="s">
        <v>87</v>
      </c>
      <c r="B67" s="104">
        <f>SUM(B9:B14,B17:B23,B26:B29,B32,B35:B39,B42:B52,B55:B58,B61:B65)</f>
        <v>46782000</v>
      </c>
      <c r="C67" s="104">
        <f>SUM(C9:C14,C17:C23,C26:C29,C32,C35:C39,C42:C52,C55:C58,C61:C65)</f>
        <v>0</v>
      </c>
      <c r="D67" s="104"/>
      <c r="E67" s="104">
        <f t="shared" si="35"/>
        <v>46782000</v>
      </c>
      <c r="F67" s="105">
        <f t="shared" ref="F67:O67" si="43">SUM(F9:F14,F17:F23,F26:F29,F32,F35:F39,F42:F52,F55:F58,F61:F65)</f>
        <v>46782000</v>
      </c>
      <c r="G67" s="106">
        <f t="shared" si="43"/>
        <v>30906000</v>
      </c>
      <c r="H67" s="105">
        <f t="shared" si="43"/>
        <v>2851000</v>
      </c>
      <c r="I67" s="106">
        <f t="shared" si="43"/>
        <v>8385473</v>
      </c>
      <c r="J67" s="105">
        <f t="shared" si="43"/>
        <v>14844000</v>
      </c>
      <c r="K67" s="106">
        <f t="shared" si="43"/>
        <v>4140149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17695000</v>
      </c>
      <c r="Q67" s="106">
        <f t="shared" si="37"/>
        <v>12525622</v>
      </c>
      <c r="R67" s="61">
        <f t="shared" si="38"/>
        <v>420.6594177481586</v>
      </c>
      <c r="S67" s="62">
        <f t="shared" si="39"/>
        <v>-50.627126221740859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42.607753431254515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30.16041897423549</v>
      </c>
      <c r="V67" s="105">
        <f>SUM(V9:V14,V17:V23,V26:V29,V32,V35:V39,V42:V52,V55:V58,V61:V65)</f>
        <v>0</v>
      </c>
      <c r="W67" s="106" t="s">
        <v>36</v>
      </c>
    </row>
    <row r="68" spans="1:23" ht="13" customHeight="1" x14ac:dyDescent="0.3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3" customHeight="1" x14ac:dyDescent="0.3">
      <c r="A69" s="63" t="s">
        <v>88</v>
      </c>
      <c r="B69" s="92">
        <v>112922000</v>
      </c>
      <c r="C69" s="92"/>
      <c r="D69" s="92"/>
      <c r="E69" s="92">
        <f>$B69      +$C69      +$D69</f>
        <v>112922000</v>
      </c>
      <c r="F69" s="93">
        <v>112922000</v>
      </c>
      <c r="G69" s="94">
        <v>96051000</v>
      </c>
      <c r="H69" s="93">
        <v>28222000</v>
      </c>
      <c r="I69" s="94">
        <v>36964751</v>
      </c>
      <c r="J69" s="93">
        <v>22434000</v>
      </c>
      <c r="K69" s="94">
        <v>20573057</v>
      </c>
      <c r="L69" s="93"/>
      <c r="M69" s="94"/>
      <c r="N69" s="93"/>
      <c r="O69" s="94"/>
      <c r="P69" s="93">
        <f>$H69      +$J69      +$L69      +$N69</f>
        <v>50656000</v>
      </c>
      <c r="Q69" s="94">
        <f>$I69      +$K69      +$M69      +$O69</f>
        <v>57537808</v>
      </c>
      <c r="R69" s="48">
        <f>IF(($H69      =0),0,((($J69      -$H69      )/$H69      )*100))</f>
        <v>-20.508822904117356</v>
      </c>
      <c r="S69" s="49">
        <f>IF(($I69      =0),0,((($K69      -$I69      )/$I69      )*100))</f>
        <v>-44.344121241341519</v>
      </c>
      <c r="T69" s="48">
        <f>IF(($E69      =0),0,(($P69      /$E69      )*100))</f>
        <v>44.859283399160482</v>
      </c>
      <c r="U69" s="50">
        <f>IF(($E69      =0),0,(($Q69      /$E69      )*100))</f>
        <v>50.953585660898668</v>
      </c>
      <c r="V69" s="93">
        <v>0</v>
      </c>
      <c r="W69" s="94" t="s">
        <v>36</v>
      </c>
    </row>
    <row r="70" spans="1:23" ht="13" customHeight="1" x14ac:dyDescent="0.3">
      <c r="A70" s="56" t="s">
        <v>42</v>
      </c>
      <c r="B70" s="101">
        <f>B69</f>
        <v>112922000</v>
      </c>
      <c r="C70" s="101">
        <f>C69</f>
        <v>0</v>
      </c>
      <c r="D70" s="101"/>
      <c r="E70" s="101">
        <f>$B70      +$C70      +$D70</f>
        <v>112922000</v>
      </c>
      <c r="F70" s="102">
        <f t="shared" ref="F70:O70" si="44">F69</f>
        <v>112922000</v>
      </c>
      <c r="G70" s="103">
        <f t="shared" si="44"/>
        <v>96051000</v>
      </c>
      <c r="H70" s="102">
        <f t="shared" si="44"/>
        <v>28222000</v>
      </c>
      <c r="I70" s="103">
        <f t="shared" si="44"/>
        <v>36964751</v>
      </c>
      <c r="J70" s="102">
        <f t="shared" si="44"/>
        <v>22434000</v>
      </c>
      <c r="K70" s="103">
        <f t="shared" si="44"/>
        <v>20573057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50656000</v>
      </c>
      <c r="Q70" s="103">
        <f>$I70      +$K70      +$M70      +$O70</f>
        <v>57537808</v>
      </c>
      <c r="R70" s="57">
        <f>IF(($H70      =0),0,((($J70      -$H70      )/$H70      )*100))</f>
        <v>-20.508822904117356</v>
      </c>
      <c r="S70" s="58">
        <f>IF(($I70      =0),0,((($K70      -$I70      )/$I70      )*100))</f>
        <v>-44.344121241341519</v>
      </c>
      <c r="T70" s="57">
        <f>IF($E70   =0,0,($P70   /$E70   )*100)</f>
        <v>44.859283399160482</v>
      </c>
      <c r="U70" s="59">
        <f>IF($E70   =0,0,($Q70   /$E70 )*100)</f>
        <v>50.953585660898668</v>
      </c>
      <c r="V70" s="102">
        <f>V69</f>
        <v>0</v>
      </c>
      <c r="W70" s="103" t="s">
        <v>36</v>
      </c>
    </row>
    <row r="71" spans="1:23" ht="13" customHeight="1" x14ac:dyDescent="0.3">
      <c r="A71" s="60" t="s">
        <v>87</v>
      </c>
      <c r="B71" s="104">
        <f>B69</f>
        <v>112922000</v>
      </c>
      <c r="C71" s="104">
        <f>C69</f>
        <v>0</v>
      </c>
      <c r="D71" s="104"/>
      <c r="E71" s="104">
        <f>$B71      +$C71      +$D71</f>
        <v>112922000</v>
      </c>
      <c r="F71" s="105">
        <f t="shared" ref="F71:O71" si="45">F69</f>
        <v>112922000</v>
      </c>
      <c r="G71" s="106">
        <f t="shared" si="45"/>
        <v>96051000</v>
      </c>
      <c r="H71" s="105">
        <f t="shared" si="45"/>
        <v>28222000</v>
      </c>
      <c r="I71" s="106">
        <f t="shared" si="45"/>
        <v>36964751</v>
      </c>
      <c r="J71" s="105">
        <f t="shared" si="45"/>
        <v>22434000</v>
      </c>
      <c r="K71" s="106">
        <f t="shared" si="45"/>
        <v>20573057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50656000</v>
      </c>
      <c r="Q71" s="106">
        <f>$I71      +$K71      +$M71      +$O71</f>
        <v>57537808</v>
      </c>
      <c r="R71" s="61">
        <f>IF(($H71      =0),0,((($J71      -$H71      )/$H71      )*100))</f>
        <v>-20.508822904117356</v>
      </c>
      <c r="S71" s="62">
        <f>IF(($I71      =0),0,((($K71      -$I71      )/$I71      )*100))</f>
        <v>-44.344121241341519</v>
      </c>
      <c r="T71" s="61">
        <f>IF($E71   =0,0,($P71   /$E71   )*100)</f>
        <v>44.859283399160482</v>
      </c>
      <c r="U71" s="65">
        <f>IF($E71   =0,0,($Q71   /$E71   )*100)</f>
        <v>50.953585660898668</v>
      </c>
      <c r="V71" s="105">
        <f>V69</f>
        <v>0</v>
      </c>
      <c r="W71" s="106" t="s">
        <v>36</v>
      </c>
    </row>
    <row r="72" spans="1:23" ht="13" customHeight="1" thickBot="1" x14ac:dyDescent="0.35">
      <c r="A72" s="60" t="s">
        <v>89</v>
      </c>
      <c r="B72" s="104">
        <f>SUM(B9:B14,B17:B23,B26:B29,B32,B35:B39,B42:B52,B55:B58,B61:B65,B69)</f>
        <v>159704000</v>
      </c>
      <c r="C72" s="104">
        <f>SUM(C9:C14,C17:C23,C26:C29,C32,C35:C39,C42:C52,C55:C58,C61:C65,C69)</f>
        <v>0</v>
      </c>
      <c r="D72" s="104"/>
      <c r="E72" s="104">
        <f>$B72      +$C72      +$D72</f>
        <v>159704000</v>
      </c>
      <c r="F72" s="105">
        <f t="shared" ref="F72:O72" si="46">SUM(F9:F14,F17:F23,F26:F29,F32,F35:F39,F42:F52,F55:F58,F61:F65,F69)</f>
        <v>159704000</v>
      </c>
      <c r="G72" s="106">
        <f t="shared" si="46"/>
        <v>126957000</v>
      </c>
      <c r="H72" s="105">
        <f t="shared" si="46"/>
        <v>31073000</v>
      </c>
      <c r="I72" s="106">
        <f t="shared" si="46"/>
        <v>45350224</v>
      </c>
      <c r="J72" s="105">
        <f t="shared" si="46"/>
        <v>37278000</v>
      </c>
      <c r="K72" s="106">
        <f t="shared" si="46"/>
        <v>24713206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68351000</v>
      </c>
      <c r="Q72" s="106">
        <f>$I72      +$K72      +$M72      +$O72</f>
        <v>70063430</v>
      </c>
      <c r="R72" s="61">
        <f>IF(($H72      =0),0,((($J72      -$H72      )/$H72      )*100))</f>
        <v>19.969105010781064</v>
      </c>
      <c r="S72" s="62">
        <f>IF(($I72      =0),0,((($K72      -$I72      )/$I72      )*100))</f>
        <v>-45.505878868426322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44.25387822753995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45.362591614223192</v>
      </c>
      <c r="V72" s="105">
        <f>SUM(V9:V14,V17:V23,V26:V29,V32,V35:V39,V42:V52,V55:V58,V61:V65,V69)</f>
        <v>0</v>
      </c>
      <c r="W72" s="106" t="s">
        <v>36</v>
      </c>
    </row>
    <row r="73" spans="1:23" ht="13" thickTop="1" x14ac:dyDescent="0.25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5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52.5" x14ac:dyDescent="0.25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5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5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5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5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5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5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5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5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5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5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=0),0,((($J86      -$H86      )/$H86      )*100))</f>
        <v>0</v>
      </c>
      <c r="S86" s="90">
        <f t="shared" ref="S86:S93" si="52">IF(($I86      =0),0,((($K86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5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5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5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5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5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5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5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5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1" hidden="1" x14ac:dyDescent="0.25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5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5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5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5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5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5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5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5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5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5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5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5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5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5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5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5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5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5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5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5">
      <c r="A115" s="29" t="s">
        <v>146</v>
      </c>
    </row>
    <row r="116" spans="1:23" x14ac:dyDescent="0.25">
      <c r="A116" s="29" t="s">
        <v>147</v>
      </c>
    </row>
    <row r="117" spans="1:23" ht="13" x14ac:dyDescent="0.3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ht="13" x14ac:dyDescent="0.3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ht="13" x14ac:dyDescent="0.3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5">
      <c r="A120" s="29" t="s">
        <v>151</v>
      </c>
    </row>
    <row r="123" spans="1:23" ht="13" x14ac:dyDescent="0.3">
      <c r="A123" s="30"/>
      <c r="G123" s="30"/>
      <c r="W123" s="30"/>
    </row>
    <row r="124" spans="1:23" ht="13" x14ac:dyDescent="0.3">
      <c r="A124" s="30"/>
      <c r="G124" s="30"/>
      <c r="W124" s="30"/>
    </row>
    <row r="125" spans="1:23" ht="13" x14ac:dyDescent="0.3">
      <c r="A125" s="30"/>
      <c r="G125" s="30"/>
      <c r="W125" s="30"/>
    </row>
  </sheetData>
  <sheetProtection algorithmName="SHA-512" hashValue="7ZRdjwDeretWnN6xQyVdSLv8b15AOzfM6eszkliThh580lyb3wczuQsCFdaCGNqTpFYr2GGCJvBKBuyvEEKo1w==" saltValue="YECCSOYxFuak+0fahGgml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87DD2453838D146B46D351EED47F6DF" ma:contentTypeVersion="" ma:contentTypeDescription="Create a new document." ma:contentTypeScope="" ma:versionID="61c79aaaa8279f9f59b79deeb0050d6b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c9f2915bc449c9eb1438cf294b3051d9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33D0DA7-26F0-46F1-A4FD-D4EE57D97876}"/>
</file>

<file path=customXml/itemProps2.xml><?xml version="1.0" encoding="utf-8"?>
<ds:datastoreItem xmlns:ds="http://schemas.openxmlformats.org/officeDocument/2006/customXml" ds:itemID="{87CB16C2-3BD9-40E3-9280-965C1E2DCD7C}"/>
</file>

<file path=customXml/itemProps3.xml><?xml version="1.0" encoding="utf-8"?>
<ds:datastoreItem xmlns:ds="http://schemas.openxmlformats.org/officeDocument/2006/customXml" ds:itemID="{EA81AE57-46A0-4C71-9882-600F356BE72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28</vt:i4>
      </vt:variant>
      <vt:variant>
        <vt:lpstr>Named Ranges</vt:lpstr>
      </vt:variant>
      <vt:variant>
        <vt:i4>28</vt:i4>
      </vt:variant>
    </vt:vector>
  </HeadingPairs>
  <TitlesOfParts>
    <vt:vector size="56" baseType="lpstr">
      <vt:lpstr>Summary</vt:lpstr>
      <vt:lpstr>DC33</vt:lpstr>
      <vt:lpstr>DC34</vt:lpstr>
      <vt:lpstr>DC35</vt:lpstr>
      <vt:lpstr>DC36</vt:lpstr>
      <vt:lpstr>DC47</vt:lpstr>
      <vt:lpstr>LIM331</vt:lpstr>
      <vt:lpstr>LIM332</vt:lpstr>
      <vt:lpstr>LIM333</vt:lpstr>
      <vt:lpstr>LIM334</vt:lpstr>
      <vt:lpstr>LIM335</vt:lpstr>
      <vt:lpstr>LIM341</vt:lpstr>
      <vt:lpstr>LIM343</vt:lpstr>
      <vt:lpstr>LIM344</vt:lpstr>
      <vt:lpstr>LIM345</vt:lpstr>
      <vt:lpstr>LIM351</vt:lpstr>
      <vt:lpstr>LIM353</vt:lpstr>
      <vt:lpstr>LIM354</vt:lpstr>
      <vt:lpstr>LIM355</vt:lpstr>
      <vt:lpstr>LIM361</vt:lpstr>
      <vt:lpstr>LIM362</vt:lpstr>
      <vt:lpstr>LIM366</vt:lpstr>
      <vt:lpstr>LIM367</vt:lpstr>
      <vt:lpstr>LIM368</vt:lpstr>
      <vt:lpstr>LIM471</vt:lpstr>
      <vt:lpstr>LIM472</vt:lpstr>
      <vt:lpstr>LIM473</vt:lpstr>
      <vt:lpstr>LIM476</vt:lpstr>
      <vt:lpstr>'DC33'!Print_Area</vt:lpstr>
      <vt:lpstr>'DC34'!Print_Area</vt:lpstr>
      <vt:lpstr>'DC35'!Print_Area</vt:lpstr>
      <vt:lpstr>'DC36'!Print_Area</vt:lpstr>
      <vt:lpstr>'DC47'!Print_Area</vt:lpstr>
      <vt:lpstr>'LIM331'!Print_Area</vt:lpstr>
      <vt:lpstr>'LIM332'!Print_Area</vt:lpstr>
      <vt:lpstr>'LIM333'!Print_Area</vt:lpstr>
      <vt:lpstr>'LIM334'!Print_Area</vt:lpstr>
      <vt:lpstr>'LIM335'!Print_Area</vt:lpstr>
      <vt:lpstr>'LIM341'!Print_Area</vt:lpstr>
      <vt:lpstr>'LIM343'!Print_Area</vt:lpstr>
      <vt:lpstr>'LIM344'!Print_Area</vt:lpstr>
      <vt:lpstr>'LIM345'!Print_Area</vt:lpstr>
      <vt:lpstr>'LIM351'!Print_Area</vt:lpstr>
      <vt:lpstr>'LIM353'!Print_Area</vt:lpstr>
      <vt:lpstr>'LIM354'!Print_Area</vt:lpstr>
      <vt:lpstr>'LIM355'!Print_Area</vt:lpstr>
      <vt:lpstr>'LIM361'!Print_Area</vt:lpstr>
      <vt:lpstr>'LIM362'!Print_Area</vt:lpstr>
      <vt:lpstr>'LIM366'!Print_Area</vt:lpstr>
      <vt:lpstr>'LIM367'!Print_Area</vt:lpstr>
      <vt:lpstr>'LIM368'!Print_Area</vt:lpstr>
      <vt:lpstr>'LIM471'!Print_Area</vt:lpstr>
      <vt:lpstr>'LIM472'!Print_Area</vt:lpstr>
      <vt:lpstr>'LIM473'!Print_Area</vt:lpstr>
      <vt:lpstr>'LIM476'!Print_Area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Xolile Mdluli</cp:lastModifiedBy>
  <dcterms:created xsi:type="dcterms:W3CDTF">2024-02-06T07:30:24Z</dcterms:created>
  <dcterms:modified xsi:type="dcterms:W3CDTF">2024-02-06T07:32:00Z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0x010100687DD2453838D146B46D351EED47F6DF</vt:lpwstr>
  </property>
</Properties>
</file>