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2\Final\"/>
    </mc:Choice>
  </mc:AlternateContent>
  <xr:revisionPtr revIDLastSave="0" documentId="8_{5F44F66D-1B25-4096-8A6D-F93CA26D556E}" xr6:coauthVersionLast="47" xr6:coauthVersionMax="47" xr10:uidLastSave="{00000000-0000-0000-0000-000000000000}"/>
  <workbookProtection workbookAlgorithmName="SHA-512" workbookHashValue="/6jzSPE2G/g8Xa6JHlAmlyXqf0s77hwmreWQzMt8DOzIHskn7J7fWdvS+CLcVO3voy5yrY9ftl0zihknw5gtOA==" workbookSaltValue="n8d4beorjMjM8aJJg99BYw==" workbookSpinCount="100000" lockStructure="1"/>
  <bookViews>
    <workbookView xWindow="-110" yWindow="-110" windowWidth="19420" windowHeight="10420" xr2:uid="{00000000-000D-0000-FFFF-FFFF00000000}"/>
  </bookViews>
  <sheets>
    <sheet name="Summary" sheetId="1" r:id="rId1"/>
    <sheet name="DC30" sheetId="2" r:id="rId2"/>
    <sheet name="DC31" sheetId="3" r:id="rId3"/>
    <sheet name="DC32" sheetId="4" r:id="rId4"/>
    <sheet name="MP301" sheetId="5" r:id="rId5"/>
    <sheet name="MP302" sheetId="6" r:id="rId6"/>
    <sheet name="MP303" sheetId="7" r:id="rId7"/>
    <sheet name="MP304" sheetId="8" r:id="rId8"/>
    <sheet name="MP305" sheetId="9" r:id="rId9"/>
    <sheet name="MP306" sheetId="10" r:id="rId10"/>
    <sheet name="MP307" sheetId="11" r:id="rId11"/>
    <sheet name="MP311" sheetId="12" r:id="rId12"/>
    <sheet name="MP312" sheetId="13" r:id="rId13"/>
    <sheet name="MP313" sheetId="14" r:id="rId14"/>
    <sheet name="MP314" sheetId="15" r:id="rId15"/>
    <sheet name="MP315" sheetId="16" r:id="rId16"/>
    <sheet name="MP316" sheetId="17" r:id="rId17"/>
    <sheet name="MP321" sheetId="18" r:id="rId18"/>
    <sheet name="MP324" sheetId="19" r:id="rId19"/>
    <sheet name="MP325" sheetId="20" r:id="rId20"/>
    <sheet name="MP326" sheetId="21" r:id="rId21"/>
  </sheets>
  <definedNames>
    <definedName name="_xlnm.Print_Area" localSheetId="1">'DC30'!$A$1:$X$127</definedName>
    <definedName name="_xlnm.Print_Area" localSheetId="2">'DC31'!$A$1:$X$127</definedName>
    <definedName name="_xlnm.Print_Area" localSheetId="3">'DC32'!$A$1:$X$127</definedName>
    <definedName name="_xlnm.Print_Area" localSheetId="4">'MP301'!$A$1:$X$127</definedName>
    <definedName name="_xlnm.Print_Area" localSheetId="5">'MP302'!$A$1:$X$127</definedName>
    <definedName name="_xlnm.Print_Area" localSheetId="6">'MP303'!$A$1:$X$127</definedName>
    <definedName name="_xlnm.Print_Area" localSheetId="7">'MP304'!$A$1:$X$127</definedName>
    <definedName name="_xlnm.Print_Area" localSheetId="8">'MP305'!$A$1:$X$127</definedName>
    <definedName name="_xlnm.Print_Area" localSheetId="9">'MP306'!$A$1:$X$127</definedName>
    <definedName name="_xlnm.Print_Area" localSheetId="10">'MP307'!$A$1:$X$127</definedName>
    <definedName name="_xlnm.Print_Area" localSheetId="11">'MP311'!$A$1:$X$127</definedName>
    <definedName name="_xlnm.Print_Area" localSheetId="12">'MP312'!$A$1:$X$127</definedName>
    <definedName name="_xlnm.Print_Area" localSheetId="13">'MP313'!$A$1:$X$127</definedName>
    <definedName name="_xlnm.Print_Area" localSheetId="14">'MP314'!$A$1:$X$127</definedName>
    <definedName name="_xlnm.Print_Area" localSheetId="15">'MP315'!$A$1:$X$127</definedName>
    <definedName name="_xlnm.Print_Area" localSheetId="16">'MP316'!$A$1:$X$127</definedName>
    <definedName name="_xlnm.Print_Area" localSheetId="17">'MP321'!$A$1:$X$127</definedName>
    <definedName name="_xlnm.Print_Area" localSheetId="18">'MP324'!$A$1:$X$127</definedName>
    <definedName name="_xlnm.Print_Area" localSheetId="19">'MP325'!$A$1:$X$127</definedName>
    <definedName name="_xlnm.Print_Area" localSheetId="20">'MP326'!$A$1:$X$127</definedName>
    <definedName name="_xlnm.Print_Area" localSheetId="0">Summary!$A$1:$X$127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3" i="2" l="1"/>
  <c r="V113" i="2"/>
  <c r="Q113" i="2"/>
  <c r="P113" i="2"/>
  <c r="O113" i="2"/>
  <c r="N113" i="2"/>
  <c r="M113" i="2"/>
  <c r="S113" i="2" s="1"/>
  <c r="L113" i="2"/>
  <c r="R113" i="2" s="1"/>
  <c r="K113" i="2"/>
  <c r="J113" i="2"/>
  <c r="I113" i="2"/>
  <c r="H113" i="2"/>
  <c r="G113" i="2"/>
  <c r="F113" i="2"/>
  <c r="E113" i="2"/>
  <c r="U113" i="2" s="1"/>
  <c r="D113" i="2"/>
  <c r="C113" i="2"/>
  <c r="B113" i="2"/>
  <c r="Q112" i="2"/>
  <c r="P112" i="2"/>
  <c r="O112" i="2"/>
  <c r="N112" i="2"/>
  <c r="U111" i="2"/>
  <c r="T111" i="2"/>
  <c r="S111" i="2"/>
  <c r="R111" i="2"/>
  <c r="S110" i="2"/>
  <c r="R110" i="2"/>
  <c r="E110" i="2"/>
  <c r="U110" i="2" s="1"/>
  <c r="S109" i="2"/>
  <c r="R109" i="2"/>
  <c r="E109" i="2"/>
  <c r="T109" i="2" s="1"/>
  <c r="S108" i="2"/>
  <c r="R108" i="2"/>
  <c r="E108" i="2"/>
  <c r="T108" i="2" s="1"/>
  <c r="S107" i="2"/>
  <c r="R107" i="2"/>
  <c r="E107" i="2"/>
  <c r="T107" i="2" s="1"/>
  <c r="U106" i="2"/>
  <c r="T106" i="2"/>
  <c r="S106" i="2"/>
  <c r="R106" i="2"/>
  <c r="E106" i="2"/>
  <c r="S105" i="2"/>
  <c r="R105" i="2"/>
  <c r="E105" i="2"/>
  <c r="S104" i="2"/>
  <c r="R104" i="2"/>
  <c r="E104" i="2"/>
  <c r="U104" i="2" s="1"/>
  <c r="S103" i="2"/>
  <c r="R103" i="2"/>
  <c r="E103" i="2"/>
  <c r="S102" i="2"/>
  <c r="R102" i="2"/>
  <c r="E102" i="2"/>
  <c r="U102" i="2" s="1"/>
  <c r="U101" i="2"/>
  <c r="S101" i="2"/>
  <c r="R101" i="2"/>
  <c r="E101" i="2"/>
  <c r="T101" i="2" s="1"/>
  <c r="S100" i="2"/>
  <c r="R100" i="2"/>
  <c r="E100" i="2"/>
  <c r="T100" i="2" s="1"/>
  <c r="U99" i="2"/>
  <c r="S99" i="2"/>
  <c r="R99" i="2"/>
  <c r="E99" i="2"/>
  <c r="T99" i="2" s="1"/>
  <c r="S98" i="2"/>
  <c r="R98" i="2"/>
  <c r="E98" i="2"/>
  <c r="U98" i="2" s="1"/>
  <c r="S97" i="2"/>
  <c r="R97" i="2"/>
  <c r="E97" i="2"/>
  <c r="S96" i="2"/>
  <c r="R96" i="2"/>
  <c r="E96" i="2"/>
  <c r="T96" i="2" s="1"/>
  <c r="W95" i="2"/>
  <c r="W112" i="2" s="1"/>
  <c r="V95" i="2"/>
  <c r="V112" i="2" s="1"/>
  <c r="M95" i="2"/>
  <c r="M112" i="2" s="1"/>
  <c r="S112" i="2" s="1"/>
  <c r="L95" i="2"/>
  <c r="R95" i="2" s="1"/>
  <c r="K95" i="2"/>
  <c r="K112" i="2" s="1"/>
  <c r="J95" i="2"/>
  <c r="J112" i="2" s="1"/>
  <c r="I95" i="2"/>
  <c r="I112" i="2" s="1"/>
  <c r="H95" i="2"/>
  <c r="H112" i="2" s="1"/>
  <c r="G95" i="2"/>
  <c r="G112" i="2" s="1"/>
  <c r="F95" i="2"/>
  <c r="F112" i="2" s="1"/>
  <c r="D95" i="2"/>
  <c r="D112" i="2" s="1"/>
  <c r="C95" i="2"/>
  <c r="C112" i="2" s="1"/>
  <c r="B95" i="2"/>
  <c r="B112" i="2" s="1"/>
  <c r="W113" i="3"/>
  <c r="V113" i="3"/>
  <c r="Q113" i="3"/>
  <c r="P113" i="3"/>
  <c r="O113" i="3"/>
  <c r="N113" i="3"/>
  <c r="M113" i="3"/>
  <c r="S113" i="3" s="1"/>
  <c r="L113" i="3"/>
  <c r="R113" i="3" s="1"/>
  <c r="K113" i="3"/>
  <c r="J113" i="3"/>
  <c r="I113" i="3"/>
  <c r="H113" i="3"/>
  <c r="G113" i="3"/>
  <c r="F113" i="3"/>
  <c r="E113" i="3"/>
  <c r="T113" i="3" s="1"/>
  <c r="D113" i="3"/>
  <c r="C113" i="3"/>
  <c r="B113" i="3"/>
  <c r="Q112" i="3"/>
  <c r="P112" i="3"/>
  <c r="O112" i="3"/>
  <c r="N112" i="3"/>
  <c r="U111" i="3"/>
  <c r="T111" i="3"/>
  <c r="S111" i="3"/>
  <c r="R111" i="3"/>
  <c r="S110" i="3"/>
  <c r="R110" i="3"/>
  <c r="E110" i="3"/>
  <c r="T110" i="3" s="1"/>
  <c r="S109" i="3"/>
  <c r="R109" i="3"/>
  <c r="E109" i="3"/>
  <c r="U109" i="3" s="1"/>
  <c r="S108" i="3"/>
  <c r="R108" i="3"/>
  <c r="E108" i="3"/>
  <c r="T108" i="3" s="1"/>
  <c r="S107" i="3"/>
  <c r="R107" i="3"/>
  <c r="E107" i="3"/>
  <c r="U107" i="3" s="1"/>
  <c r="S106" i="3"/>
  <c r="R106" i="3"/>
  <c r="E106" i="3"/>
  <c r="S105" i="3"/>
  <c r="R105" i="3"/>
  <c r="E105" i="3"/>
  <c r="U105" i="3" s="1"/>
  <c r="S104" i="3"/>
  <c r="R104" i="3"/>
  <c r="E104" i="3"/>
  <c r="S103" i="3"/>
  <c r="R103" i="3"/>
  <c r="E103" i="3"/>
  <c r="U103" i="3" s="1"/>
  <c r="S102" i="3"/>
  <c r="R102" i="3"/>
  <c r="E102" i="3"/>
  <c r="T102" i="3" s="1"/>
  <c r="S101" i="3"/>
  <c r="R101" i="3"/>
  <c r="E101" i="3"/>
  <c r="U101" i="3" s="1"/>
  <c r="S100" i="3"/>
  <c r="R100" i="3"/>
  <c r="E100" i="3"/>
  <c r="T100" i="3" s="1"/>
  <c r="T99" i="3"/>
  <c r="S99" i="3"/>
  <c r="R99" i="3"/>
  <c r="E99" i="3"/>
  <c r="U99" i="3" s="1"/>
  <c r="S98" i="3"/>
  <c r="R98" i="3"/>
  <c r="E98" i="3"/>
  <c r="S97" i="3"/>
  <c r="R97" i="3"/>
  <c r="E97" i="3"/>
  <c r="U97" i="3" s="1"/>
  <c r="S96" i="3"/>
  <c r="R96" i="3"/>
  <c r="E96" i="3"/>
  <c r="W95" i="3"/>
  <c r="W112" i="3" s="1"/>
  <c r="V95" i="3"/>
  <c r="V112" i="3" s="1"/>
  <c r="M95" i="3"/>
  <c r="S95" i="3" s="1"/>
  <c r="L95" i="3"/>
  <c r="L112" i="3" s="1"/>
  <c r="R112" i="3" s="1"/>
  <c r="K95" i="3"/>
  <c r="K112" i="3" s="1"/>
  <c r="J95" i="3"/>
  <c r="J112" i="3" s="1"/>
  <c r="I95" i="3"/>
  <c r="I112" i="3" s="1"/>
  <c r="H95" i="3"/>
  <c r="H112" i="3" s="1"/>
  <c r="G95" i="3"/>
  <c r="G112" i="3" s="1"/>
  <c r="F95" i="3"/>
  <c r="F112" i="3" s="1"/>
  <c r="D95" i="3"/>
  <c r="D112" i="3" s="1"/>
  <c r="C95" i="3"/>
  <c r="C112" i="3" s="1"/>
  <c r="B95" i="3"/>
  <c r="B112" i="3" s="1"/>
  <c r="W113" i="4"/>
  <c r="V113" i="4"/>
  <c r="Q113" i="4"/>
  <c r="P113" i="4"/>
  <c r="O113" i="4"/>
  <c r="N113" i="4"/>
  <c r="M113" i="4"/>
  <c r="S113" i="4" s="1"/>
  <c r="L113" i="4"/>
  <c r="R113" i="4" s="1"/>
  <c r="K113" i="4"/>
  <c r="J113" i="4"/>
  <c r="I113" i="4"/>
  <c r="H113" i="4"/>
  <c r="G113" i="4"/>
  <c r="F113" i="4"/>
  <c r="E113" i="4"/>
  <c r="U113" i="4" s="1"/>
  <c r="D113" i="4"/>
  <c r="C113" i="4"/>
  <c r="B113" i="4"/>
  <c r="Q112" i="4"/>
  <c r="P112" i="4"/>
  <c r="O112" i="4"/>
  <c r="N112" i="4"/>
  <c r="U111" i="4"/>
  <c r="T111" i="4"/>
  <c r="S111" i="4"/>
  <c r="R111" i="4"/>
  <c r="S110" i="4"/>
  <c r="R110" i="4"/>
  <c r="E110" i="4"/>
  <c r="T110" i="4" s="1"/>
  <c r="S109" i="4"/>
  <c r="R109" i="4"/>
  <c r="E109" i="4"/>
  <c r="T109" i="4" s="1"/>
  <c r="S108" i="4"/>
  <c r="R108" i="4"/>
  <c r="E108" i="4"/>
  <c r="U108" i="4" s="1"/>
  <c r="S107" i="4"/>
  <c r="R107" i="4"/>
  <c r="E107" i="4"/>
  <c r="S106" i="4"/>
  <c r="R106" i="4"/>
  <c r="E106" i="4"/>
  <c r="U106" i="4" s="1"/>
  <c r="S105" i="4"/>
  <c r="R105" i="4"/>
  <c r="E105" i="4"/>
  <c r="S104" i="4"/>
  <c r="R104" i="4"/>
  <c r="E104" i="4"/>
  <c r="U104" i="4" s="1"/>
  <c r="S103" i="4"/>
  <c r="R103" i="4"/>
  <c r="E103" i="4"/>
  <c r="T103" i="4" s="1"/>
  <c r="S102" i="4"/>
  <c r="R102" i="4"/>
  <c r="E102" i="4"/>
  <c r="U102" i="4" s="1"/>
  <c r="S101" i="4"/>
  <c r="R101" i="4"/>
  <c r="E101" i="4"/>
  <c r="T101" i="4" s="1"/>
  <c r="S100" i="4"/>
  <c r="R100" i="4"/>
  <c r="E100" i="4"/>
  <c r="S99" i="4"/>
  <c r="R99" i="4"/>
  <c r="E99" i="4"/>
  <c r="S98" i="4"/>
  <c r="R98" i="4"/>
  <c r="E98" i="4"/>
  <c r="S97" i="4"/>
  <c r="R97" i="4"/>
  <c r="E97" i="4"/>
  <c r="S96" i="4"/>
  <c r="R96" i="4"/>
  <c r="E96" i="4"/>
  <c r="U96" i="4" s="1"/>
  <c r="W95" i="4"/>
  <c r="W112" i="4" s="1"/>
  <c r="V95" i="4"/>
  <c r="V112" i="4" s="1"/>
  <c r="M95" i="4"/>
  <c r="L95" i="4"/>
  <c r="L112" i="4" s="1"/>
  <c r="R112" i="4" s="1"/>
  <c r="K95" i="4"/>
  <c r="K112" i="4" s="1"/>
  <c r="J95" i="4"/>
  <c r="J112" i="4" s="1"/>
  <c r="I95" i="4"/>
  <c r="I112" i="4" s="1"/>
  <c r="H95" i="4"/>
  <c r="H112" i="4" s="1"/>
  <c r="G95" i="4"/>
  <c r="G112" i="4" s="1"/>
  <c r="F95" i="4"/>
  <c r="F112" i="4" s="1"/>
  <c r="D95" i="4"/>
  <c r="D112" i="4" s="1"/>
  <c r="C95" i="4"/>
  <c r="C112" i="4" s="1"/>
  <c r="B95" i="4"/>
  <c r="B112" i="4" s="1"/>
  <c r="W113" i="5"/>
  <c r="V113" i="5"/>
  <c r="Q113" i="5"/>
  <c r="P113" i="5"/>
  <c r="O113" i="5"/>
  <c r="N113" i="5"/>
  <c r="M113" i="5"/>
  <c r="S113" i="5" s="1"/>
  <c r="L113" i="5"/>
  <c r="R113" i="5" s="1"/>
  <c r="K113" i="5"/>
  <c r="J113" i="5"/>
  <c r="I113" i="5"/>
  <c r="H113" i="5"/>
  <c r="G113" i="5"/>
  <c r="F113" i="5"/>
  <c r="E113" i="5"/>
  <c r="U113" i="5" s="1"/>
  <c r="D113" i="5"/>
  <c r="C113" i="5"/>
  <c r="B113" i="5"/>
  <c r="Q112" i="5"/>
  <c r="P112" i="5"/>
  <c r="O112" i="5"/>
  <c r="N112" i="5"/>
  <c r="U111" i="5"/>
  <c r="T111" i="5"/>
  <c r="S111" i="5"/>
  <c r="R111" i="5"/>
  <c r="S110" i="5"/>
  <c r="R110" i="5"/>
  <c r="E110" i="5"/>
  <c r="T110" i="5" s="1"/>
  <c r="U109" i="5"/>
  <c r="S109" i="5"/>
  <c r="R109" i="5"/>
  <c r="E109" i="5"/>
  <c r="T109" i="5" s="1"/>
  <c r="S108" i="5"/>
  <c r="R108" i="5"/>
  <c r="E108" i="5"/>
  <c r="U108" i="5" s="1"/>
  <c r="S107" i="5"/>
  <c r="R107" i="5"/>
  <c r="E107" i="5"/>
  <c r="U107" i="5" s="1"/>
  <c r="S106" i="5"/>
  <c r="R106" i="5"/>
  <c r="E106" i="5"/>
  <c r="S105" i="5"/>
  <c r="R105" i="5"/>
  <c r="E105" i="5"/>
  <c r="U105" i="5" s="1"/>
  <c r="U104" i="5"/>
  <c r="S104" i="5"/>
  <c r="R104" i="5"/>
  <c r="E104" i="5"/>
  <c r="T104" i="5" s="1"/>
  <c r="S103" i="5"/>
  <c r="R103" i="5"/>
  <c r="E103" i="5"/>
  <c r="U103" i="5" s="1"/>
  <c r="U102" i="5"/>
  <c r="S102" i="5"/>
  <c r="R102" i="5"/>
  <c r="E102" i="5"/>
  <c r="T102" i="5" s="1"/>
  <c r="S101" i="5"/>
  <c r="R101" i="5"/>
  <c r="E101" i="5"/>
  <c r="U101" i="5" s="1"/>
  <c r="S100" i="5"/>
  <c r="R100" i="5"/>
  <c r="E100" i="5"/>
  <c r="U100" i="5" s="1"/>
  <c r="T99" i="5"/>
  <c r="S99" i="5"/>
  <c r="R99" i="5"/>
  <c r="E99" i="5"/>
  <c r="U99" i="5" s="1"/>
  <c r="S98" i="5"/>
  <c r="R98" i="5"/>
  <c r="E98" i="5"/>
  <c r="S97" i="5"/>
  <c r="R97" i="5"/>
  <c r="E97" i="5"/>
  <c r="U97" i="5" s="1"/>
  <c r="S96" i="5"/>
  <c r="R96" i="5"/>
  <c r="E96" i="5"/>
  <c r="U96" i="5" s="1"/>
  <c r="W95" i="5"/>
  <c r="W112" i="5" s="1"/>
  <c r="V95" i="5"/>
  <c r="V112" i="5" s="1"/>
  <c r="R95" i="5"/>
  <c r="M95" i="5"/>
  <c r="S95" i="5" s="1"/>
  <c r="L95" i="5"/>
  <c r="L112" i="5" s="1"/>
  <c r="R112" i="5" s="1"/>
  <c r="K95" i="5"/>
  <c r="K112" i="5" s="1"/>
  <c r="J95" i="5"/>
  <c r="J112" i="5" s="1"/>
  <c r="I95" i="5"/>
  <c r="I112" i="5" s="1"/>
  <c r="H95" i="5"/>
  <c r="H112" i="5" s="1"/>
  <c r="G95" i="5"/>
  <c r="G112" i="5" s="1"/>
  <c r="F95" i="5"/>
  <c r="F112" i="5" s="1"/>
  <c r="D95" i="5"/>
  <c r="D112" i="5" s="1"/>
  <c r="C95" i="5"/>
  <c r="C112" i="5" s="1"/>
  <c r="B95" i="5"/>
  <c r="B112" i="5" s="1"/>
  <c r="W113" i="6"/>
  <c r="V113" i="6"/>
  <c r="Q113" i="6"/>
  <c r="P113" i="6"/>
  <c r="O113" i="6"/>
  <c r="N113" i="6"/>
  <c r="M113" i="6"/>
  <c r="S113" i="6" s="1"/>
  <c r="L113" i="6"/>
  <c r="R113" i="6" s="1"/>
  <c r="K113" i="6"/>
  <c r="J113" i="6"/>
  <c r="I113" i="6"/>
  <c r="H113" i="6"/>
  <c r="G113" i="6"/>
  <c r="F113" i="6"/>
  <c r="E113" i="6"/>
  <c r="U113" i="6" s="1"/>
  <c r="D113" i="6"/>
  <c r="C113" i="6"/>
  <c r="B113" i="6"/>
  <c r="Q112" i="6"/>
  <c r="P112" i="6"/>
  <c r="O112" i="6"/>
  <c r="N112" i="6"/>
  <c r="U111" i="6"/>
  <c r="T111" i="6"/>
  <c r="S111" i="6"/>
  <c r="R111" i="6"/>
  <c r="S110" i="6"/>
  <c r="R110" i="6"/>
  <c r="E110" i="6"/>
  <c r="U110" i="6" s="1"/>
  <c r="S109" i="6"/>
  <c r="R109" i="6"/>
  <c r="E109" i="6"/>
  <c r="S108" i="6"/>
  <c r="R108" i="6"/>
  <c r="E108" i="6"/>
  <c r="U108" i="6" s="1"/>
  <c r="S107" i="6"/>
  <c r="R107" i="6"/>
  <c r="E107" i="6"/>
  <c r="S106" i="6"/>
  <c r="R106" i="6"/>
  <c r="E106" i="6"/>
  <c r="U106" i="6" s="1"/>
  <c r="S105" i="6"/>
  <c r="R105" i="6"/>
  <c r="E105" i="6"/>
  <c r="T105" i="6" s="1"/>
  <c r="U104" i="6"/>
  <c r="S104" i="6"/>
  <c r="R104" i="6"/>
  <c r="E104" i="6"/>
  <c r="T104" i="6" s="1"/>
  <c r="S103" i="6"/>
  <c r="R103" i="6"/>
  <c r="E103" i="6"/>
  <c r="T103" i="6" s="1"/>
  <c r="S102" i="6"/>
  <c r="R102" i="6"/>
  <c r="E102" i="6"/>
  <c r="U102" i="6" s="1"/>
  <c r="S101" i="6"/>
  <c r="R101" i="6"/>
  <c r="E101" i="6"/>
  <c r="S100" i="6"/>
  <c r="R100" i="6"/>
  <c r="E100" i="6"/>
  <c r="U100" i="6" s="1"/>
  <c r="S99" i="6"/>
  <c r="R99" i="6"/>
  <c r="E99" i="6"/>
  <c r="S98" i="6"/>
  <c r="R98" i="6"/>
  <c r="E98" i="6"/>
  <c r="U98" i="6" s="1"/>
  <c r="S97" i="6"/>
  <c r="R97" i="6"/>
  <c r="E97" i="6"/>
  <c r="T97" i="6" s="1"/>
  <c r="S96" i="6"/>
  <c r="R96" i="6"/>
  <c r="E96" i="6"/>
  <c r="U96" i="6" s="1"/>
  <c r="W95" i="6"/>
  <c r="W112" i="6" s="1"/>
  <c r="V95" i="6"/>
  <c r="V112" i="6" s="1"/>
  <c r="M95" i="6"/>
  <c r="L95" i="6"/>
  <c r="L112" i="6" s="1"/>
  <c r="R112" i="6" s="1"/>
  <c r="K95" i="6"/>
  <c r="K112" i="6" s="1"/>
  <c r="J95" i="6"/>
  <c r="J112" i="6" s="1"/>
  <c r="I95" i="6"/>
  <c r="I112" i="6" s="1"/>
  <c r="H95" i="6"/>
  <c r="H112" i="6" s="1"/>
  <c r="G95" i="6"/>
  <c r="G112" i="6" s="1"/>
  <c r="F95" i="6"/>
  <c r="F112" i="6" s="1"/>
  <c r="D95" i="6"/>
  <c r="D112" i="6" s="1"/>
  <c r="C95" i="6"/>
  <c r="C112" i="6" s="1"/>
  <c r="B95" i="6"/>
  <c r="B112" i="6" s="1"/>
  <c r="W113" i="7"/>
  <c r="V113" i="7"/>
  <c r="Q113" i="7"/>
  <c r="P113" i="7"/>
  <c r="O113" i="7"/>
  <c r="N113" i="7"/>
  <c r="M113" i="7"/>
  <c r="S113" i="7" s="1"/>
  <c r="L113" i="7"/>
  <c r="R113" i="7" s="1"/>
  <c r="K113" i="7"/>
  <c r="J113" i="7"/>
  <c r="I113" i="7"/>
  <c r="H113" i="7"/>
  <c r="G113" i="7"/>
  <c r="F113" i="7"/>
  <c r="E113" i="7"/>
  <c r="U113" i="7" s="1"/>
  <c r="D113" i="7"/>
  <c r="C113" i="7"/>
  <c r="B113" i="7"/>
  <c r="Q112" i="7"/>
  <c r="P112" i="7"/>
  <c r="O112" i="7"/>
  <c r="N112" i="7"/>
  <c r="U111" i="7"/>
  <c r="T111" i="7"/>
  <c r="S111" i="7"/>
  <c r="R111" i="7"/>
  <c r="S110" i="7"/>
  <c r="R110" i="7"/>
  <c r="E110" i="7"/>
  <c r="U110" i="7" s="1"/>
  <c r="S109" i="7"/>
  <c r="R109" i="7"/>
  <c r="E109" i="7"/>
  <c r="U109" i="7" s="1"/>
  <c r="S108" i="7"/>
  <c r="R108" i="7"/>
  <c r="E108" i="7"/>
  <c r="S107" i="7"/>
  <c r="R107" i="7"/>
  <c r="E107" i="7"/>
  <c r="U107" i="7" s="1"/>
  <c r="U106" i="7"/>
  <c r="S106" i="7"/>
  <c r="R106" i="7"/>
  <c r="E106" i="7"/>
  <c r="T106" i="7" s="1"/>
  <c r="S105" i="7"/>
  <c r="R105" i="7"/>
  <c r="E105" i="7"/>
  <c r="U105" i="7" s="1"/>
  <c r="S104" i="7"/>
  <c r="R104" i="7"/>
  <c r="E104" i="7"/>
  <c r="T104" i="7" s="1"/>
  <c r="S103" i="7"/>
  <c r="R103" i="7"/>
  <c r="E103" i="7"/>
  <c r="T103" i="7" s="1"/>
  <c r="S102" i="7"/>
  <c r="R102" i="7"/>
  <c r="E102" i="7"/>
  <c r="U102" i="7" s="1"/>
  <c r="S101" i="7"/>
  <c r="R101" i="7"/>
  <c r="E101" i="7"/>
  <c r="U101" i="7" s="1"/>
  <c r="S100" i="7"/>
  <c r="R100" i="7"/>
  <c r="E100" i="7"/>
  <c r="S99" i="7"/>
  <c r="R99" i="7"/>
  <c r="E99" i="7"/>
  <c r="U99" i="7" s="1"/>
  <c r="S98" i="7"/>
  <c r="R98" i="7"/>
  <c r="E98" i="7"/>
  <c r="T98" i="7" s="1"/>
  <c r="S97" i="7"/>
  <c r="R97" i="7"/>
  <c r="E97" i="7"/>
  <c r="U97" i="7" s="1"/>
  <c r="S96" i="7"/>
  <c r="R96" i="7"/>
  <c r="E96" i="7"/>
  <c r="T96" i="7" s="1"/>
  <c r="W95" i="7"/>
  <c r="W112" i="7" s="1"/>
  <c r="V95" i="7"/>
  <c r="V112" i="7" s="1"/>
  <c r="M95" i="7"/>
  <c r="L95" i="7"/>
  <c r="L112" i="7" s="1"/>
  <c r="R112" i="7" s="1"/>
  <c r="K95" i="7"/>
  <c r="K112" i="7" s="1"/>
  <c r="J95" i="7"/>
  <c r="J112" i="7" s="1"/>
  <c r="I95" i="7"/>
  <c r="I112" i="7" s="1"/>
  <c r="H95" i="7"/>
  <c r="H112" i="7" s="1"/>
  <c r="G95" i="7"/>
  <c r="G112" i="7" s="1"/>
  <c r="F95" i="7"/>
  <c r="F112" i="7" s="1"/>
  <c r="D95" i="7"/>
  <c r="D112" i="7" s="1"/>
  <c r="C95" i="7"/>
  <c r="C112" i="7" s="1"/>
  <c r="B95" i="7"/>
  <c r="B112" i="7" s="1"/>
  <c r="W113" i="8"/>
  <c r="V113" i="8"/>
  <c r="Q113" i="8"/>
  <c r="P113" i="8"/>
  <c r="O113" i="8"/>
  <c r="N113" i="8"/>
  <c r="M113" i="8"/>
  <c r="S113" i="8" s="1"/>
  <c r="L113" i="8"/>
  <c r="R113" i="8" s="1"/>
  <c r="K113" i="8"/>
  <c r="J113" i="8"/>
  <c r="I113" i="8"/>
  <c r="H113" i="8"/>
  <c r="G113" i="8"/>
  <c r="F113" i="8"/>
  <c r="E113" i="8"/>
  <c r="D113" i="8"/>
  <c r="C113" i="8"/>
  <c r="B113" i="8"/>
  <c r="Q112" i="8"/>
  <c r="P112" i="8"/>
  <c r="O112" i="8"/>
  <c r="N112" i="8"/>
  <c r="U111" i="8"/>
  <c r="T111" i="8"/>
  <c r="S111" i="8"/>
  <c r="R111" i="8"/>
  <c r="S110" i="8"/>
  <c r="R110" i="8"/>
  <c r="E110" i="8"/>
  <c r="U110" i="8" s="1"/>
  <c r="S109" i="8"/>
  <c r="R109" i="8"/>
  <c r="E109" i="8"/>
  <c r="S108" i="8"/>
  <c r="R108" i="8"/>
  <c r="E108" i="8"/>
  <c r="U108" i="8" s="1"/>
  <c r="S107" i="8"/>
  <c r="R107" i="8"/>
  <c r="E107" i="8"/>
  <c r="T107" i="8" s="1"/>
  <c r="T106" i="8"/>
  <c r="S106" i="8"/>
  <c r="R106" i="8"/>
  <c r="E106" i="8"/>
  <c r="U106" i="8" s="1"/>
  <c r="S105" i="8"/>
  <c r="R105" i="8"/>
  <c r="E105" i="8"/>
  <c r="T105" i="8" s="1"/>
  <c r="U104" i="8"/>
  <c r="T104" i="8"/>
  <c r="S104" i="8"/>
  <c r="R104" i="8"/>
  <c r="E104" i="8"/>
  <c r="S103" i="8"/>
  <c r="R103" i="8"/>
  <c r="E103" i="8"/>
  <c r="U103" i="8" s="1"/>
  <c r="S102" i="8"/>
  <c r="R102" i="8"/>
  <c r="E102" i="8"/>
  <c r="U102" i="8" s="1"/>
  <c r="S101" i="8"/>
  <c r="R101" i="8"/>
  <c r="E101" i="8"/>
  <c r="S100" i="8"/>
  <c r="R100" i="8"/>
  <c r="E100" i="8"/>
  <c r="U100" i="8" s="1"/>
  <c r="U99" i="8"/>
  <c r="S99" i="8"/>
  <c r="R99" i="8"/>
  <c r="E99" i="8"/>
  <c r="T99" i="8" s="1"/>
  <c r="S98" i="8"/>
  <c r="R98" i="8"/>
  <c r="E98" i="8"/>
  <c r="U98" i="8" s="1"/>
  <c r="S97" i="8"/>
  <c r="R97" i="8"/>
  <c r="E97" i="8"/>
  <c r="T97" i="8" s="1"/>
  <c r="S96" i="8"/>
  <c r="R96" i="8"/>
  <c r="E96" i="8"/>
  <c r="U96" i="8" s="1"/>
  <c r="W95" i="8"/>
  <c r="W112" i="8" s="1"/>
  <c r="V95" i="8"/>
  <c r="V112" i="8" s="1"/>
  <c r="M95" i="8"/>
  <c r="M112" i="8" s="1"/>
  <c r="S112" i="8" s="1"/>
  <c r="L95" i="8"/>
  <c r="R95" i="8" s="1"/>
  <c r="K95" i="8"/>
  <c r="K112" i="8" s="1"/>
  <c r="J95" i="8"/>
  <c r="J112" i="8" s="1"/>
  <c r="I95" i="8"/>
  <c r="I112" i="8" s="1"/>
  <c r="H95" i="8"/>
  <c r="H112" i="8" s="1"/>
  <c r="G95" i="8"/>
  <c r="G112" i="8" s="1"/>
  <c r="F95" i="8"/>
  <c r="F112" i="8" s="1"/>
  <c r="D95" i="8"/>
  <c r="D112" i="8" s="1"/>
  <c r="C95" i="8"/>
  <c r="C112" i="8" s="1"/>
  <c r="B95" i="8"/>
  <c r="B112" i="8" s="1"/>
  <c r="W113" i="9"/>
  <c r="V113" i="9"/>
  <c r="S113" i="9"/>
  <c r="Q113" i="9"/>
  <c r="P113" i="9"/>
  <c r="O113" i="9"/>
  <c r="N113" i="9"/>
  <c r="M113" i="9"/>
  <c r="L113" i="9"/>
  <c r="R113" i="9" s="1"/>
  <c r="K113" i="9"/>
  <c r="J113" i="9"/>
  <c r="I113" i="9"/>
  <c r="H113" i="9"/>
  <c r="G113" i="9"/>
  <c r="F113" i="9"/>
  <c r="E113" i="9"/>
  <c r="T113" i="9" s="1"/>
  <c r="D113" i="9"/>
  <c r="C113" i="9"/>
  <c r="B113" i="9"/>
  <c r="Q112" i="9"/>
  <c r="P112" i="9"/>
  <c r="O112" i="9"/>
  <c r="N112" i="9"/>
  <c r="U111" i="9"/>
  <c r="T111" i="9"/>
  <c r="S111" i="9"/>
  <c r="R111" i="9"/>
  <c r="S110" i="9"/>
  <c r="R110" i="9"/>
  <c r="E110" i="9"/>
  <c r="U110" i="9" s="1"/>
  <c r="S109" i="9"/>
  <c r="R109" i="9"/>
  <c r="E109" i="9"/>
  <c r="U109" i="9" s="1"/>
  <c r="S108" i="9"/>
  <c r="R108" i="9"/>
  <c r="E108" i="9"/>
  <c r="T108" i="9" s="1"/>
  <c r="S107" i="9"/>
  <c r="R107" i="9"/>
  <c r="E107" i="9"/>
  <c r="T107" i="9" s="1"/>
  <c r="S106" i="9"/>
  <c r="R106" i="9"/>
  <c r="E106" i="9"/>
  <c r="T106" i="9" s="1"/>
  <c r="S105" i="9"/>
  <c r="R105" i="9"/>
  <c r="E105" i="9"/>
  <c r="U105" i="9" s="1"/>
  <c r="S104" i="9"/>
  <c r="R104" i="9"/>
  <c r="E104" i="9"/>
  <c r="S103" i="9"/>
  <c r="R103" i="9"/>
  <c r="E103" i="9"/>
  <c r="U103" i="9" s="1"/>
  <c r="S102" i="9"/>
  <c r="R102" i="9"/>
  <c r="E102" i="9"/>
  <c r="S101" i="9"/>
  <c r="R101" i="9"/>
  <c r="E101" i="9"/>
  <c r="U101" i="9" s="1"/>
  <c r="S100" i="9"/>
  <c r="R100" i="9"/>
  <c r="E100" i="9"/>
  <c r="T99" i="9"/>
  <c r="S99" i="9"/>
  <c r="R99" i="9"/>
  <c r="E99" i="9"/>
  <c r="U99" i="9" s="1"/>
  <c r="S98" i="9"/>
  <c r="R98" i="9"/>
  <c r="E98" i="9"/>
  <c r="T98" i="9" s="1"/>
  <c r="S97" i="9"/>
  <c r="R97" i="9"/>
  <c r="E97" i="9"/>
  <c r="T97" i="9" s="1"/>
  <c r="S96" i="9"/>
  <c r="R96" i="9"/>
  <c r="E96" i="9"/>
  <c r="U96" i="9" s="1"/>
  <c r="W95" i="9"/>
  <c r="W112" i="9" s="1"/>
  <c r="V95" i="9"/>
  <c r="V112" i="9" s="1"/>
  <c r="M95" i="9"/>
  <c r="L95" i="9"/>
  <c r="K95" i="9"/>
  <c r="K112" i="9" s="1"/>
  <c r="J95" i="9"/>
  <c r="J112" i="9" s="1"/>
  <c r="I95" i="9"/>
  <c r="I112" i="9" s="1"/>
  <c r="H95" i="9"/>
  <c r="H112" i="9" s="1"/>
  <c r="G95" i="9"/>
  <c r="G112" i="9" s="1"/>
  <c r="F95" i="9"/>
  <c r="F112" i="9" s="1"/>
  <c r="D95" i="9"/>
  <c r="D112" i="9" s="1"/>
  <c r="C95" i="9"/>
  <c r="C112" i="9" s="1"/>
  <c r="B95" i="9"/>
  <c r="B112" i="9" s="1"/>
  <c r="W113" i="10"/>
  <c r="V113" i="10"/>
  <c r="Q113" i="10"/>
  <c r="P113" i="10"/>
  <c r="O113" i="10"/>
  <c r="N113" i="10"/>
  <c r="M113" i="10"/>
  <c r="S113" i="10" s="1"/>
  <c r="L113" i="10"/>
  <c r="R113" i="10" s="1"/>
  <c r="K113" i="10"/>
  <c r="J113" i="10"/>
  <c r="I113" i="10"/>
  <c r="H113" i="10"/>
  <c r="G113" i="10"/>
  <c r="F113" i="10"/>
  <c r="E113" i="10"/>
  <c r="T113" i="10" s="1"/>
  <c r="D113" i="10"/>
  <c r="C113" i="10"/>
  <c r="B113" i="10"/>
  <c r="Q112" i="10"/>
  <c r="P112" i="10"/>
  <c r="O112" i="10"/>
  <c r="N112" i="10"/>
  <c r="U111" i="10"/>
  <c r="T111" i="10"/>
  <c r="S111" i="10"/>
  <c r="R111" i="10"/>
  <c r="S110" i="10"/>
  <c r="R110" i="10"/>
  <c r="E110" i="10"/>
  <c r="U110" i="10" s="1"/>
  <c r="S109" i="10"/>
  <c r="R109" i="10"/>
  <c r="E109" i="10"/>
  <c r="T109" i="10" s="1"/>
  <c r="S108" i="10"/>
  <c r="R108" i="10"/>
  <c r="E108" i="10"/>
  <c r="U108" i="10" s="1"/>
  <c r="S107" i="10"/>
  <c r="R107" i="10"/>
  <c r="E107" i="10"/>
  <c r="U107" i="10" s="1"/>
  <c r="S106" i="10"/>
  <c r="R106" i="10"/>
  <c r="E106" i="10"/>
  <c r="U106" i="10" s="1"/>
  <c r="S105" i="10"/>
  <c r="R105" i="10"/>
  <c r="E105" i="10"/>
  <c r="T105" i="10" s="1"/>
  <c r="S104" i="10"/>
  <c r="R104" i="10"/>
  <c r="E104" i="10"/>
  <c r="U104" i="10" s="1"/>
  <c r="S103" i="10"/>
  <c r="R103" i="10"/>
  <c r="E103" i="10"/>
  <c r="T103" i="10" s="1"/>
  <c r="S102" i="10"/>
  <c r="R102" i="10"/>
  <c r="E102" i="10"/>
  <c r="T102" i="10" s="1"/>
  <c r="S101" i="10"/>
  <c r="R101" i="10"/>
  <c r="E101" i="10"/>
  <c r="T101" i="10" s="1"/>
  <c r="S100" i="10"/>
  <c r="R100" i="10"/>
  <c r="E100" i="10"/>
  <c r="U100" i="10" s="1"/>
  <c r="S99" i="10"/>
  <c r="R99" i="10"/>
  <c r="E99" i="10"/>
  <c r="U99" i="10" s="1"/>
  <c r="S98" i="10"/>
  <c r="R98" i="10"/>
  <c r="E98" i="10"/>
  <c r="U98" i="10" s="1"/>
  <c r="S97" i="10"/>
  <c r="R97" i="10"/>
  <c r="E97" i="10"/>
  <c r="U97" i="10" s="1"/>
  <c r="S96" i="10"/>
  <c r="R96" i="10"/>
  <c r="E96" i="10"/>
  <c r="U96" i="10" s="1"/>
  <c r="W95" i="10"/>
  <c r="W112" i="10" s="1"/>
  <c r="V95" i="10"/>
  <c r="V112" i="10" s="1"/>
  <c r="M95" i="10"/>
  <c r="M112" i="10" s="1"/>
  <c r="S112" i="10" s="1"/>
  <c r="L95" i="10"/>
  <c r="L112" i="10" s="1"/>
  <c r="R112" i="10" s="1"/>
  <c r="K95" i="10"/>
  <c r="K112" i="10" s="1"/>
  <c r="J95" i="10"/>
  <c r="J112" i="10" s="1"/>
  <c r="I95" i="10"/>
  <c r="I112" i="10" s="1"/>
  <c r="H95" i="10"/>
  <c r="H112" i="10" s="1"/>
  <c r="G95" i="10"/>
  <c r="G112" i="10" s="1"/>
  <c r="F95" i="10"/>
  <c r="F112" i="10" s="1"/>
  <c r="D95" i="10"/>
  <c r="D112" i="10" s="1"/>
  <c r="C95" i="10"/>
  <c r="C112" i="10" s="1"/>
  <c r="B95" i="10"/>
  <c r="B112" i="10" s="1"/>
  <c r="W113" i="11"/>
  <c r="V113" i="11"/>
  <c r="Q113" i="11"/>
  <c r="P113" i="11"/>
  <c r="O113" i="11"/>
  <c r="N113" i="11"/>
  <c r="M113" i="11"/>
  <c r="S113" i="11" s="1"/>
  <c r="L113" i="11"/>
  <c r="R113" i="11" s="1"/>
  <c r="K113" i="11"/>
  <c r="J113" i="11"/>
  <c r="I113" i="11"/>
  <c r="H113" i="11"/>
  <c r="G113" i="11"/>
  <c r="F113" i="11"/>
  <c r="E113" i="11"/>
  <c r="U113" i="11" s="1"/>
  <c r="D113" i="11"/>
  <c r="C113" i="11"/>
  <c r="B113" i="11"/>
  <c r="Q112" i="11"/>
  <c r="P112" i="11"/>
  <c r="O112" i="11"/>
  <c r="N112" i="11"/>
  <c r="U111" i="11"/>
  <c r="T111" i="11"/>
  <c r="S111" i="11"/>
  <c r="R111" i="11"/>
  <c r="S110" i="11"/>
  <c r="R110" i="11"/>
  <c r="E110" i="11"/>
  <c r="T110" i="11" s="1"/>
  <c r="S109" i="11"/>
  <c r="R109" i="11"/>
  <c r="E109" i="11"/>
  <c r="U109" i="11" s="1"/>
  <c r="S108" i="11"/>
  <c r="R108" i="11"/>
  <c r="E108" i="11"/>
  <c r="U108" i="11" s="1"/>
  <c r="S107" i="11"/>
  <c r="R107" i="11"/>
  <c r="E107" i="11"/>
  <c r="U107" i="11" s="1"/>
  <c r="S106" i="11"/>
  <c r="R106" i="11"/>
  <c r="E106" i="11"/>
  <c r="S105" i="11"/>
  <c r="R105" i="11"/>
  <c r="E105" i="11"/>
  <c r="U105" i="11" s="1"/>
  <c r="S104" i="11"/>
  <c r="R104" i="11"/>
  <c r="E104" i="11"/>
  <c r="S103" i="11"/>
  <c r="R103" i="11"/>
  <c r="E103" i="11"/>
  <c r="U103" i="11" s="1"/>
  <c r="S102" i="11"/>
  <c r="R102" i="11"/>
  <c r="E102" i="11"/>
  <c r="T102" i="11" s="1"/>
  <c r="S101" i="11"/>
  <c r="R101" i="11"/>
  <c r="E101" i="11"/>
  <c r="U101" i="11" s="1"/>
  <c r="S100" i="11"/>
  <c r="R100" i="11"/>
  <c r="E100" i="11"/>
  <c r="U100" i="11" s="1"/>
  <c r="S99" i="11"/>
  <c r="R99" i="11"/>
  <c r="E99" i="11"/>
  <c r="U99" i="11" s="1"/>
  <c r="S98" i="11"/>
  <c r="R98" i="11"/>
  <c r="E98" i="11"/>
  <c r="U98" i="11" s="1"/>
  <c r="S97" i="11"/>
  <c r="R97" i="11"/>
  <c r="E97" i="11"/>
  <c r="U97" i="11" s="1"/>
  <c r="S96" i="11"/>
  <c r="R96" i="11"/>
  <c r="E96" i="11"/>
  <c r="W95" i="11"/>
  <c r="W112" i="11" s="1"/>
  <c r="V95" i="11"/>
  <c r="V112" i="11" s="1"/>
  <c r="M95" i="11"/>
  <c r="M112" i="11" s="1"/>
  <c r="S112" i="11" s="1"/>
  <c r="L95" i="11"/>
  <c r="K95" i="11"/>
  <c r="K112" i="11" s="1"/>
  <c r="J95" i="11"/>
  <c r="J112" i="11" s="1"/>
  <c r="I95" i="11"/>
  <c r="I112" i="11" s="1"/>
  <c r="H95" i="11"/>
  <c r="H112" i="11" s="1"/>
  <c r="G95" i="11"/>
  <c r="G112" i="11" s="1"/>
  <c r="F95" i="11"/>
  <c r="F112" i="11" s="1"/>
  <c r="D95" i="11"/>
  <c r="D112" i="11" s="1"/>
  <c r="C95" i="11"/>
  <c r="C112" i="11" s="1"/>
  <c r="B95" i="11"/>
  <c r="B112" i="11" s="1"/>
  <c r="W113" i="12"/>
  <c r="V113" i="12"/>
  <c r="Q113" i="12"/>
  <c r="P113" i="12"/>
  <c r="O113" i="12"/>
  <c r="N113" i="12"/>
  <c r="M113" i="12"/>
  <c r="S113" i="12" s="1"/>
  <c r="L113" i="12"/>
  <c r="R113" i="12" s="1"/>
  <c r="K113" i="12"/>
  <c r="J113" i="12"/>
  <c r="I113" i="12"/>
  <c r="H113" i="12"/>
  <c r="G113" i="12"/>
  <c r="F113" i="12"/>
  <c r="E113" i="12"/>
  <c r="U113" i="12" s="1"/>
  <c r="D113" i="12"/>
  <c r="C113" i="12"/>
  <c r="B113" i="12"/>
  <c r="Q112" i="12"/>
  <c r="P112" i="12"/>
  <c r="O112" i="12"/>
  <c r="N112" i="12"/>
  <c r="U111" i="12"/>
  <c r="T111" i="12"/>
  <c r="S111" i="12"/>
  <c r="R111" i="12"/>
  <c r="S110" i="12"/>
  <c r="R110" i="12"/>
  <c r="E110" i="12"/>
  <c r="U110" i="12" s="1"/>
  <c r="S109" i="12"/>
  <c r="R109" i="12"/>
  <c r="E109" i="12"/>
  <c r="U109" i="12" s="1"/>
  <c r="S108" i="12"/>
  <c r="R108" i="12"/>
  <c r="E108" i="12"/>
  <c r="U108" i="12" s="1"/>
  <c r="S107" i="12"/>
  <c r="R107" i="12"/>
  <c r="E107" i="12"/>
  <c r="U107" i="12" s="1"/>
  <c r="S106" i="12"/>
  <c r="R106" i="12"/>
  <c r="E106" i="12"/>
  <c r="U106" i="12" s="1"/>
  <c r="U105" i="12"/>
  <c r="S105" i="12"/>
  <c r="R105" i="12"/>
  <c r="E105" i="12"/>
  <c r="T105" i="12" s="1"/>
  <c r="S104" i="12"/>
  <c r="R104" i="12"/>
  <c r="E104" i="12"/>
  <c r="U104" i="12" s="1"/>
  <c r="S103" i="12"/>
  <c r="R103" i="12"/>
  <c r="E103" i="12"/>
  <c r="T103" i="12" s="1"/>
  <c r="S102" i="12"/>
  <c r="R102" i="12"/>
  <c r="E102" i="12"/>
  <c r="U102" i="12" s="1"/>
  <c r="S101" i="12"/>
  <c r="R101" i="12"/>
  <c r="E101" i="12"/>
  <c r="U101" i="12" s="1"/>
  <c r="S100" i="12"/>
  <c r="R100" i="12"/>
  <c r="E100" i="12"/>
  <c r="U100" i="12" s="1"/>
  <c r="S99" i="12"/>
  <c r="R99" i="12"/>
  <c r="E99" i="12"/>
  <c r="U99" i="12" s="1"/>
  <c r="S98" i="12"/>
  <c r="R98" i="12"/>
  <c r="E98" i="12"/>
  <c r="U98" i="12" s="1"/>
  <c r="S97" i="12"/>
  <c r="R97" i="12"/>
  <c r="E97" i="12"/>
  <c r="U97" i="12" s="1"/>
  <c r="U96" i="12"/>
  <c r="S96" i="12"/>
  <c r="R96" i="12"/>
  <c r="E96" i="12"/>
  <c r="T96" i="12" s="1"/>
  <c r="W95" i="12"/>
  <c r="W112" i="12" s="1"/>
  <c r="V95" i="12"/>
  <c r="V112" i="12" s="1"/>
  <c r="M95" i="12"/>
  <c r="M112" i="12" s="1"/>
  <c r="S112" i="12" s="1"/>
  <c r="L95" i="12"/>
  <c r="L112" i="12" s="1"/>
  <c r="R112" i="12" s="1"/>
  <c r="K95" i="12"/>
  <c r="K112" i="12" s="1"/>
  <c r="J95" i="12"/>
  <c r="J112" i="12" s="1"/>
  <c r="I95" i="12"/>
  <c r="I112" i="12" s="1"/>
  <c r="H95" i="12"/>
  <c r="H112" i="12" s="1"/>
  <c r="G95" i="12"/>
  <c r="G112" i="12" s="1"/>
  <c r="F95" i="12"/>
  <c r="F112" i="12" s="1"/>
  <c r="D95" i="12"/>
  <c r="D112" i="12" s="1"/>
  <c r="C95" i="12"/>
  <c r="C112" i="12" s="1"/>
  <c r="B95" i="12"/>
  <c r="B112" i="12" s="1"/>
  <c r="W113" i="13"/>
  <c r="V113" i="13"/>
  <c r="T113" i="13"/>
  <c r="S113" i="13"/>
  <c r="Q113" i="13"/>
  <c r="P113" i="13"/>
  <c r="O113" i="13"/>
  <c r="N113" i="13"/>
  <c r="M113" i="13"/>
  <c r="L113" i="13"/>
  <c r="R113" i="13" s="1"/>
  <c r="K113" i="13"/>
  <c r="J113" i="13"/>
  <c r="I113" i="13"/>
  <c r="H113" i="13"/>
  <c r="G113" i="13"/>
  <c r="F113" i="13"/>
  <c r="E113" i="13"/>
  <c r="U113" i="13" s="1"/>
  <c r="D113" i="13"/>
  <c r="C113" i="13"/>
  <c r="B113" i="13"/>
  <c r="Q112" i="13"/>
  <c r="P112" i="13"/>
  <c r="O112" i="13"/>
  <c r="N112" i="13"/>
  <c r="U111" i="13"/>
  <c r="T111" i="13"/>
  <c r="S111" i="13"/>
  <c r="R111" i="13"/>
  <c r="S110" i="13"/>
  <c r="R110" i="13"/>
  <c r="E110" i="13"/>
  <c r="U110" i="13" s="1"/>
  <c r="S109" i="13"/>
  <c r="R109" i="13"/>
  <c r="E109" i="13"/>
  <c r="U109" i="13" s="1"/>
  <c r="T108" i="13"/>
  <c r="S108" i="13"/>
  <c r="R108" i="13"/>
  <c r="E108" i="13"/>
  <c r="U108" i="13" s="1"/>
  <c r="S107" i="13"/>
  <c r="R107" i="13"/>
  <c r="E107" i="13"/>
  <c r="U107" i="13" s="1"/>
  <c r="U106" i="13"/>
  <c r="T106" i="13"/>
  <c r="S106" i="13"/>
  <c r="R106" i="13"/>
  <c r="E106" i="13"/>
  <c r="S105" i="13"/>
  <c r="R105" i="13"/>
  <c r="E105" i="13"/>
  <c r="U105" i="13" s="1"/>
  <c r="S104" i="13"/>
  <c r="R104" i="13"/>
  <c r="E104" i="13"/>
  <c r="S103" i="13"/>
  <c r="R103" i="13"/>
  <c r="E103" i="13"/>
  <c r="U103" i="13" s="1"/>
  <c r="S102" i="13"/>
  <c r="R102" i="13"/>
  <c r="E102" i="13"/>
  <c r="T102" i="13" s="1"/>
  <c r="T101" i="13"/>
  <c r="S101" i="13"/>
  <c r="R101" i="13"/>
  <c r="E101" i="13"/>
  <c r="U101" i="13" s="1"/>
  <c r="S100" i="13"/>
  <c r="R100" i="13"/>
  <c r="E100" i="13"/>
  <c r="U100" i="13" s="1"/>
  <c r="S99" i="13"/>
  <c r="R99" i="13"/>
  <c r="E99" i="13"/>
  <c r="S98" i="13"/>
  <c r="R98" i="13"/>
  <c r="E98" i="13"/>
  <c r="U98" i="13" s="1"/>
  <c r="S97" i="13"/>
  <c r="R97" i="13"/>
  <c r="E97" i="13"/>
  <c r="S96" i="13"/>
  <c r="R96" i="13"/>
  <c r="E96" i="13"/>
  <c r="T96" i="13" s="1"/>
  <c r="W95" i="13"/>
  <c r="W112" i="13" s="1"/>
  <c r="V95" i="13"/>
  <c r="V112" i="13" s="1"/>
  <c r="M95" i="13"/>
  <c r="S95" i="13" s="1"/>
  <c r="L95" i="13"/>
  <c r="K95" i="13"/>
  <c r="K112" i="13" s="1"/>
  <c r="J95" i="13"/>
  <c r="J112" i="13" s="1"/>
  <c r="I95" i="13"/>
  <c r="I112" i="13" s="1"/>
  <c r="H95" i="13"/>
  <c r="H112" i="13" s="1"/>
  <c r="G95" i="13"/>
  <c r="G112" i="13" s="1"/>
  <c r="F95" i="13"/>
  <c r="F112" i="13" s="1"/>
  <c r="D95" i="13"/>
  <c r="D112" i="13" s="1"/>
  <c r="C95" i="13"/>
  <c r="C112" i="13" s="1"/>
  <c r="B95" i="13"/>
  <c r="B112" i="13" s="1"/>
  <c r="W113" i="14"/>
  <c r="V113" i="14"/>
  <c r="Q113" i="14"/>
  <c r="P113" i="14"/>
  <c r="O113" i="14"/>
  <c r="N113" i="14"/>
  <c r="M113" i="14"/>
  <c r="S113" i="14" s="1"/>
  <c r="L113" i="14"/>
  <c r="R113" i="14" s="1"/>
  <c r="K113" i="14"/>
  <c r="J113" i="14"/>
  <c r="I113" i="14"/>
  <c r="H113" i="14"/>
  <c r="G113" i="14"/>
  <c r="F113" i="14"/>
  <c r="E113" i="14"/>
  <c r="U113" i="14" s="1"/>
  <c r="D113" i="14"/>
  <c r="C113" i="14"/>
  <c r="B113" i="14"/>
  <c r="Q112" i="14"/>
  <c r="P112" i="14"/>
  <c r="O112" i="14"/>
  <c r="N112" i="14"/>
  <c r="U111" i="14"/>
  <c r="T111" i="14"/>
  <c r="S111" i="14"/>
  <c r="R111" i="14"/>
  <c r="T110" i="14"/>
  <c r="S110" i="14"/>
  <c r="R110" i="14"/>
  <c r="E110" i="14"/>
  <c r="U110" i="14" s="1"/>
  <c r="S109" i="14"/>
  <c r="R109" i="14"/>
  <c r="E109" i="14"/>
  <c r="S108" i="14"/>
  <c r="R108" i="14"/>
  <c r="E108" i="14"/>
  <c r="U108" i="14" s="1"/>
  <c r="S107" i="14"/>
  <c r="R107" i="14"/>
  <c r="E107" i="14"/>
  <c r="U107" i="14" s="1"/>
  <c r="S106" i="14"/>
  <c r="R106" i="14"/>
  <c r="E106" i="14"/>
  <c r="U106" i="14" s="1"/>
  <c r="S105" i="14"/>
  <c r="R105" i="14"/>
  <c r="E105" i="14"/>
  <c r="T105" i="14" s="1"/>
  <c r="S104" i="14"/>
  <c r="R104" i="14"/>
  <c r="E104" i="14"/>
  <c r="U104" i="14" s="1"/>
  <c r="S103" i="14"/>
  <c r="R103" i="14"/>
  <c r="E103" i="14"/>
  <c r="U103" i="14" s="1"/>
  <c r="S102" i="14"/>
  <c r="R102" i="14"/>
  <c r="E102" i="14"/>
  <c r="U102" i="14" s="1"/>
  <c r="S101" i="14"/>
  <c r="R101" i="14"/>
  <c r="E101" i="14"/>
  <c r="S100" i="14"/>
  <c r="R100" i="14"/>
  <c r="E100" i="14"/>
  <c r="U100" i="14" s="1"/>
  <c r="S99" i="14"/>
  <c r="R99" i="14"/>
  <c r="E99" i="14"/>
  <c r="U99" i="14" s="1"/>
  <c r="S98" i="14"/>
  <c r="R98" i="14"/>
  <c r="E98" i="14"/>
  <c r="T98" i="14" s="1"/>
  <c r="S97" i="14"/>
  <c r="R97" i="14"/>
  <c r="E97" i="14"/>
  <c r="T97" i="14" s="1"/>
  <c r="U96" i="14"/>
  <c r="S96" i="14"/>
  <c r="R96" i="14"/>
  <c r="E96" i="14"/>
  <c r="T96" i="14" s="1"/>
  <c r="W95" i="14"/>
  <c r="W112" i="14" s="1"/>
  <c r="V95" i="14"/>
  <c r="V112" i="14" s="1"/>
  <c r="M95" i="14"/>
  <c r="L95" i="14"/>
  <c r="R95" i="14" s="1"/>
  <c r="K95" i="14"/>
  <c r="K112" i="14" s="1"/>
  <c r="J95" i="14"/>
  <c r="J112" i="14" s="1"/>
  <c r="I95" i="14"/>
  <c r="I112" i="14" s="1"/>
  <c r="H95" i="14"/>
  <c r="H112" i="14" s="1"/>
  <c r="G95" i="14"/>
  <c r="G112" i="14" s="1"/>
  <c r="F95" i="14"/>
  <c r="F112" i="14" s="1"/>
  <c r="D95" i="14"/>
  <c r="D112" i="14" s="1"/>
  <c r="C95" i="14"/>
  <c r="C112" i="14" s="1"/>
  <c r="B95" i="14"/>
  <c r="B112" i="14" s="1"/>
  <c r="W113" i="15"/>
  <c r="V113" i="15"/>
  <c r="Q113" i="15"/>
  <c r="P113" i="15"/>
  <c r="O113" i="15"/>
  <c r="N113" i="15"/>
  <c r="M113" i="15"/>
  <c r="S113" i="15" s="1"/>
  <c r="L113" i="15"/>
  <c r="R113" i="15" s="1"/>
  <c r="K113" i="15"/>
  <c r="J113" i="15"/>
  <c r="I113" i="15"/>
  <c r="H113" i="15"/>
  <c r="G113" i="15"/>
  <c r="F113" i="15"/>
  <c r="E113" i="15"/>
  <c r="U113" i="15" s="1"/>
  <c r="D113" i="15"/>
  <c r="C113" i="15"/>
  <c r="B113" i="15"/>
  <c r="Q112" i="15"/>
  <c r="P112" i="15"/>
  <c r="O112" i="15"/>
  <c r="N112" i="15"/>
  <c r="U111" i="15"/>
  <c r="T111" i="15"/>
  <c r="S111" i="15"/>
  <c r="R111" i="15"/>
  <c r="S110" i="15"/>
  <c r="R110" i="15"/>
  <c r="E110" i="15"/>
  <c r="S109" i="15"/>
  <c r="R109" i="15"/>
  <c r="E109" i="15"/>
  <c r="U109" i="15" s="1"/>
  <c r="S108" i="15"/>
  <c r="R108" i="15"/>
  <c r="E108" i="15"/>
  <c r="U108" i="15" s="1"/>
  <c r="T107" i="15"/>
  <c r="S107" i="15"/>
  <c r="R107" i="15"/>
  <c r="E107" i="15"/>
  <c r="U107" i="15" s="1"/>
  <c r="S106" i="15"/>
  <c r="R106" i="15"/>
  <c r="E106" i="15"/>
  <c r="T106" i="15" s="1"/>
  <c r="T105" i="15"/>
  <c r="S105" i="15"/>
  <c r="R105" i="15"/>
  <c r="E105" i="15"/>
  <c r="U105" i="15" s="1"/>
  <c r="S104" i="15"/>
  <c r="R104" i="15"/>
  <c r="E104" i="15"/>
  <c r="U104" i="15" s="1"/>
  <c r="S103" i="15"/>
  <c r="R103" i="15"/>
  <c r="E103" i="15"/>
  <c r="U103" i="15" s="1"/>
  <c r="S102" i="15"/>
  <c r="R102" i="15"/>
  <c r="E102" i="15"/>
  <c r="S101" i="15"/>
  <c r="R101" i="15"/>
  <c r="E101" i="15"/>
  <c r="U101" i="15" s="1"/>
  <c r="S100" i="15"/>
  <c r="R100" i="15"/>
  <c r="E100" i="15"/>
  <c r="U100" i="15" s="1"/>
  <c r="S99" i="15"/>
  <c r="R99" i="15"/>
  <c r="E99" i="15"/>
  <c r="U99" i="15" s="1"/>
  <c r="S98" i="15"/>
  <c r="R98" i="15"/>
  <c r="E98" i="15"/>
  <c r="T98" i="15" s="1"/>
  <c r="S97" i="15"/>
  <c r="R97" i="15"/>
  <c r="E97" i="15"/>
  <c r="U97" i="15" s="1"/>
  <c r="S96" i="15"/>
  <c r="R96" i="15"/>
  <c r="E96" i="15"/>
  <c r="U96" i="15" s="1"/>
  <c r="W95" i="15"/>
  <c r="W112" i="15" s="1"/>
  <c r="V95" i="15"/>
  <c r="V112" i="15" s="1"/>
  <c r="M95" i="15"/>
  <c r="M112" i="15" s="1"/>
  <c r="S112" i="15" s="1"/>
  <c r="L95" i="15"/>
  <c r="R95" i="15" s="1"/>
  <c r="K95" i="15"/>
  <c r="K112" i="15" s="1"/>
  <c r="J95" i="15"/>
  <c r="J112" i="15" s="1"/>
  <c r="I95" i="15"/>
  <c r="I112" i="15" s="1"/>
  <c r="H95" i="15"/>
  <c r="H112" i="15" s="1"/>
  <c r="G95" i="15"/>
  <c r="G112" i="15" s="1"/>
  <c r="F95" i="15"/>
  <c r="F112" i="15" s="1"/>
  <c r="D95" i="15"/>
  <c r="D112" i="15" s="1"/>
  <c r="C95" i="15"/>
  <c r="C112" i="15" s="1"/>
  <c r="B95" i="15"/>
  <c r="B112" i="15" s="1"/>
  <c r="W113" i="16"/>
  <c r="V113" i="16"/>
  <c r="Q113" i="16"/>
  <c r="P113" i="16"/>
  <c r="O113" i="16"/>
  <c r="N113" i="16"/>
  <c r="M113" i="16"/>
  <c r="S113" i="16" s="1"/>
  <c r="L113" i="16"/>
  <c r="R113" i="16" s="1"/>
  <c r="K113" i="16"/>
  <c r="J113" i="16"/>
  <c r="I113" i="16"/>
  <c r="H113" i="16"/>
  <c r="G113" i="16"/>
  <c r="F113" i="16"/>
  <c r="E113" i="16"/>
  <c r="T113" i="16" s="1"/>
  <c r="D113" i="16"/>
  <c r="C113" i="16"/>
  <c r="B113" i="16"/>
  <c r="Q112" i="16"/>
  <c r="P112" i="16"/>
  <c r="O112" i="16"/>
  <c r="N112" i="16"/>
  <c r="U111" i="16"/>
  <c r="T111" i="16"/>
  <c r="S111" i="16"/>
  <c r="R111" i="16"/>
  <c r="S110" i="16"/>
  <c r="R110" i="16"/>
  <c r="E110" i="16"/>
  <c r="S109" i="16"/>
  <c r="R109" i="16"/>
  <c r="E109" i="16"/>
  <c r="U109" i="16" s="1"/>
  <c r="S108" i="16"/>
  <c r="R108" i="16"/>
  <c r="E108" i="16"/>
  <c r="U108" i="16" s="1"/>
  <c r="U107" i="16"/>
  <c r="S107" i="16"/>
  <c r="R107" i="16"/>
  <c r="E107" i="16"/>
  <c r="T107" i="16" s="1"/>
  <c r="S106" i="16"/>
  <c r="R106" i="16"/>
  <c r="E106" i="16"/>
  <c r="U106" i="16" s="1"/>
  <c r="S105" i="16"/>
  <c r="R105" i="16"/>
  <c r="E105" i="16"/>
  <c r="U105" i="16" s="1"/>
  <c r="S104" i="16"/>
  <c r="R104" i="16"/>
  <c r="E104" i="16"/>
  <c r="U104" i="16" s="1"/>
  <c r="S103" i="16"/>
  <c r="R103" i="16"/>
  <c r="E103" i="16"/>
  <c r="U103" i="16" s="1"/>
  <c r="S102" i="16"/>
  <c r="R102" i="16"/>
  <c r="E102" i="16"/>
  <c r="S101" i="16"/>
  <c r="R101" i="16"/>
  <c r="E101" i="16"/>
  <c r="U101" i="16" s="1"/>
  <c r="S100" i="16"/>
  <c r="R100" i="16"/>
  <c r="E100" i="16"/>
  <c r="T100" i="16" s="1"/>
  <c r="S99" i="16"/>
  <c r="R99" i="16"/>
  <c r="E99" i="16"/>
  <c r="U99" i="16" s="1"/>
  <c r="S98" i="16"/>
  <c r="R98" i="16"/>
  <c r="E98" i="16"/>
  <c r="U98" i="16" s="1"/>
  <c r="S97" i="16"/>
  <c r="R97" i="16"/>
  <c r="E97" i="16"/>
  <c r="U97" i="16" s="1"/>
  <c r="S96" i="16"/>
  <c r="R96" i="16"/>
  <c r="E96" i="16"/>
  <c r="T96" i="16" s="1"/>
  <c r="W95" i="16"/>
  <c r="W112" i="16" s="1"/>
  <c r="V95" i="16"/>
  <c r="V112" i="16" s="1"/>
  <c r="M95" i="16"/>
  <c r="L95" i="16"/>
  <c r="K95" i="16"/>
  <c r="K112" i="16" s="1"/>
  <c r="J95" i="16"/>
  <c r="J112" i="16" s="1"/>
  <c r="I95" i="16"/>
  <c r="I112" i="16" s="1"/>
  <c r="H95" i="16"/>
  <c r="H112" i="16" s="1"/>
  <c r="G95" i="16"/>
  <c r="G112" i="16" s="1"/>
  <c r="F95" i="16"/>
  <c r="F112" i="16" s="1"/>
  <c r="D95" i="16"/>
  <c r="D112" i="16" s="1"/>
  <c r="C95" i="16"/>
  <c r="C112" i="16" s="1"/>
  <c r="B95" i="16"/>
  <c r="B112" i="16" s="1"/>
  <c r="W113" i="17"/>
  <c r="V113" i="17"/>
  <c r="Q113" i="17"/>
  <c r="P113" i="17"/>
  <c r="O113" i="17"/>
  <c r="N113" i="17"/>
  <c r="M113" i="17"/>
  <c r="S113" i="17" s="1"/>
  <c r="L113" i="17"/>
  <c r="R113" i="17" s="1"/>
  <c r="K113" i="17"/>
  <c r="J113" i="17"/>
  <c r="I113" i="17"/>
  <c r="H113" i="17"/>
  <c r="G113" i="17"/>
  <c r="F113" i="17"/>
  <c r="E113" i="17"/>
  <c r="T113" i="17" s="1"/>
  <c r="D113" i="17"/>
  <c r="C113" i="17"/>
  <c r="B113" i="17"/>
  <c r="Q112" i="17"/>
  <c r="P112" i="17"/>
  <c r="O112" i="17"/>
  <c r="N112" i="17"/>
  <c r="U111" i="17"/>
  <c r="T111" i="17"/>
  <c r="S111" i="17"/>
  <c r="R111" i="17"/>
  <c r="S110" i="17"/>
  <c r="R110" i="17"/>
  <c r="E110" i="17"/>
  <c r="U110" i="17" s="1"/>
  <c r="S109" i="17"/>
  <c r="R109" i="17"/>
  <c r="E109" i="17"/>
  <c r="U109" i="17" s="1"/>
  <c r="S108" i="17"/>
  <c r="R108" i="17"/>
  <c r="E108" i="17"/>
  <c r="U108" i="17" s="1"/>
  <c r="S107" i="17"/>
  <c r="R107" i="17"/>
  <c r="E107" i="17"/>
  <c r="U107" i="17" s="1"/>
  <c r="S106" i="17"/>
  <c r="R106" i="17"/>
  <c r="E106" i="17"/>
  <c r="U106" i="17" s="1"/>
  <c r="S105" i="17"/>
  <c r="R105" i="17"/>
  <c r="E105" i="17"/>
  <c r="U105" i="17" s="1"/>
  <c r="S104" i="17"/>
  <c r="R104" i="17"/>
  <c r="E104" i="17"/>
  <c r="U104" i="17" s="1"/>
  <c r="S103" i="17"/>
  <c r="R103" i="17"/>
  <c r="E103" i="17"/>
  <c r="S102" i="17"/>
  <c r="R102" i="17"/>
  <c r="E102" i="17"/>
  <c r="U102" i="17" s="1"/>
  <c r="U101" i="17"/>
  <c r="T101" i="17"/>
  <c r="S101" i="17"/>
  <c r="R101" i="17"/>
  <c r="E101" i="17"/>
  <c r="S100" i="17"/>
  <c r="R100" i="17"/>
  <c r="E100" i="17"/>
  <c r="U100" i="17" s="1"/>
  <c r="S99" i="17"/>
  <c r="R99" i="17"/>
  <c r="E99" i="17"/>
  <c r="U99" i="17" s="1"/>
  <c r="S98" i="17"/>
  <c r="R98" i="17"/>
  <c r="E98" i="17"/>
  <c r="U98" i="17" s="1"/>
  <c r="S97" i="17"/>
  <c r="R97" i="17"/>
  <c r="E97" i="17"/>
  <c r="U97" i="17" s="1"/>
  <c r="S96" i="17"/>
  <c r="R96" i="17"/>
  <c r="E96" i="17"/>
  <c r="W95" i="17"/>
  <c r="W112" i="17" s="1"/>
  <c r="V95" i="17"/>
  <c r="V112" i="17" s="1"/>
  <c r="M95" i="17"/>
  <c r="S95" i="17" s="1"/>
  <c r="L95" i="17"/>
  <c r="L112" i="17" s="1"/>
  <c r="R112" i="17" s="1"/>
  <c r="K95" i="17"/>
  <c r="K112" i="17" s="1"/>
  <c r="J95" i="17"/>
  <c r="J112" i="17" s="1"/>
  <c r="I95" i="17"/>
  <c r="I112" i="17" s="1"/>
  <c r="H95" i="17"/>
  <c r="H112" i="17" s="1"/>
  <c r="G95" i="17"/>
  <c r="G112" i="17" s="1"/>
  <c r="F95" i="17"/>
  <c r="F112" i="17" s="1"/>
  <c r="D95" i="17"/>
  <c r="D112" i="17" s="1"/>
  <c r="C95" i="17"/>
  <c r="C112" i="17" s="1"/>
  <c r="B95" i="17"/>
  <c r="B112" i="17" s="1"/>
  <c r="W113" i="18"/>
  <c r="V113" i="18"/>
  <c r="Q113" i="18"/>
  <c r="P113" i="18"/>
  <c r="O113" i="18"/>
  <c r="N113" i="18"/>
  <c r="M113" i="18"/>
  <c r="S113" i="18" s="1"/>
  <c r="L113" i="18"/>
  <c r="R113" i="18" s="1"/>
  <c r="K113" i="18"/>
  <c r="J113" i="18"/>
  <c r="I113" i="18"/>
  <c r="H113" i="18"/>
  <c r="G113" i="18"/>
  <c r="F113" i="18"/>
  <c r="E113" i="18"/>
  <c r="U113" i="18" s="1"/>
  <c r="D113" i="18"/>
  <c r="C113" i="18"/>
  <c r="B113" i="18"/>
  <c r="Q112" i="18"/>
  <c r="P112" i="18"/>
  <c r="O112" i="18"/>
  <c r="N112" i="18"/>
  <c r="U111" i="18"/>
  <c r="T111" i="18"/>
  <c r="S111" i="18"/>
  <c r="R111" i="18"/>
  <c r="T110" i="18"/>
  <c r="S110" i="18"/>
  <c r="R110" i="18"/>
  <c r="E110" i="18"/>
  <c r="U110" i="18" s="1"/>
  <c r="S109" i="18"/>
  <c r="R109" i="18"/>
  <c r="E109" i="18"/>
  <c r="U109" i="18" s="1"/>
  <c r="S108" i="18"/>
  <c r="R108" i="18"/>
  <c r="E108" i="18"/>
  <c r="T108" i="18" s="1"/>
  <c r="S107" i="18"/>
  <c r="R107" i="18"/>
  <c r="E107" i="18"/>
  <c r="U107" i="18" s="1"/>
  <c r="S106" i="18"/>
  <c r="R106" i="18"/>
  <c r="E106" i="18"/>
  <c r="U106" i="18" s="1"/>
  <c r="S105" i="18"/>
  <c r="R105" i="18"/>
  <c r="E105" i="18"/>
  <c r="U105" i="18" s="1"/>
  <c r="S104" i="18"/>
  <c r="R104" i="18"/>
  <c r="E104" i="18"/>
  <c r="S103" i="18"/>
  <c r="R103" i="18"/>
  <c r="E103" i="18"/>
  <c r="U103" i="18" s="1"/>
  <c r="S102" i="18"/>
  <c r="R102" i="18"/>
  <c r="E102" i="18"/>
  <c r="U102" i="18" s="1"/>
  <c r="S101" i="18"/>
  <c r="R101" i="18"/>
  <c r="E101" i="18"/>
  <c r="T101" i="18" s="1"/>
  <c r="S100" i="18"/>
  <c r="R100" i="18"/>
  <c r="E100" i="18"/>
  <c r="T100" i="18" s="1"/>
  <c r="S99" i="18"/>
  <c r="R99" i="18"/>
  <c r="E99" i="18"/>
  <c r="U99" i="18" s="1"/>
  <c r="S98" i="18"/>
  <c r="R98" i="18"/>
  <c r="E98" i="18"/>
  <c r="U98" i="18" s="1"/>
  <c r="S97" i="18"/>
  <c r="R97" i="18"/>
  <c r="E97" i="18"/>
  <c r="U97" i="18" s="1"/>
  <c r="S96" i="18"/>
  <c r="R96" i="18"/>
  <c r="E96" i="18"/>
  <c r="W95" i="18"/>
  <c r="W112" i="18" s="1"/>
  <c r="V95" i="18"/>
  <c r="V112" i="18" s="1"/>
  <c r="R95" i="18"/>
  <c r="M95" i="18"/>
  <c r="S95" i="18" s="1"/>
  <c r="L95" i="18"/>
  <c r="L112" i="18" s="1"/>
  <c r="R112" i="18" s="1"/>
  <c r="K95" i="18"/>
  <c r="K112" i="18" s="1"/>
  <c r="J95" i="18"/>
  <c r="J112" i="18" s="1"/>
  <c r="I95" i="18"/>
  <c r="I112" i="18" s="1"/>
  <c r="H95" i="18"/>
  <c r="H112" i="18" s="1"/>
  <c r="G95" i="18"/>
  <c r="G112" i="18" s="1"/>
  <c r="F95" i="18"/>
  <c r="F112" i="18" s="1"/>
  <c r="D95" i="18"/>
  <c r="D112" i="18" s="1"/>
  <c r="C95" i="18"/>
  <c r="C112" i="18" s="1"/>
  <c r="B95" i="18"/>
  <c r="B112" i="18" s="1"/>
  <c r="W113" i="19"/>
  <c r="V113" i="19"/>
  <c r="R113" i="19"/>
  <c r="Q113" i="19"/>
  <c r="P113" i="19"/>
  <c r="O113" i="19"/>
  <c r="N113" i="19"/>
  <c r="M113" i="19"/>
  <c r="S113" i="19" s="1"/>
  <c r="L113" i="19"/>
  <c r="K113" i="19"/>
  <c r="J113" i="19"/>
  <c r="I113" i="19"/>
  <c r="H113" i="19"/>
  <c r="G113" i="19"/>
  <c r="F113" i="19"/>
  <c r="E113" i="19"/>
  <c r="U113" i="19" s="1"/>
  <c r="D113" i="19"/>
  <c r="C113" i="19"/>
  <c r="B113" i="19"/>
  <c r="Q112" i="19"/>
  <c r="P112" i="19"/>
  <c r="O112" i="19"/>
  <c r="N112" i="19"/>
  <c r="U111" i="19"/>
  <c r="T111" i="19"/>
  <c r="S111" i="19"/>
  <c r="R111" i="19"/>
  <c r="U110" i="19"/>
  <c r="S110" i="19"/>
  <c r="R110" i="19"/>
  <c r="E110" i="19"/>
  <c r="T110" i="19" s="1"/>
  <c r="S109" i="19"/>
  <c r="R109" i="19"/>
  <c r="E109" i="19"/>
  <c r="U109" i="19" s="1"/>
  <c r="S108" i="19"/>
  <c r="R108" i="19"/>
  <c r="E108" i="19"/>
  <c r="U108" i="19" s="1"/>
  <c r="S107" i="19"/>
  <c r="R107" i="19"/>
  <c r="E107" i="19"/>
  <c r="U107" i="19" s="1"/>
  <c r="S106" i="19"/>
  <c r="R106" i="19"/>
  <c r="E106" i="19"/>
  <c r="U106" i="19" s="1"/>
  <c r="S105" i="19"/>
  <c r="R105" i="19"/>
  <c r="E105" i="19"/>
  <c r="S104" i="19"/>
  <c r="R104" i="19"/>
  <c r="E104" i="19"/>
  <c r="U104" i="19" s="1"/>
  <c r="U103" i="19"/>
  <c r="T103" i="19"/>
  <c r="S103" i="19"/>
  <c r="R103" i="19"/>
  <c r="E103" i="19"/>
  <c r="S102" i="19"/>
  <c r="R102" i="19"/>
  <c r="E102" i="19"/>
  <c r="T102" i="19" s="1"/>
  <c r="S101" i="19"/>
  <c r="R101" i="19"/>
  <c r="E101" i="19"/>
  <c r="U101" i="19" s="1"/>
  <c r="S100" i="19"/>
  <c r="R100" i="19"/>
  <c r="E100" i="19"/>
  <c r="U100" i="19" s="1"/>
  <c r="S99" i="19"/>
  <c r="R99" i="19"/>
  <c r="E99" i="19"/>
  <c r="U99" i="19" s="1"/>
  <c r="S98" i="19"/>
  <c r="R98" i="19"/>
  <c r="E98" i="19"/>
  <c r="U98" i="19" s="1"/>
  <c r="S97" i="19"/>
  <c r="R97" i="19"/>
  <c r="E97" i="19"/>
  <c r="S96" i="19"/>
  <c r="R96" i="19"/>
  <c r="E96" i="19"/>
  <c r="U96" i="19" s="1"/>
  <c r="W95" i="19"/>
  <c r="W112" i="19" s="1"/>
  <c r="V95" i="19"/>
  <c r="V112" i="19" s="1"/>
  <c r="M95" i="19"/>
  <c r="S95" i="19" s="1"/>
  <c r="L95" i="19"/>
  <c r="L112" i="19" s="1"/>
  <c r="R112" i="19" s="1"/>
  <c r="K95" i="19"/>
  <c r="K112" i="19" s="1"/>
  <c r="J95" i="19"/>
  <c r="J112" i="19" s="1"/>
  <c r="I95" i="19"/>
  <c r="I112" i="19" s="1"/>
  <c r="H95" i="19"/>
  <c r="H112" i="19" s="1"/>
  <c r="G95" i="19"/>
  <c r="G112" i="19" s="1"/>
  <c r="F95" i="19"/>
  <c r="F112" i="19" s="1"/>
  <c r="D95" i="19"/>
  <c r="D112" i="19" s="1"/>
  <c r="C95" i="19"/>
  <c r="C112" i="19" s="1"/>
  <c r="B95" i="19"/>
  <c r="B112" i="19" s="1"/>
  <c r="W113" i="20"/>
  <c r="V113" i="20"/>
  <c r="S113" i="20"/>
  <c r="Q113" i="20"/>
  <c r="P113" i="20"/>
  <c r="O113" i="20"/>
  <c r="N113" i="20"/>
  <c r="M113" i="20"/>
  <c r="L113" i="20"/>
  <c r="R113" i="20" s="1"/>
  <c r="K113" i="20"/>
  <c r="J113" i="20"/>
  <c r="I113" i="20"/>
  <c r="H113" i="20"/>
  <c r="G113" i="20"/>
  <c r="F113" i="20"/>
  <c r="E113" i="20"/>
  <c r="U113" i="20" s="1"/>
  <c r="D113" i="20"/>
  <c r="C113" i="20"/>
  <c r="B113" i="20"/>
  <c r="Q112" i="20"/>
  <c r="P112" i="20"/>
  <c r="O112" i="20"/>
  <c r="N112" i="20"/>
  <c r="U111" i="20"/>
  <c r="T111" i="20"/>
  <c r="S111" i="20"/>
  <c r="R111" i="20"/>
  <c r="S110" i="20"/>
  <c r="R110" i="20"/>
  <c r="E110" i="20"/>
  <c r="U110" i="20" s="1"/>
  <c r="S109" i="20"/>
  <c r="R109" i="20"/>
  <c r="E109" i="20"/>
  <c r="U109" i="20" s="1"/>
  <c r="S108" i="20"/>
  <c r="R108" i="20"/>
  <c r="E108" i="20"/>
  <c r="U108" i="20" s="1"/>
  <c r="S107" i="20"/>
  <c r="R107" i="20"/>
  <c r="E107" i="20"/>
  <c r="U107" i="20" s="1"/>
  <c r="S106" i="20"/>
  <c r="R106" i="20"/>
  <c r="E106" i="20"/>
  <c r="T106" i="20" s="1"/>
  <c r="T105" i="20"/>
  <c r="S105" i="20"/>
  <c r="R105" i="20"/>
  <c r="E105" i="20"/>
  <c r="U105" i="20" s="1"/>
  <c r="S104" i="20"/>
  <c r="R104" i="20"/>
  <c r="E104" i="20"/>
  <c r="U104" i="20" s="1"/>
  <c r="T103" i="20"/>
  <c r="S103" i="20"/>
  <c r="R103" i="20"/>
  <c r="E103" i="20"/>
  <c r="U103" i="20" s="1"/>
  <c r="S102" i="20"/>
  <c r="R102" i="20"/>
  <c r="E102" i="20"/>
  <c r="U102" i="20" s="1"/>
  <c r="S101" i="20"/>
  <c r="R101" i="20"/>
  <c r="E101" i="20"/>
  <c r="U101" i="20" s="1"/>
  <c r="S100" i="20"/>
  <c r="R100" i="20"/>
  <c r="E100" i="20"/>
  <c r="U100" i="20" s="1"/>
  <c r="S99" i="20"/>
  <c r="R99" i="20"/>
  <c r="E99" i="20"/>
  <c r="U99" i="20" s="1"/>
  <c r="S98" i="20"/>
  <c r="R98" i="20"/>
  <c r="E98" i="20"/>
  <c r="T98" i="20" s="1"/>
  <c r="S97" i="20"/>
  <c r="R97" i="20"/>
  <c r="E97" i="20"/>
  <c r="U97" i="20" s="1"/>
  <c r="S96" i="20"/>
  <c r="R96" i="20"/>
  <c r="E96" i="20"/>
  <c r="U96" i="20" s="1"/>
  <c r="W95" i="20"/>
  <c r="W112" i="20" s="1"/>
  <c r="V95" i="20"/>
  <c r="V112" i="20" s="1"/>
  <c r="M95" i="20"/>
  <c r="M112" i="20" s="1"/>
  <c r="S112" i="20" s="1"/>
  <c r="L95" i="20"/>
  <c r="R95" i="20" s="1"/>
  <c r="K95" i="20"/>
  <c r="K112" i="20" s="1"/>
  <c r="J95" i="20"/>
  <c r="J112" i="20" s="1"/>
  <c r="I95" i="20"/>
  <c r="I112" i="20" s="1"/>
  <c r="H95" i="20"/>
  <c r="H112" i="20" s="1"/>
  <c r="G95" i="20"/>
  <c r="G112" i="20" s="1"/>
  <c r="F95" i="20"/>
  <c r="F112" i="20" s="1"/>
  <c r="D95" i="20"/>
  <c r="D112" i="20" s="1"/>
  <c r="C95" i="20"/>
  <c r="C112" i="20" s="1"/>
  <c r="B95" i="20"/>
  <c r="B112" i="20" s="1"/>
  <c r="W113" i="21"/>
  <c r="V113" i="21"/>
  <c r="U113" i="21"/>
  <c r="Q113" i="21"/>
  <c r="P113" i="21"/>
  <c r="O113" i="21"/>
  <c r="N113" i="21"/>
  <c r="M113" i="21"/>
  <c r="S113" i="21" s="1"/>
  <c r="L113" i="21"/>
  <c r="R113" i="21" s="1"/>
  <c r="K113" i="21"/>
  <c r="J113" i="21"/>
  <c r="I113" i="21"/>
  <c r="H113" i="21"/>
  <c r="G113" i="21"/>
  <c r="F113" i="21"/>
  <c r="E113" i="21"/>
  <c r="T113" i="21" s="1"/>
  <c r="D113" i="21"/>
  <c r="C113" i="21"/>
  <c r="B113" i="21"/>
  <c r="Q112" i="21"/>
  <c r="P112" i="21"/>
  <c r="O112" i="21"/>
  <c r="N112" i="21"/>
  <c r="U111" i="21"/>
  <c r="T111" i="21"/>
  <c r="S111" i="21"/>
  <c r="R111" i="21"/>
  <c r="S110" i="21"/>
  <c r="R110" i="21"/>
  <c r="E110" i="21"/>
  <c r="U110" i="21" s="1"/>
  <c r="S109" i="21"/>
  <c r="R109" i="21"/>
  <c r="E109" i="21"/>
  <c r="U109" i="21" s="1"/>
  <c r="S108" i="21"/>
  <c r="R108" i="21"/>
  <c r="E108" i="21"/>
  <c r="U108" i="21" s="1"/>
  <c r="S107" i="21"/>
  <c r="R107" i="21"/>
  <c r="E107" i="21"/>
  <c r="T107" i="21" s="1"/>
  <c r="S106" i="21"/>
  <c r="R106" i="21"/>
  <c r="E106" i="21"/>
  <c r="U106" i="21" s="1"/>
  <c r="S105" i="21"/>
  <c r="R105" i="21"/>
  <c r="E105" i="21"/>
  <c r="T105" i="21" s="1"/>
  <c r="S104" i="21"/>
  <c r="R104" i="21"/>
  <c r="E104" i="21"/>
  <c r="U104" i="21" s="1"/>
  <c r="S103" i="21"/>
  <c r="R103" i="21"/>
  <c r="E103" i="21"/>
  <c r="U103" i="21" s="1"/>
  <c r="S102" i="21"/>
  <c r="R102" i="21"/>
  <c r="E102" i="21"/>
  <c r="U102" i="21" s="1"/>
  <c r="S101" i="21"/>
  <c r="R101" i="21"/>
  <c r="E101" i="21"/>
  <c r="U101" i="21" s="1"/>
  <c r="S100" i="21"/>
  <c r="R100" i="21"/>
  <c r="E100" i="21"/>
  <c r="U100" i="21" s="1"/>
  <c r="S99" i="21"/>
  <c r="R99" i="21"/>
  <c r="E99" i="21"/>
  <c r="U99" i="21" s="1"/>
  <c r="S98" i="21"/>
  <c r="R98" i="21"/>
  <c r="E98" i="21"/>
  <c r="U98" i="21" s="1"/>
  <c r="S97" i="21"/>
  <c r="R97" i="21"/>
  <c r="E97" i="21"/>
  <c r="T97" i="21" s="1"/>
  <c r="T96" i="21"/>
  <c r="S96" i="21"/>
  <c r="R96" i="21"/>
  <c r="E96" i="21"/>
  <c r="U96" i="21" s="1"/>
  <c r="W95" i="21"/>
  <c r="W112" i="21" s="1"/>
  <c r="V95" i="21"/>
  <c r="V112" i="21" s="1"/>
  <c r="M95" i="21"/>
  <c r="M112" i="21" s="1"/>
  <c r="S112" i="21" s="1"/>
  <c r="L95" i="21"/>
  <c r="L112" i="21" s="1"/>
  <c r="R112" i="21" s="1"/>
  <c r="K95" i="21"/>
  <c r="K112" i="21" s="1"/>
  <c r="J95" i="21"/>
  <c r="J112" i="21" s="1"/>
  <c r="I95" i="21"/>
  <c r="I112" i="21" s="1"/>
  <c r="H95" i="21"/>
  <c r="H112" i="21" s="1"/>
  <c r="G95" i="21"/>
  <c r="G112" i="21" s="1"/>
  <c r="F95" i="21"/>
  <c r="F112" i="21" s="1"/>
  <c r="D95" i="21"/>
  <c r="D112" i="21" s="1"/>
  <c r="C95" i="21"/>
  <c r="C112" i="21" s="1"/>
  <c r="B95" i="21"/>
  <c r="B112" i="21" s="1"/>
  <c r="W113" i="1"/>
  <c r="V113" i="1"/>
  <c r="T113" i="1"/>
  <c r="S113" i="1"/>
  <c r="Q113" i="1"/>
  <c r="P113" i="1"/>
  <c r="O113" i="1"/>
  <c r="N113" i="1"/>
  <c r="M113" i="1"/>
  <c r="L113" i="1"/>
  <c r="R113" i="1" s="1"/>
  <c r="K113" i="1"/>
  <c r="J113" i="1"/>
  <c r="I113" i="1"/>
  <c r="H113" i="1"/>
  <c r="G113" i="1"/>
  <c r="F113" i="1"/>
  <c r="E113" i="1"/>
  <c r="U113" i="1" s="1"/>
  <c r="D113" i="1"/>
  <c r="C113" i="1"/>
  <c r="B113" i="1"/>
  <c r="Q112" i="1"/>
  <c r="P112" i="1"/>
  <c r="O112" i="1"/>
  <c r="N112" i="1"/>
  <c r="U111" i="1"/>
  <c r="T111" i="1"/>
  <c r="S111" i="1"/>
  <c r="R111" i="1"/>
  <c r="S110" i="1"/>
  <c r="R110" i="1"/>
  <c r="E110" i="1"/>
  <c r="U110" i="1" s="1"/>
  <c r="S109" i="1"/>
  <c r="R109" i="1"/>
  <c r="E109" i="1"/>
  <c r="U109" i="1" s="1"/>
  <c r="T108" i="1"/>
  <c r="S108" i="1"/>
  <c r="R108" i="1"/>
  <c r="E108" i="1"/>
  <c r="U108" i="1" s="1"/>
  <c r="S107" i="1"/>
  <c r="R107" i="1"/>
  <c r="E107" i="1"/>
  <c r="U107" i="1" s="1"/>
  <c r="S106" i="1"/>
  <c r="R106" i="1"/>
  <c r="E106" i="1"/>
  <c r="T106" i="1" s="1"/>
  <c r="S105" i="1"/>
  <c r="R105" i="1"/>
  <c r="E105" i="1"/>
  <c r="U105" i="1" s="1"/>
  <c r="S104" i="1"/>
  <c r="R104" i="1"/>
  <c r="E104" i="1"/>
  <c r="U104" i="1" s="1"/>
  <c r="S103" i="1"/>
  <c r="R103" i="1"/>
  <c r="E103" i="1"/>
  <c r="U103" i="1" s="1"/>
  <c r="S102" i="1"/>
  <c r="R102" i="1"/>
  <c r="E102" i="1"/>
  <c r="U102" i="1" s="1"/>
  <c r="S101" i="1"/>
  <c r="R101" i="1"/>
  <c r="E101" i="1"/>
  <c r="U101" i="1" s="1"/>
  <c r="T100" i="1"/>
  <c r="S100" i="1"/>
  <c r="R100" i="1"/>
  <c r="E100" i="1"/>
  <c r="U100" i="1" s="1"/>
  <c r="S99" i="1"/>
  <c r="R99" i="1"/>
  <c r="E99" i="1"/>
  <c r="U99" i="1" s="1"/>
  <c r="S98" i="1"/>
  <c r="R98" i="1"/>
  <c r="E98" i="1"/>
  <c r="T98" i="1" s="1"/>
  <c r="T97" i="1"/>
  <c r="S97" i="1"/>
  <c r="R97" i="1"/>
  <c r="E97" i="1"/>
  <c r="U97" i="1" s="1"/>
  <c r="S96" i="1"/>
  <c r="R96" i="1"/>
  <c r="E96" i="1"/>
  <c r="U96" i="1" s="1"/>
  <c r="W95" i="1"/>
  <c r="W112" i="1" s="1"/>
  <c r="V95" i="1"/>
  <c r="V112" i="1" s="1"/>
  <c r="M95" i="1"/>
  <c r="M112" i="1" s="1"/>
  <c r="S112" i="1" s="1"/>
  <c r="L95" i="1"/>
  <c r="R95" i="1" s="1"/>
  <c r="K95" i="1"/>
  <c r="K112" i="1" s="1"/>
  <c r="J95" i="1"/>
  <c r="J112" i="1" s="1"/>
  <c r="I95" i="1"/>
  <c r="I112" i="1" s="1"/>
  <c r="H95" i="1"/>
  <c r="H112" i="1" s="1"/>
  <c r="G95" i="1"/>
  <c r="G112" i="1" s="1"/>
  <c r="F95" i="1"/>
  <c r="F112" i="1" s="1"/>
  <c r="D95" i="1"/>
  <c r="D112" i="1" s="1"/>
  <c r="C95" i="1"/>
  <c r="C112" i="1" s="1"/>
  <c r="B95" i="1"/>
  <c r="B112" i="1" s="1"/>
  <c r="E83" i="2"/>
  <c r="E82" i="2"/>
  <c r="E81" i="2"/>
  <c r="E80" i="2"/>
  <c r="W79" i="2"/>
  <c r="V79" i="2"/>
  <c r="M79" i="2"/>
  <c r="L79" i="2"/>
  <c r="K79" i="2"/>
  <c r="J79" i="2"/>
  <c r="I79" i="2"/>
  <c r="H79" i="2"/>
  <c r="G79" i="2"/>
  <c r="F79" i="2"/>
  <c r="D79" i="2"/>
  <c r="C79" i="2"/>
  <c r="B79" i="2"/>
  <c r="A76" i="2"/>
  <c r="E83" i="3"/>
  <c r="E82" i="3"/>
  <c r="E81" i="3"/>
  <c r="E80" i="3"/>
  <c r="W79" i="3"/>
  <c r="V79" i="3"/>
  <c r="M79" i="3"/>
  <c r="L79" i="3"/>
  <c r="K79" i="3"/>
  <c r="J79" i="3"/>
  <c r="I79" i="3"/>
  <c r="H79" i="3"/>
  <c r="G79" i="3"/>
  <c r="F79" i="3"/>
  <c r="D79" i="3"/>
  <c r="C79" i="3"/>
  <c r="B79" i="3"/>
  <c r="A76" i="3"/>
  <c r="E83" i="4"/>
  <c r="E82" i="4"/>
  <c r="E81" i="4"/>
  <c r="E80" i="4"/>
  <c r="W79" i="4"/>
  <c r="V79" i="4"/>
  <c r="M79" i="4"/>
  <c r="L79" i="4"/>
  <c r="K79" i="4"/>
  <c r="J79" i="4"/>
  <c r="I79" i="4"/>
  <c r="H79" i="4"/>
  <c r="G79" i="4"/>
  <c r="F79" i="4"/>
  <c r="D79" i="4"/>
  <c r="C79" i="4"/>
  <c r="B79" i="4"/>
  <c r="A76" i="4"/>
  <c r="E83" i="5"/>
  <c r="E82" i="5"/>
  <c r="E81" i="5"/>
  <c r="E80" i="5"/>
  <c r="W79" i="5"/>
  <c r="V79" i="5"/>
  <c r="M79" i="5"/>
  <c r="L79" i="5"/>
  <c r="K79" i="5"/>
  <c r="J79" i="5"/>
  <c r="I79" i="5"/>
  <c r="H79" i="5"/>
  <c r="G79" i="5"/>
  <c r="F79" i="5"/>
  <c r="D79" i="5"/>
  <c r="C79" i="5"/>
  <c r="B79" i="5"/>
  <c r="A76" i="5"/>
  <c r="E83" i="6"/>
  <c r="E82" i="6"/>
  <c r="E81" i="6"/>
  <c r="E80" i="6"/>
  <c r="W79" i="6"/>
  <c r="V79" i="6"/>
  <c r="M79" i="6"/>
  <c r="L79" i="6"/>
  <c r="K79" i="6"/>
  <c r="J79" i="6"/>
  <c r="I79" i="6"/>
  <c r="H79" i="6"/>
  <c r="G79" i="6"/>
  <c r="F79" i="6"/>
  <c r="D79" i="6"/>
  <c r="C79" i="6"/>
  <c r="B79" i="6"/>
  <c r="A76" i="6"/>
  <c r="E83" i="7"/>
  <c r="E82" i="7"/>
  <c r="E81" i="7"/>
  <c r="E80" i="7"/>
  <c r="W79" i="7"/>
  <c r="V79" i="7"/>
  <c r="M79" i="7"/>
  <c r="L79" i="7"/>
  <c r="K79" i="7"/>
  <c r="J79" i="7"/>
  <c r="I79" i="7"/>
  <c r="H79" i="7"/>
  <c r="G79" i="7"/>
  <c r="F79" i="7"/>
  <c r="D79" i="7"/>
  <c r="C79" i="7"/>
  <c r="B79" i="7"/>
  <c r="A76" i="7"/>
  <c r="E83" i="8"/>
  <c r="E82" i="8"/>
  <c r="E81" i="8"/>
  <c r="E80" i="8"/>
  <c r="W79" i="8"/>
  <c r="V79" i="8"/>
  <c r="M79" i="8"/>
  <c r="L79" i="8"/>
  <c r="K79" i="8"/>
  <c r="J79" i="8"/>
  <c r="I79" i="8"/>
  <c r="H79" i="8"/>
  <c r="G79" i="8"/>
  <c r="F79" i="8"/>
  <c r="D79" i="8"/>
  <c r="C79" i="8"/>
  <c r="B79" i="8"/>
  <c r="A76" i="8"/>
  <c r="E83" i="9"/>
  <c r="E82" i="9"/>
  <c r="E81" i="9"/>
  <c r="E80" i="9"/>
  <c r="W79" i="9"/>
  <c r="V79" i="9"/>
  <c r="M79" i="9"/>
  <c r="L79" i="9"/>
  <c r="K79" i="9"/>
  <c r="J79" i="9"/>
  <c r="I79" i="9"/>
  <c r="H79" i="9"/>
  <c r="G79" i="9"/>
  <c r="F79" i="9"/>
  <c r="D79" i="9"/>
  <c r="C79" i="9"/>
  <c r="B79" i="9"/>
  <c r="A76" i="9"/>
  <c r="E83" i="10"/>
  <c r="E82" i="10"/>
  <c r="E81" i="10"/>
  <c r="E80" i="10"/>
  <c r="W79" i="10"/>
  <c r="V79" i="10"/>
  <c r="M79" i="10"/>
  <c r="L79" i="10"/>
  <c r="K79" i="10"/>
  <c r="J79" i="10"/>
  <c r="I79" i="10"/>
  <c r="H79" i="10"/>
  <c r="G79" i="10"/>
  <c r="F79" i="10"/>
  <c r="D79" i="10"/>
  <c r="C79" i="10"/>
  <c r="B79" i="10"/>
  <c r="A76" i="10"/>
  <c r="E83" i="11"/>
  <c r="E82" i="11"/>
  <c r="E81" i="11"/>
  <c r="E80" i="11"/>
  <c r="W79" i="11"/>
  <c r="V79" i="11"/>
  <c r="M79" i="11"/>
  <c r="L79" i="11"/>
  <c r="K79" i="11"/>
  <c r="J79" i="11"/>
  <c r="I79" i="11"/>
  <c r="H79" i="11"/>
  <c r="G79" i="11"/>
  <c r="F79" i="11"/>
  <c r="D79" i="11"/>
  <c r="C79" i="11"/>
  <c r="B79" i="11"/>
  <c r="A76" i="11"/>
  <c r="E83" i="12"/>
  <c r="E82" i="12"/>
  <c r="E81" i="12"/>
  <c r="E80" i="12"/>
  <c r="W79" i="12"/>
  <c r="V79" i="12"/>
  <c r="M79" i="12"/>
  <c r="L79" i="12"/>
  <c r="K79" i="12"/>
  <c r="J79" i="12"/>
  <c r="I79" i="12"/>
  <c r="H79" i="12"/>
  <c r="G79" i="12"/>
  <c r="F79" i="12"/>
  <c r="D79" i="12"/>
  <c r="C79" i="12"/>
  <c r="B79" i="12"/>
  <c r="A76" i="12"/>
  <c r="E83" i="13"/>
  <c r="E82" i="13"/>
  <c r="E81" i="13"/>
  <c r="E80" i="13"/>
  <c r="W79" i="13"/>
  <c r="V79" i="13"/>
  <c r="M79" i="13"/>
  <c r="L79" i="13"/>
  <c r="K79" i="13"/>
  <c r="J79" i="13"/>
  <c r="I79" i="13"/>
  <c r="H79" i="13"/>
  <c r="G79" i="13"/>
  <c r="F79" i="13"/>
  <c r="D79" i="13"/>
  <c r="C79" i="13"/>
  <c r="B79" i="13"/>
  <c r="A76" i="13"/>
  <c r="E83" i="14"/>
  <c r="E82" i="14"/>
  <c r="E81" i="14"/>
  <c r="E80" i="14"/>
  <c r="W79" i="14"/>
  <c r="V79" i="14"/>
  <c r="M79" i="14"/>
  <c r="L79" i="14"/>
  <c r="K79" i="14"/>
  <c r="J79" i="14"/>
  <c r="I79" i="14"/>
  <c r="H79" i="14"/>
  <c r="G79" i="14"/>
  <c r="F79" i="14"/>
  <c r="D79" i="14"/>
  <c r="C79" i="14"/>
  <c r="B79" i="14"/>
  <c r="A76" i="14"/>
  <c r="E83" i="15"/>
  <c r="E82" i="15"/>
  <c r="E81" i="15"/>
  <c r="E80" i="15"/>
  <c r="W79" i="15"/>
  <c r="V79" i="15"/>
  <c r="M79" i="15"/>
  <c r="L79" i="15"/>
  <c r="K79" i="15"/>
  <c r="J79" i="15"/>
  <c r="I79" i="15"/>
  <c r="H79" i="15"/>
  <c r="G79" i="15"/>
  <c r="F79" i="15"/>
  <c r="D79" i="15"/>
  <c r="C79" i="15"/>
  <c r="B79" i="15"/>
  <c r="A76" i="15"/>
  <c r="E83" i="16"/>
  <c r="E82" i="16"/>
  <c r="E81" i="16"/>
  <c r="E80" i="16"/>
  <c r="W79" i="16"/>
  <c r="V79" i="16"/>
  <c r="M79" i="16"/>
  <c r="L79" i="16"/>
  <c r="K79" i="16"/>
  <c r="J79" i="16"/>
  <c r="I79" i="16"/>
  <c r="H79" i="16"/>
  <c r="G79" i="16"/>
  <c r="F79" i="16"/>
  <c r="D79" i="16"/>
  <c r="C79" i="16"/>
  <c r="B79" i="16"/>
  <c r="A76" i="16"/>
  <c r="E83" i="17"/>
  <c r="E82" i="17"/>
  <c r="E81" i="17"/>
  <c r="E80" i="17"/>
  <c r="W79" i="17"/>
  <c r="V79" i="17"/>
  <c r="M79" i="17"/>
  <c r="L79" i="17"/>
  <c r="K79" i="17"/>
  <c r="J79" i="17"/>
  <c r="I79" i="17"/>
  <c r="H79" i="17"/>
  <c r="G79" i="17"/>
  <c r="F79" i="17"/>
  <c r="D79" i="17"/>
  <c r="C79" i="17"/>
  <c r="B79" i="17"/>
  <c r="A76" i="17"/>
  <c r="E83" i="18"/>
  <c r="E82" i="18"/>
  <c r="E81" i="18"/>
  <c r="E80" i="18"/>
  <c r="W79" i="18"/>
  <c r="V79" i="18"/>
  <c r="M79" i="18"/>
  <c r="L79" i="18"/>
  <c r="K79" i="18"/>
  <c r="J79" i="18"/>
  <c r="I79" i="18"/>
  <c r="H79" i="18"/>
  <c r="G79" i="18"/>
  <c r="F79" i="18"/>
  <c r="D79" i="18"/>
  <c r="C79" i="18"/>
  <c r="B79" i="18"/>
  <c r="A76" i="18"/>
  <c r="E83" i="19"/>
  <c r="E82" i="19"/>
  <c r="E81" i="19"/>
  <c r="E80" i="19"/>
  <c r="W79" i="19"/>
  <c r="V79" i="19"/>
  <c r="M79" i="19"/>
  <c r="L79" i="19"/>
  <c r="K79" i="19"/>
  <c r="J79" i="19"/>
  <c r="I79" i="19"/>
  <c r="H79" i="19"/>
  <c r="G79" i="19"/>
  <c r="F79" i="19"/>
  <c r="D79" i="19"/>
  <c r="C79" i="19"/>
  <c r="B79" i="19"/>
  <c r="A76" i="19"/>
  <c r="E83" i="20"/>
  <c r="E82" i="20"/>
  <c r="E81" i="20"/>
  <c r="E80" i="20"/>
  <c r="W79" i="20"/>
  <c r="V79" i="20"/>
  <c r="M79" i="20"/>
  <c r="L79" i="20"/>
  <c r="K79" i="20"/>
  <c r="J79" i="20"/>
  <c r="I79" i="20"/>
  <c r="H79" i="20"/>
  <c r="G79" i="20"/>
  <c r="F79" i="20"/>
  <c r="D79" i="20"/>
  <c r="C79" i="20"/>
  <c r="B79" i="20"/>
  <c r="A76" i="20"/>
  <c r="E83" i="21"/>
  <c r="E82" i="21"/>
  <c r="E81" i="21"/>
  <c r="E80" i="21"/>
  <c r="E79" i="21" s="1"/>
  <c r="W79" i="21"/>
  <c r="V79" i="21"/>
  <c r="M79" i="21"/>
  <c r="L79" i="21"/>
  <c r="K79" i="21"/>
  <c r="J79" i="21"/>
  <c r="I79" i="21"/>
  <c r="H79" i="21"/>
  <c r="G79" i="21"/>
  <c r="F79" i="21"/>
  <c r="D79" i="21"/>
  <c r="C79" i="21"/>
  <c r="B79" i="21"/>
  <c r="A76" i="21"/>
  <c r="E83" i="1"/>
  <c r="E82" i="1"/>
  <c r="E81" i="1"/>
  <c r="E80" i="1"/>
  <c r="W79" i="1"/>
  <c r="V79" i="1"/>
  <c r="M79" i="1"/>
  <c r="L79" i="1"/>
  <c r="K79" i="1"/>
  <c r="J79" i="1"/>
  <c r="I79" i="1"/>
  <c r="H79" i="1"/>
  <c r="G79" i="1"/>
  <c r="F79" i="1"/>
  <c r="D79" i="1"/>
  <c r="C79" i="1"/>
  <c r="B79" i="1"/>
  <c r="A76" i="1"/>
  <c r="S93" i="21"/>
  <c r="R93" i="21"/>
  <c r="Q93" i="21"/>
  <c r="P93" i="21"/>
  <c r="E93" i="21"/>
  <c r="U93" i="21" s="1"/>
  <c r="S92" i="21"/>
  <c r="R92" i="21"/>
  <c r="Q92" i="21"/>
  <c r="P92" i="21"/>
  <c r="E92" i="21"/>
  <c r="U92" i="21" s="1"/>
  <c r="S91" i="21"/>
  <c r="R91" i="21"/>
  <c r="Q91" i="21"/>
  <c r="P91" i="21"/>
  <c r="E91" i="21"/>
  <c r="U91" i="21" s="1"/>
  <c r="S90" i="21"/>
  <c r="R90" i="21"/>
  <c r="Q90" i="21"/>
  <c r="P90" i="21"/>
  <c r="E90" i="21"/>
  <c r="T90" i="21" s="1"/>
  <c r="S89" i="21"/>
  <c r="R89" i="21"/>
  <c r="Q89" i="21"/>
  <c r="P89" i="21"/>
  <c r="E89" i="21"/>
  <c r="U89" i="21" s="1"/>
  <c r="S88" i="21"/>
  <c r="R88" i="21"/>
  <c r="Q88" i="21"/>
  <c r="P88" i="21"/>
  <c r="E88" i="21"/>
  <c r="U87" i="21"/>
  <c r="T87" i="21"/>
  <c r="S87" i="21"/>
  <c r="R87" i="21"/>
  <c r="Q87" i="21"/>
  <c r="P87" i="21"/>
  <c r="E87" i="21"/>
  <c r="U86" i="21"/>
  <c r="T86" i="21"/>
  <c r="S86" i="21"/>
  <c r="R86" i="21"/>
  <c r="Q86" i="21"/>
  <c r="P86" i="21"/>
  <c r="E86" i="21"/>
  <c r="V72" i="21"/>
  <c r="O72" i="21"/>
  <c r="N72" i="21"/>
  <c r="M72" i="21"/>
  <c r="L72" i="21"/>
  <c r="K72" i="21"/>
  <c r="J72" i="21"/>
  <c r="I72" i="21"/>
  <c r="S72" i="21" s="1"/>
  <c r="H72" i="21"/>
  <c r="G72" i="21"/>
  <c r="F72" i="21"/>
  <c r="C72" i="21"/>
  <c r="B72" i="21"/>
  <c r="E72" i="21" s="1"/>
  <c r="V71" i="21"/>
  <c r="O71" i="21"/>
  <c r="N71" i="21"/>
  <c r="M71" i="21"/>
  <c r="L71" i="21"/>
  <c r="K71" i="21"/>
  <c r="J71" i="21"/>
  <c r="I71" i="21"/>
  <c r="H71" i="21"/>
  <c r="G71" i="21"/>
  <c r="F71" i="21"/>
  <c r="C71" i="21"/>
  <c r="B71" i="21"/>
  <c r="E71" i="21" s="1"/>
  <c r="V70" i="21"/>
  <c r="O70" i="21"/>
  <c r="N70" i="21"/>
  <c r="M70" i="21"/>
  <c r="L70" i="21"/>
  <c r="K70" i="21"/>
  <c r="J70" i="21"/>
  <c r="I70" i="21"/>
  <c r="Q70" i="21" s="1"/>
  <c r="H70" i="21"/>
  <c r="G70" i="21"/>
  <c r="F70" i="21"/>
  <c r="C70" i="21"/>
  <c r="B70" i="21"/>
  <c r="U69" i="21"/>
  <c r="S69" i="21"/>
  <c r="R69" i="21"/>
  <c r="Q69" i="21"/>
  <c r="P69" i="21"/>
  <c r="E69" i="21"/>
  <c r="V67" i="21"/>
  <c r="O67" i="21"/>
  <c r="N67" i="21"/>
  <c r="M67" i="21"/>
  <c r="L67" i="21"/>
  <c r="K67" i="21"/>
  <c r="J67" i="21"/>
  <c r="I67" i="21"/>
  <c r="H67" i="21"/>
  <c r="G67" i="21"/>
  <c r="F67" i="21"/>
  <c r="C67" i="21"/>
  <c r="B67" i="21"/>
  <c r="E67" i="21" s="1"/>
  <c r="V66" i="21"/>
  <c r="O66" i="21"/>
  <c r="N66" i="21"/>
  <c r="M66" i="21"/>
  <c r="L66" i="21"/>
  <c r="K66" i="21"/>
  <c r="J66" i="21"/>
  <c r="I66" i="21"/>
  <c r="S66" i="21" s="1"/>
  <c r="H66" i="21"/>
  <c r="R66" i="21" s="1"/>
  <c r="G66" i="21"/>
  <c r="F66" i="21"/>
  <c r="C66" i="21"/>
  <c r="B66" i="21"/>
  <c r="T65" i="21"/>
  <c r="S65" i="21"/>
  <c r="R65" i="21"/>
  <c r="Q65" i="21"/>
  <c r="P65" i="21"/>
  <c r="E65" i="21"/>
  <c r="U65" i="21" s="1"/>
  <c r="S64" i="21"/>
  <c r="R64" i="21"/>
  <c r="Q64" i="21"/>
  <c r="P64" i="21"/>
  <c r="E64" i="21"/>
  <c r="U64" i="21" s="1"/>
  <c r="S63" i="21"/>
  <c r="R63" i="21"/>
  <c r="Q63" i="21"/>
  <c r="P63" i="21"/>
  <c r="E63" i="21"/>
  <c r="U63" i="21" s="1"/>
  <c r="U62" i="21"/>
  <c r="S62" i="21"/>
  <c r="R62" i="21"/>
  <c r="Q62" i="21"/>
  <c r="P62" i="21"/>
  <c r="E62" i="21"/>
  <c r="T62" i="21" s="1"/>
  <c r="S61" i="21"/>
  <c r="R61" i="21"/>
  <c r="Q61" i="21"/>
  <c r="P61" i="21"/>
  <c r="E61" i="21"/>
  <c r="U61" i="21" s="1"/>
  <c r="V59" i="21"/>
  <c r="O59" i="21"/>
  <c r="N59" i="21"/>
  <c r="M59" i="21"/>
  <c r="L59" i="21"/>
  <c r="K59" i="21"/>
  <c r="J59" i="21"/>
  <c r="I59" i="21"/>
  <c r="S59" i="21" s="1"/>
  <c r="H59" i="21"/>
  <c r="R59" i="21" s="1"/>
  <c r="G59" i="21"/>
  <c r="F59" i="21"/>
  <c r="C59" i="21"/>
  <c r="B59" i="21"/>
  <c r="S58" i="21"/>
  <c r="R58" i="21"/>
  <c r="Q58" i="21"/>
  <c r="P58" i="21"/>
  <c r="E58" i="21"/>
  <c r="U58" i="21" s="1"/>
  <c r="S57" i="21"/>
  <c r="R57" i="21"/>
  <c r="Q57" i="21"/>
  <c r="P57" i="21"/>
  <c r="E57" i="21"/>
  <c r="T57" i="21" s="1"/>
  <c r="S56" i="21"/>
  <c r="R56" i="21"/>
  <c r="Q56" i="21"/>
  <c r="P56" i="21"/>
  <c r="E56" i="21"/>
  <c r="U56" i="21" s="1"/>
  <c r="S55" i="21"/>
  <c r="R55" i="21"/>
  <c r="Q55" i="21"/>
  <c r="P55" i="21"/>
  <c r="E55" i="21"/>
  <c r="U55" i="21" s="1"/>
  <c r="V53" i="21"/>
  <c r="O53" i="21"/>
  <c r="N53" i="21"/>
  <c r="M53" i="21"/>
  <c r="L53" i="21"/>
  <c r="K53" i="21"/>
  <c r="J53" i="21"/>
  <c r="I53" i="21"/>
  <c r="S53" i="21" s="1"/>
  <c r="H53" i="21"/>
  <c r="G53" i="21"/>
  <c r="F53" i="21"/>
  <c r="C53" i="21"/>
  <c r="B53" i="21"/>
  <c r="S52" i="21"/>
  <c r="R52" i="21"/>
  <c r="Q52" i="21"/>
  <c r="P52" i="21"/>
  <c r="E52" i="21"/>
  <c r="U52" i="21" s="1"/>
  <c r="S51" i="21"/>
  <c r="R51" i="21"/>
  <c r="Q51" i="21"/>
  <c r="P51" i="21"/>
  <c r="E51" i="21"/>
  <c r="U51" i="21" s="1"/>
  <c r="S50" i="21"/>
  <c r="R50" i="21"/>
  <c r="Q50" i="21"/>
  <c r="P50" i="21"/>
  <c r="E50" i="21"/>
  <c r="U49" i="21"/>
  <c r="S49" i="21"/>
  <c r="R49" i="21"/>
  <c r="Q49" i="21"/>
  <c r="P49" i="21"/>
  <c r="E49" i="21"/>
  <c r="T49" i="21" s="1"/>
  <c r="T48" i="21"/>
  <c r="S48" i="21"/>
  <c r="R48" i="21"/>
  <c r="Q48" i="21"/>
  <c r="P48" i="21"/>
  <c r="E48" i="21"/>
  <c r="U48" i="21" s="1"/>
  <c r="S47" i="21"/>
  <c r="R47" i="21"/>
  <c r="Q47" i="21"/>
  <c r="P47" i="21"/>
  <c r="E47" i="21"/>
  <c r="U47" i="21" s="1"/>
  <c r="S46" i="21"/>
  <c r="R46" i="21"/>
  <c r="Q46" i="21"/>
  <c r="P46" i="21"/>
  <c r="E46" i="21"/>
  <c r="U46" i="21" s="1"/>
  <c r="U45" i="21"/>
  <c r="S45" i="21"/>
  <c r="R45" i="21"/>
  <c r="Q45" i="21"/>
  <c r="P45" i="21"/>
  <c r="E45" i="21"/>
  <c r="T45" i="21" s="1"/>
  <c r="S44" i="21"/>
  <c r="R44" i="21"/>
  <c r="Q44" i="21"/>
  <c r="P44" i="21"/>
  <c r="E44" i="21"/>
  <c r="U44" i="21" s="1"/>
  <c r="S43" i="21"/>
  <c r="R43" i="21"/>
  <c r="Q43" i="21"/>
  <c r="P43" i="21"/>
  <c r="E43" i="21"/>
  <c r="U43" i="21" s="1"/>
  <c r="U42" i="21"/>
  <c r="S42" i="21"/>
  <c r="R42" i="21"/>
  <c r="Q42" i="21"/>
  <c r="P42" i="21"/>
  <c r="E42" i="21"/>
  <c r="T42" i="21" s="1"/>
  <c r="V40" i="21"/>
  <c r="O40" i="21"/>
  <c r="N40" i="21"/>
  <c r="M40" i="21"/>
  <c r="L40" i="21"/>
  <c r="K40" i="21"/>
  <c r="J40" i="21"/>
  <c r="I40" i="21"/>
  <c r="H40" i="21"/>
  <c r="R40" i="21" s="1"/>
  <c r="G40" i="21"/>
  <c r="F40" i="21"/>
  <c r="C40" i="21"/>
  <c r="B40" i="21"/>
  <c r="S39" i="21"/>
  <c r="R39" i="21"/>
  <c r="Q39" i="21"/>
  <c r="P39" i="21"/>
  <c r="E39" i="21"/>
  <c r="U39" i="21" s="1"/>
  <c r="U38" i="21"/>
  <c r="S38" i="21"/>
  <c r="R38" i="21"/>
  <c r="Q38" i="21"/>
  <c r="P38" i="21"/>
  <c r="E38" i="21"/>
  <c r="T38" i="21" s="1"/>
  <c r="U37" i="21"/>
  <c r="T37" i="21"/>
  <c r="S37" i="21"/>
  <c r="R37" i="21"/>
  <c r="Q37" i="21"/>
  <c r="P37" i="21"/>
  <c r="E37" i="21"/>
  <c r="S36" i="21"/>
  <c r="R36" i="21"/>
  <c r="Q36" i="21"/>
  <c r="P36" i="21"/>
  <c r="T36" i="21" s="1"/>
  <c r="E36" i="21"/>
  <c r="S35" i="21"/>
  <c r="R35" i="21"/>
  <c r="Q35" i="21"/>
  <c r="P35" i="21"/>
  <c r="E35" i="21"/>
  <c r="V33" i="21"/>
  <c r="O33" i="21"/>
  <c r="N33" i="21"/>
  <c r="M33" i="21"/>
  <c r="L33" i="21"/>
  <c r="K33" i="21"/>
  <c r="J33" i="21"/>
  <c r="I33" i="21"/>
  <c r="H33" i="21"/>
  <c r="R33" i="21" s="1"/>
  <c r="G33" i="21"/>
  <c r="F33" i="21"/>
  <c r="C33" i="21"/>
  <c r="B33" i="21"/>
  <c r="E33" i="21" s="1"/>
  <c r="S32" i="21"/>
  <c r="R32" i="21"/>
  <c r="Q32" i="21"/>
  <c r="P32" i="21"/>
  <c r="T32" i="21" s="1"/>
  <c r="E32" i="21"/>
  <c r="V30" i="21"/>
  <c r="O30" i="21"/>
  <c r="N30" i="21"/>
  <c r="M30" i="21"/>
  <c r="L30" i="21"/>
  <c r="K30" i="21"/>
  <c r="J30" i="21"/>
  <c r="I30" i="21"/>
  <c r="S30" i="21" s="1"/>
  <c r="H30" i="21"/>
  <c r="G30" i="21"/>
  <c r="F30" i="21"/>
  <c r="C30" i="21"/>
  <c r="E30" i="21" s="1"/>
  <c r="B30" i="21"/>
  <c r="S29" i="21"/>
  <c r="R29" i="21"/>
  <c r="Q29" i="21"/>
  <c r="P29" i="21"/>
  <c r="E29" i="21"/>
  <c r="S28" i="21"/>
  <c r="R28" i="21"/>
  <c r="Q28" i="21"/>
  <c r="P28" i="21"/>
  <c r="E28" i="21"/>
  <c r="U28" i="21" s="1"/>
  <c r="S27" i="21"/>
  <c r="R27" i="21"/>
  <c r="Q27" i="21"/>
  <c r="P27" i="21"/>
  <c r="E27" i="21"/>
  <c r="U27" i="21" s="1"/>
  <c r="U26" i="21"/>
  <c r="S26" i="21"/>
  <c r="R26" i="21"/>
  <c r="Q26" i="21"/>
  <c r="P26" i="21"/>
  <c r="E26" i="21"/>
  <c r="T26" i="21" s="1"/>
  <c r="V24" i="21"/>
  <c r="O24" i="21"/>
  <c r="N24" i="21"/>
  <c r="M24" i="21"/>
  <c r="L24" i="21"/>
  <c r="K24" i="21"/>
  <c r="J24" i="21"/>
  <c r="I24" i="21"/>
  <c r="H24" i="21"/>
  <c r="R24" i="21" s="1"/>
  <c r="G24" i="21"/>
  <c r="F24" i="21"/>
  <c r="C24" i="21"/>
  <c r="B24" i="21"/>
  <c r="E24" i="21" s="1"/>
  <c r="S23" i="21"/>
  <c r="R23" i="21"/>
  <c r="Q23" i="21"/>
  <c r="P23" i="21"/>
  <c r="E23" i="21"/>
  <c r="U23" i="21" s="1"/>
  <c r="S22" i="21"/>
  <c r="R22" i="21"/>
  <c r="Q22" i="21"/>
  <c r="P22" i="21"/>
  <c r="E22" i="21"/>
  <c r="T22" i="21" s="1"/>
  <c r="T21" i="21"/>
  <c r="S21" i="21"/>
  <c r="R21" i="21"/>
  <c r="Q21" i="21"/>
  <c r="P21" i="21"/>
  <c r="E21" i="21"/>
  <c r="U21" i="21" s="1"/>
  <c r="S20" i="21"/>
  <c r="R20" i="21"/>
  <c r="Q20" i="21"/>
  <c r="P20" i="21"/>
  <c r="E20" i="21"/>
  <c r="S19" i="21"/>
  <c r="R19" i="21"/>
  <c r="Q19" i="21"/>
  <c r="P19" i="21"/>
  <c r="E19" i="21"/>
  <c r="U19" i="21" s="1"/>
  <c r="U18" i="21"/>
  <c r="S18" i="21"/>
  <c r="R18" i="21"/>
  <c r="Q18" i="21"/>
  <c r="P18" i="21"/>
  <c r="E18" i="21"/>
  <c r="T18" i="21" s="1"/>
  <c r="S17" i="21"/>
  <c r="R17" i="21"/>
  <c r="Q17" i="21"/>
  <c r="P17" i="21"/>
  <c r="E17" i="21"/>
  <c r="V15" i="21"/>
  <c r="O15" i="21"/>
  <c r="N15" i="21"/>
  <c r="M15" i="21"/>
  <c r="L15" i="21"/>
  <c r="K15" i="21"/>
  <c r="J15" i="21"/>
  <c r="R15" i="21" s="1"/>
  <c r="I15" i="21"/>
  <c r="Q15" i="21" s="1"/>
  <c r="H15" i="21"/>
  <c r="G15" i="21"/>
  <c r="F15" i="21"/>
  <c r="C15" i="21"/>
  <c r="B15" i="21"/>
  <c r="S14" i="21"/>
  <c r="R14" i="21"/>
  <c r="Q14" i="21"/>
  <c r="U14" i="21" s="1"/>
  <c r="P14" i="21"/>
  <c r="E14" i="21"/>
  <c r="S13" i="21"/>
  <c r="R13" i="21"/>
  <c r="Q13" i="21"/>
  <c r="U13" i="21" s="1"/>
  <c r="P13" i="21"/>
  <c r="E13" i="21"/>
  <c r="T13" i="21" s="1"/>
  <c r="S12" i="21"/>
  <c r="R12" i="21"/>
  <c r="Q12" i="21"/>
  <c r="P12" i="21"/>
  <c r="E12" i="21"/>
  <c r="S11" i="21"/>
  <c r="R11" i="21"/>
  <c r="Q11" i="21"/>
  <c r="P11" i="21"/>
  <c r="E11" i="21"/>
  <c r="U11" i="21" s="1"/>
  <c r="S10" i="21"/>
  <c r="R10" i="21"/>
  <c r="Q10" i="21"/>
  <c r="U10" i="21" s="1"/>
  <c r="P10" i="21"/>
  <c r="E10" i="21"/>
  <c r="T9" i="21"/>
  <c r="S9" i="21"/>
  <c r="R9" i="21"/>
  <c r="Q9" i="21"/>
  <c r="P9" i="21"/>
  <c r="E9" i="21"/>
  <c r="U9" i="21" s="1"/>
  <c r="S93" i="20"/>
  <c r="R93" i="20"/>
  <c r="Q93" i="20"/>
  <c r="P93" i="20"/>
  <c r="E93" i="20"/>
  <c r="U93" i="20" s="1"/>
  <c r="S92" i="20"/>
  <c r="R92" i="20"/>
  <c r="Q92" i="20"/>
  <c r="P92" i="20"/>
  <c r="E92" i="20"/>
  <c r="U92" i="20" s="1"/>
  <c r="U91" i="20"/>
  <c r="S91" i="20"/>
  <c r="R91" i="20"/>
  <c r="Q91" i="20"/>
  <c r="P91" i="20"/>
  <c r="E91" i="20"/>
  <c r="T91" i="20" s="1"/>
  <c r="S90" i="20"/>
  <c r="R90" i="20"/>
  <c r="Q90" i="20"/>
  <c r="P90" i="20"/>
  <c r="E90" i="20"/>
  <c r="T89" i="20"/>
  <c r="S89" i="20"/>
  <c r="R89" i="20"/>
  <c r="Q89" i="20"/>
  <c r="P89" i="20"/>
  <c r="E89" i="20"/>
  <c r="U89" i="20" s="1"/>
  <c r="S88" i="20"/>
  <c r="R88" i="20"/>
  <c r="Q88" i="20"/>
  <c r="P88" i="20"/>
  <c r="E88" i="20"/>
  <c r="U88" i="20" s="1"/>
  <c r="U87" i="20"/>
  <c r="S87" i="20"/>
  <c r="R87" i="20"/>
  <c r="Q87" i="20"/>
  <c r="P87" i="20"/>
  <c r="E87" i="20"/>
  <c r="T87" i="20" s="1"/>
  <c r="S86" i="20"/>
  <c r="R86" i="20"/>
  <c r="Q86" i="20"/>
  <c r="P86" i="20"/>
  <c r="E86" i="20"/>
  <c r="V72" i="20"/>
  <c r="O72" i="20"/>
  <c r="N72" i="20"/>
  <c r="M72" i="20"/>
  <c r="L72" i="20"/>
  <c r="K72" i="20"/>
  <c r="J72" i="20"/>
  <c r="I72" i="20"/>
  <c r="Q72" i="20" s="1"/>
  <c r="H72" i="20"/>
  <c r="G72" i="20"/>
  <c r="F72" i="20"/>
  <c r="C72" i="20"/>
  <c r="B72" i="20"/>
  <c r="V71" i="20"/>
  <c r="O71" i="20"/>
  <c r="N71" i="20"/>
  <c r="M71" i="20"/>
  <c r="L71" i="20"/>
  <c r="K71" i="20"/>
  <c r="J71" i="20"/>
  <c r="I71" i="20"/>
  <c r="S71" i="20" s="1"/>
  <c r="H71" i="20"/>
  <c r="G71" i="20"/>
  <c r="F71" i="20"/>
  <c r="E71" i="20"/>
  <c r="C71" i="20"/>
  <c r="B71" i="20"/>
  <c r="V70" i="20"/>
  <c r="O70" i="20"/>
  <c r="N70" i="20"/>
  <c r="M70" i="20"/>
  <c r="L70" i="20"/>
  <c r="K70" i="20"/>
  <c r="J70" i="20"/>
  <c r="I70" i="20"/>
  <c r="S70" i="20" s="1"/>
  <c r="H70" i="20"/>
  <c r="G70" i="20"/>
  <c r="F70" i="20"/>
  <c r="C70" i="20"/>
  <c r="B70" i="20"/>
  <c r="S69" i="20"/>
  <c r="R69" i="20"/>
  <c r="Q69" i="20"/>
  <c r="P69" i="20"/>
  <c r="E69" i="20"/>
  <c r="V67" i="20"/>
  <c r="O67" i="20"/>
  <c r="N67" i="20"/>
  <c r="M67" i="20"/>
  <c r="L67" i="20"/>
  <c r="K67" i="20"/>
  <c r="J67" i="20"/>
  <c r="I67" i="20"/>
  <c r="H67" i="20"/>
  <c r="G67" i="20"/>
  <c r="F67" i="20"/>
  <c r="C67" i="20"/>
  <c r="B67" i="20"/>
  <c r="V66" i="20"/>
  <c r="O66" i="20"/>
  <c r="N66" i="20"/>
  <c r="M66" i="20"/>
  <c r="L66" i="20"/>
  <c r="K66" i="20"/>
  <c r="J66" i="20"/>
  <c r="I66" i="20"/>
  <c r="H66" i="20"/>
  <c r="G66" i="20"/>
  <c r="F66" i="20"/>
  <c r="C66" i="20"/>
  <c r="B66" i="20"/>
  <c r="E66" i="20" s="1"/>
  <c r="U65" i="20"/>
  <c r="T65" i="20"/>
  <c r="S65" i="20"/>
  <c r="R65" i="20"/>
  <c r="Q65" i="20"/>
  <c r="P65" i="20"/>
  <c r="E65" i="20"/>
  <c r="S64" i="20"/>
  <c r="R64" i="20"/>
  <c r="Q64" i="20"/>
  <c r="P64" i="20"/>
  <c r="E64" i="20"/>
  <c r="U64" i="20" s="1"/>
  <c r="S63" i="20"/>
  <c r="R63" i="20"/>
  <c r="Q63" i="20"/>
  <c r="P63" i="20"/>
  <c r="E63" i="20"/>
  <c r="U63" i="20" s="1"/>
  <c r="U62" i="20"/>
  <c r="S62" i="20"/>
  <c r="R62" i="20"/>
  <c r="Q62" i="20"/>
  <c r="P62" i="20"/>
  <c r="E62" i="20"/>
  <c r="T62" i="20" s="1"/>
  <c r="T61" i="20"/>
  <c r="S61" i="20"/>
  <c r="R61" i="20"/>
  <c r="Q61" i="20"/>
  <c r="P61" i="20"/>
  <c r="E61" i="20"/>
  <c r="U61" i="20" s="1"/>
  <c r="V59" i="20"/>
  <c r="O59" i="20"/>
  <c r="N59" i="20"/>
  <c r="M59" i="20"/>
  <c r="L59" i="20"/>
  <c r="K59" i="20"/>
  <c r="J59" i="20"/>
  <c r="I59" i="20"/>
  <c r="H59" i="20"/>
  <c r="G59" i="20"/>
  <c r="F59" i="20"/>
  <c r="C59" i="20"/>
  <c r="B59" i="20"/>
  <c r="S58" i="20"/>
  <c r="R58" i="20"/>
  <c r="Q58" i="20"/>
  <c r="P58" i="20"/>
  <c r="E58" i="20"/>
  <c r="T58" i="20" s="1"/>
  <c r="U57" i="20"/>
  <c r="S57" i="20"/>
  <c r="R57" i="20"/>
  <c r="Q57" i="20"/>
  <c r="P57" i="20"/>
  <c r="E57" i="20"/>
  <c r="T57" i="20" s="1"/>
  <c r="S56" i="20"/>
  <c r="R56" i="20"/>
  <c r="Q56" i="20"/>
  <c r="P56" i="20"/>
  <c r="E56" i="20"/>
  <c r="S55" i="20"/>
  <c r="R55" i="20"/>
  <c r="Q55" i="20"/>
  <c r="P55" i="20"/>
  <c r="E55" i="20"/>
  <c r="U55" i="20" s="1"/>
  <c r="V53" i="20"/>
  <c r="O53" i="20"/>
  <c r="N53" i="20"/>
  <c r="M53" i="20"/>
  <c r="L53" i="20"/>
  <c r="K53" i="20"/>
  <c r="J53" i="20"/>
  <c r="I53" i="20"/>
  <c r="S53" i="20" s="1"/>
  <c r="H53" i="20"/>
  <c r="G53" i="20"/>
  <c r="F53" i="20"/>
  <c r="C53" i="20"/>
  <c r="B53" i="20"/>
  <c r="S52" i="20"/>
  <c r="R52" i="20"/>
  <c r="Q52" i="20"/>
  <c r="P52" i="20"/>
  <c r="E52" i="20"/>
  <c r="S51" i="20"/>
  <c r="R51" i="20"/>
  <c r="Q51" i="20"/>
  <c r="P51" i="20"/>
  <c r="E51" i="20"/>
  <c r="U51" i="20" s="1"/>
  <c r="U50" i="20"/>
  <c r="S50" i="20"/>
  <c r="R50" i="20"/>
  <c r="Q50" i="20"/>
  <c r="P50" i="20"/>
  <c r="E50" i="20"/>
  <c r="T50" i="20" s="1"/>
  <c r="T49" i="20"/>
  <c r="S49" i="20"/>
  <c r="R49" i="20"/>
  <c r="Q49" i="20"/>
  <c r="P49" i="20"/>
  <c r="E49" i="20"/>
  <c r="U49" i="20" s="1"/>
  <c r="S48" i="20"/>
  <c r="R48" i="20"/>
  <c r="Q48" i="20"/>
  <c r="P48" i="20"/>
  <c r="E48" i="20"/>
  <c r="U48" i="20" s="1"/>
  <c r="S47" i="20"/>
  <c r="R47" i="20"/>
  <c r="Q47" i="20"/>
  <c r="P47" i="20"/>
  <c r="E47" i="20"/>
  <c r="U47" i="20" s="1"/>
  <c r="U46" i="20"/>
  <c r="S46" i="20"/>
  <c r="R46" i="20"/>
  <c r="Q46" i="20"/>
  <c r="P46" i="20"/>
  <c r="E46" i="20"/>
  <c r="T46" i="20" s="1"/>
  <c r="S45" i="20"/>
  <c r="R45" i="20"/>
  <c r="Q45" i="20"/>
  <c r="P45" i="20"/>
  <c r="E45" i="20"/>
  <c r="T44" i="20"/>
  <c r="S44" i="20"/>
  <c r="R44" i="20"/>
  <c r="Q44" i="20"/>
  <c r="P44" i="20"/>
  <c r="E44" i="20"/>
  <c r="U44" i="20" s="1"/>
  <c r="S43" i="20"/>
  <c r="R43" i="20"/>
  <c r="Q43" i="20"/>
  <c r="P43" i="20"/>
  <c r="E43" i="20"/>
  <c r="U42" i="20"/>
  <c r="S42" i="20"/>
  <c r="R42" i="20"/>
  <c r="Q42" i="20"/>
  <c r="P42" i="20"/>
  <c r="E42" i="20"/>
  <c r="T42" i="20" s="1"/>
  <c r="V40" i="20"/>
  <c r="O40" i="20"/>
  <c r="N40" i="20"/>
  <c r="M40" i="20"/>
  <c r="L40" i="20"/>
  <c r="K40" i="20"/>
  <c r="J40" i="20"/>
  <c r="I40" i="20"/>
  <c r="H40" i="20"/>
  <c r="R40" i="20" s="1"/>
  <c r="G40" i="20"/>
  <c r="F40" i="20"/>
  <c r="C40" i="20"/>
  <c r="B40" i="20"/>
  <c r="E40" i="20" s="1"/>
  <c r="S39" i="20"/>
  <c r="R39" i="20"/>
  <c r="Q39" i="20"/>
  <c r="P39" i="20"/>
  <c r="E39" i="20"/>
  <c r="U39" i="20" s="1"/>
  <c r="S38" i="20"/>
  <c r="R38" i="20"/>
  <c r="Q38" i="20"/>
  <c r="P38" i="20"/>
  <c r="E38" i="20"/>
  <c r="T38" i="20" s="1"/>
  <c r="T37" i="20"/>
  <c r="S37" i="20"/>
  <c r="R37" i="20"/>
  <c r="Q37" i="20"/>
  <c r="P37" i="20"/>
  <c r="E37" i="20"/>
  <c r="U37" i="20" s="1"/>
  <c r="S36" i="20"/>
  <c r="R36" i="20"/>
  <c r="Q36" i="20"/>
  <c r="P36" i="20"/>
  <c r="E36" i="20"/>
  <c r="S35" i="20"/>
  <c r="R35" i="20"/>
  <c r="Q35" i="20"/>
  <c r="P35" i="20"/>
  <c r="E35" i="20"/>
  <c r="V33" i="20"/>
  <c r="O33" i="20"/>
  <c r="N33" i="20"/>
  <c r="M33" i="20"/>
  <c r="L33" i="20"/>
  <c r="K33" i="20"/>
  <c r="J33" i="20"/>
  <c r="I33" i="20"/>
  <c r="S33" i="20" s="1"/>
  <c r="H33" i="20"/>
  <c r="G33" i="20"/>
  <c r="F33" i="20"/>
  <c r="C33" i="20"/>
  <c r="E33" i="20" s="1"/>
  <c r="B33" i="20"/>
  <c r="S32" i="20"/>
  <c r="R32" i="20"/>
  <c r="Q32" i="20"/>
  <c r="P32" i="20"/>
  <c r="E32" i="20"/>
  <c r="V30" i="20"/>
  <c r="O30" i="20"/>
  <c r="N30" i="20"/>
  <c r="M30" i="20"/>
  <c r="L30" i="20"/>
  <c r="K30" i="20"/>
  <c r="J30" i="20"/>
  <c r="I30" i="20"/>
  <c r="H30" i="20"/>
  <c r="P30" i="20" s="1"/>
  <c r="G30" i="20"/>
  <c r="F30" i="20"/>
  <c r="C30" i="20"/>
  <c r="B30" i="20"/>
  <c r="E30" i="20" s="1"/>
  <c r="S29" i="20"/>
  <c r="R29" i="20"/>
  <c r="Q29" i="20"/>
  <c r="P29" i="20"/>
  <c r="E29" i="20"/>
  <c r="U29" i="20" s="1"/>
  <c r="S28" i="20"/>
  <c r="R28" i="20"/>
  <c r="Q28" i="20"/>
  <c r="P28" i="20"/>
  <c r="E28" i="20"/>
  <c r="S27" i="20"/>
  <c r="R27" i="20"/>
  <c r="Q27" i="20"/>
  <c r="P27" i="20"/>
  <c r="E27" i="20"/>
  <c r="U27" i="20" s="1"/>
  <c r="S26" i="20"/>
  <c r="R26" i="20"/>
  <c r="Q26" i="20"/>
  <c r="P26" i="20"/>
  <c r="E26" i="20"/>
  <c r="T26" i="20" s="1"/>
  <c r="V24" i="20"/>
  <c r="O24" i="20"/>
  <c r="N24" i="20"/>
  <c r="M24" i="20"/>
  <c r="L24" i="20"/>
  <c r="K24" i="20"/>
  <c r="J24" i="20"/>
  <c r="I24" i="20"/>
  <c r="S24" i="20" s="1"/>
  <c r="H24" i="20"/>
  <c r="R24" i="20" s="1"/>
  <c r="G24" i="20"/>
  <c r="F24" i="20"/>
  <c r="C24" i="20"/>
  <c r="B24" i="20"/>
  <c r="S23" i="20"/>
  <c r="R23" i="20"/>
  <c r="Q23" i="20"/>
  <c r="P23" i="20"/>
  <c r="E23" i="20"/>
  <c r="U22" i="20"/>
  <c r="S22" i="20"/>
  <c r="R22" i="20"/>
  <c r="Q22" i="20"/>
  <c r="P22" i="20"/>
  <c r="E22" i="20"/>
  <c r="T22" i="20" s="1"/>
  <c r="S21" i="20"/>
  <c r="R21" i="20"/>
  <c r="Q21" i="20"/>
  <c r="P21" i="20"/>
  <c r="E21" i="20"/>
  <c r="U21" i="20" s="1"/>
  <c r="S20" i="20"/>
  <c r="R20" i="20"/>
  <c r="Q20" i="20"/>
  <c r="P20" i="20"/>
  <c r="E20" i="20"/>
  <c r="U20" i="20" s="1"/>
  <c r="S19" i="20"/>
  <c r="R19" i="20"/>
  <c r="Q19" i="20"/>
  <c r="P19" i="20"/>
  <c r="E19" i="20"/>
  <c r="U19" i="20" s="1"/>
  <c r="S18" i="20"/>
  <c r="R18" i="20"/>
  <c r="Q18" i="20"/>
  <c r="P18" i="20"/>
  <c r="E18" i="20"/>
  <c r="T18" i="20" s="1"/>
  <c r="U17" i="20"/>
  <c r="T17" i="20"/>
  <c r="S17" i="20"/>
  <c r="R17" i="20"/>
  <c r="Q17" i="20"/>
  <c r="P17" i="20"/>
  <c r="E17" i="20"/>
  <c r="V15" i="20"/>
  <c r="S15" i="20"/>
  <c r="O15" i="20"/>
  <c r="N15" i="20"/>
  <c r="M15" i="20"/>
  <c r="L15" i="20"/>
  <c r="K15" i="20"/>
  <c r="J15" i="20"/>
  <c r="I15" i="20"/>
  <c r="H15" i="20"/>
  <c r="G15" i="20"/>
  <c r="F15" i="20"/>
  <c r="C15" i="20"/>
  <c r="B15" i="20"/>
  <c r="S14" i="20"/>
  <c r="R14" i="20"/>
  <c r="Q14" i="20"/>
  <c r="U14" i="20" s="1"/>
  <c r="P14" i="20"/>
  <c r="E14" i="20"/>
  <c r="T13" i="20"/>
  <c r="S13" i="20"/>
  <c r="R13" i="20"/>
  <c r="Q13" i="20"/>
  <c r="P13" i="20"/>
  <c r="E13" i="20"/>
  <c r="U13" i="20" s="1"/>
  <c r="T12" i="20"/>
  <c r="S12" i="20"/>
  <c r="R12" i="20"/>
  <c r="Q12" i="20"/>
  <c r="P12" i="20"/>
  <c r="E12" i="20"/>
  <c r="U12" i="20" s="1"/>
  <c r="S11" i="20"/>
  <c r="R11" i="20"/>
  <c r="Q11" i="20"/>
  <c r="P11" i="20"/>
  <c r="E11" i="20"/>
  <c r="S10" i="20"/>
  <c r="R10" i="20"/>
  <c r="Q10" i="20"/>
  <c r="P10" i="20"/>
  <c r="E10" i="20"/>
  <c r="T10" i="20" s="1"/>
  <c r="S9" i="20"/>
  <c r="R9" i="20"/>
  <c r="Q9" i="20"/>
  <c r="P9" i="20"/>
  <c r="E9" i="20"/>
  <c r="U9" i="20" s="1"/>
  <c r="T93" i="19"/>
  <c r="S93" i="19"/>
  <c r="R93" i="19"/>
  <c r="Q93" i="19"/>
  <c r="P93" i="19"/>
  <c r="E93" i="19"/>
  <c r="U93" i="19" s="1"/>
  <c r="S92" i="19"/>
  <c r="R92" i="19"/>
  <c r="Q92" i="19"/>
  <c r="P92" i="19"/>
  <c r="E92" i="19"/>
  <c r="S91" i="19"/>
  <c r="R91" i="19"/>
  <c r="Q91" i="19"/>
  <c r="P91" i="19"/>
  <c r="E91" i="19"/>
  <c r="T91" i="19" s="1"/>
  <c r="U90" i="19"/>
  <c r="S90" i="19"/>
  <c r="R90" i="19"/>
  <c r="Q90" i="19"/>
  <c r="P90" i="19"/>
  <c r="E90" i="19"/>
  <c r="T90" i="19" s="1"/>
  <c r="S89" i="19"/>
  <c r="R89" i="19"/>
  <c r="Q89" i="19"/>
  <c r="P89" i="19"/>
  <c r="E89" i="19"/>
  <c r="S88" i="19"/>
  <c r="R88" i="19"/>
  <c r="Q88" i="19"/>
  <c r="P88" i="19"/>
  <c r="E88" i="19"/>
  <c r="U87" i="19"/>
  <c r="T87" i="19"/>
  <c r="S87" i="19"/>
  <c r="R87" i="19"/>
  <c r="Q87" i="19"/>
  <c r="P87" i="19"/>
  <c r="E87" i="19"/>
  <c r="U86" i="19"/>
  <c r="T86" i="19"/>
  <c r="S86" i="19"/>
  <c r="R86" i="19"/>
  <c r="Q86" i="19"/>
  <c r="P86" i="19"/>
  <c r="E86" i="19"/>
  <c r="V72" i="19"/>
  <c r="O72" i="19"/>
  <c r="N72" i="19"/>
  <c r="M72" i="19"/>
  <c r="L72" i="19"/>
  <c r="K72" i="19"/>
  <c r="J72" i="19"/>
  <c r="I72" i="19"/>
  <c r="H72" i="19"/>
  <c r="G72" i="19"/>
  <c r="F72" i="19"/>
  <c r="C72" i="19"/>
  <c r="B72" i="19"/>
  <c r="E72" i="19" s="1"/>
  <c r="V71" i="19"/>
  <c r="O71" i="19"/>
  <c r="N71" i="19"/>
  <c r="M71" i="19"/>
  <c r="L71" i="19"/>
  <c r="K71" i="19"/>
  <c r="J71" i="19"/>
  <c r="R71" i="19" s="1"/>
  <c r="I71" i="19"/>
  <c r="H71" i="19"/>
  <c r="G71" i="19"/>
  <c r="F71" i="19"/>
  <c r="C71" i="19"/>
  <c r="B71" i="19"/>
  <c r="E71" i="19" s="1"/>
  <c r="V70" i="19"/>
  <c r="O70" i="19"/>
  <c r="N70" i="19"/>
  <c r="M70" i="19"/>
  <c r="L70" i="19"/>
  <c r="K70" i="19"/>
  <c r="J70" i="19"/>
  <c r="I70" i="19"/>
  <c r="Q70" i="19" s="1"/>
  <c r="H70" i="19"/>
  <c r="P70" i="19" s="1"/>
  <c r="G70" i="19"/>
  <c r="F70" i="19"/>
  <c r="C70" i="19"/>
  <c r="B70" i="19"/>
  <c r="E70" i="19" s="1"/>
  <c r="S69" i="19"/>
  <c r="R69" i="19"/>
  <c r="Q69" i="19"/>
  <c r="P69" i="19"/>
  <c r="E69" i="19"/>
  <c r="V67" i="19"/>
  <c r="O67" i="19"/>
  <c r="N67" i="19"/>
  <c r="M67" i="19"/>
  <c r="L67" i="19"/>
  <c r="K67" i="19"/>
  <c r="J67" i="19"/>
  <c r="I67" i="19"/>
  <c r="H67" i="19"/>
  <c r="G67" i="19"/>
  <c r="F67" i="19"/>
  <c r="C67" i="19"/>
  <c r="B67" i="19"/>
  <c r="V66" i="19"/>
  <c r="O66" i="19"/>
  <c r="N66" i="19"/>
  <c r="M66" i="19"/>
  <c r="L66" i="19"/>
  <c r="K66" i="19"/>
  <c r="J66" i="19"/>
  <c r="I66" i="19"/>
  <c r="S66" i="19" s="1"/>
  <c r="H66" i="19"/>
  <c r="R66" i="19" s="1"/>
  <c r="G66" i="19"/>
  <c r="F66" i="19"/>
  <c r="C66" i="19"/>
  <c r="B66" i="19"/>
  <c r="U65" i="19"/>
  <c r="S65" i="19"/>
  <c r="R65" i="19"/>
  <c r="Q65" i="19"/>
  <c r="P65" i="19"/>
  <c r="E65" i="19"/>
  <c r="T65" i="19" s="1"/>
  <c r="T64" i="19"/>
  <c r="S64" i="19"/>
  <c r="R64" i="19"/>
  <c r="Q64" i="19"/>
  <c r="P64" i="19"/>
  <c r="E64" i="19"/>
  <c r="U64" i="19" s="1"/>
  <c r="S63" i="19"/>
  <c r="R63" i="19"/>
  <c r="Q63" i="19"/>
  <c r="P63" i="19"/>
  <c r="E63" i="19"/>
  <c r="U63" i="19" s="1"/>
  <c r="S62" i="19"/>
  <c r="R62" i="19"/>
  <c r="Q62" i="19"/>
  <c r="P62" i="19"/>
  <c r="E62" i="19"/>
  <c r="T62" i="19" s="1"/>
  <c r="U61" i="19"/>
  <c r="S61" i="19"/>
  <c r="R61" i="19"/>
  <c r="Q61" i="19"/>
  <c r="P61" i="19"/>
  <c r="E61" i="19"/>
  <c r="T61" i="19" s="1"/>
  <c r="V59" i="19"/>
  <c r="O59" i="19"/>
  <c r="N59" i="19"/>
  <c r="M59" i="19"/>
  <c r="L59" i="19"/>
  <c r="K59" i="19"/>
  <c r="J59" i="19"/>
  <c r="I59" i="19"/>
  <c r="H59" i="19"/>
  <c r="G59" i="19"/>
  <c r="F59" i="19"/>
  <c r="C59" i="19"/>
  <c r="B59" i="19"/>
  <c r="E59" i="19" s="1"/>
  <c r="S58" i="19"/>
  <c r="R58" i="19"/>
  <c r="Q58" i="19"/>
  <c r="P58" i="19"/>
  <c r="E58" i="19"/>
  <c r="T58" i="19" s="1"/>
  <c r="S57" i="19"/>
  <c r="R57" i="19"/>
  <c r="Q57" i="19"/>
  <c r="P57" i="19"/>
  <c r="E57" i="19"/>
  <c r="T57" i="19" s="1"/>
  <c r="S56" i="19"/>
  <c r="R56" i="19"/>
  <c r="Q56" i="19"/>
  <c r="P56" i="19"/>
  <c r="E56" i="19"/>
  <c r="U55" i="19"/>
  <c r="T55" i="19"/>
  <c r="S55" i="19"/>
  <c r="R55" i="19"/>
  <c r="Q55" i="19"/>
  <c r="P55" i="19"/>
  <c r="E55" i="19"/>
  <c r="V53" i="19"/>
  <c r="O53" i="19"/>
  <c r="N53" i="19"/>
  <c r="M53" i="19"/>
  <c r="L53" i="19"/>
  <c r="K53" i="19"/>
  <c r="J53" i="19"/>
  <c r="I53" i="19"/>
  <c r="H53" i="19"/>
  <c r="G53" i="19"/>
  <c r="F53" i="19"/>
  <c r="C53" i="19"/>
  <c r="B53" i="19"/>
  <c r="U52" i="19"/>
  <c r="S52" i="19"/>
  <c r="R52" i="19"/>
  <c r="Q52" i="19"/>
  <c r="P52" i="19"/>
  <c r="E52" i="19"/>
  <c r="T52" i="19" s="1"/>
  <c r="S51" i="19"/>
  <c r="R51" i="19"/>
  <c r="Q51" i="19"/>
  <c r="P51" i="19"/>
  <c r="T51" i="19" s="1"/>
  <c r="E51" i="19"/>
  <c r="S50" i="19"/>
  <c r="R50" i="19"/>
  <c r="Q50" i="19"/>
  <c r="P50" i="19"/>
  <c r="E50" i="19"/>
  <c r="S49" i="19"/>
  <c r="R49" i="19"/>
  <c r="Q49" i="19"/>
  <c r="P49" i="19"/>
  <c r="E49" i="19"/>
  <c r="U48" i="19"/>
  <c r="T48" i="19"/>
  <c r="S48" i="19"/>
  <c r="R48" i="19"/>
  <c r="Q48" i="19"/>
  <c r="P48" i="19"/>
  <c r="E48" i="19"/>
  <c r="S47" i="19"/>
  <c r="R47" i="19"/>
  <c r="Q47" i="19"/>
  <c r="P47" i="19"/>
  <c r="E47" i="19"/>
  <c r="U47" i="19" s="1"/>
  <c r="S46" i="19"/>
  <c r="R46" i="19"/>
  <c r="Q46" i="19"/>
  <c r="P46" i="19"/>
  <c r="E46" i="19"/>
  <c r="T46" i="19" s="1"/>
  <c r="S45" i="19"/>
  <c r="R45" i="19"/>
  <c r="Q45" i="19"/>
  <c r="P45" i="19"/>
  <c r="E45" i="19"/>
  <c r="T45" i="19" s="1"/>
  <c r="T44" i="19"/>
  <c r="S44" i="19"/>
  <c r="R44" i="19"/>
  <c r="Q44" i="19"/>
  <c r="P44" i="19"/>
  <c r="E44" i="19"/>
  <c r="U44" i="19" s="1"/>
  <c r="T43" i="19"/>
  <c r="S43" i="19"/>
  <c r="R43" i="19"/>
  <c r="Q43" i="19"/>
  <c r="P43" i="19"/>
  <c r="E43" i="19"/>
  <c r="U43" i="19" s="1"/>
  <c r="U42" i="19"/>
  <c r="S42" i="19"/>
  <c r="R42" i="19"/>
  <c r="Q42" i="19"/>
  <c r="P42" i="19"/>
  <c r="E42" i="19"/>
  <c r="T42" i="19" s="1"/>
  <c r="V40" i="19"/>
  <c r="O40" i="19"/>
  <c r="N40" i="19"/>
  <c r="M40" i="19"/>
  <c r="L40" i="19"/>
  <c r="K40" i="19"/>
  <c r="J40" i="19"/>
  <c r="I40" i="19"/>
  <c r="H40" i="19"/>
  <c r="R40" i="19" s="1"/>
  <c r="G40" i="19"/>
  <c r="F40" i="19"/>
  <c r="C40" i="19"/>
  <c r="B40" i="19"/>
  <c r="E40" i="19" s="1"/>
  <c r="U39" i="19"/>
  <c r="S39" i="19"/>
  <c r="R39" i="19"/>
  <c r="Q39" i="19"/>
  <c r="P39" i="19"/>
  <c r="E39" i="19"/>
  <c r="T39" i="19" s="1"/>
  <c r="U38" i="19"/>
  <c r="T38" i="19"/>
  <c r="S38" i="19"/>
  <c r="R38" i="19"/>
  <c r="Q38" i="19"/>
  <c r="P38" i="19"/>
  <c r="E38" i="19"/>
  <c r="T37" i="19"/>
  <c r="S37" i="19"/>
  <c r="R37" i="19"/>
  <c r="Q37" i="19"/>
  <c r="P37" i="19"/>
  <c r="E37" i="19"/>
  <c r="U37" i="19" s="1"/>
  <c r="S36" i="19"/>
  <c r="R36" i="19"/>
  <c r="Q36" i="19"/>
  <c r="U36" i="19" s="1"/>
  <c r="P36" i="19"/>
  <c r="T36" i="19" s="1"/>
  <c r="E36" i="19"/>
  <c r="S35" i="19"/>
  <c r="R35" i="19"/>
  <c r="Q35" i="19"/>
  <c r="P35" i="19"/>
  <c r="E35" i="19"/>
  <c r="V33" i="19"/>
  <c r="O33" i="19"/>
  <c r="N33" i="19"/>
  <c r="M33" i="19"/>
  <c r="L33" i="19"/>
  <c r="K33" i="19"/>
  <c r="J33" i="19"/>
  <c r="I33" i="19"/>
  <c r="H33" i="19"/>
  <c r="R33" i="19" s="1"/>
  <c r="G33" i="19"/>
  <c r="F33" i="19"/>
  <c r="C33" i="19"/>
  <c r="B33" i="19"/>
  <c r="E33" i="19" s="1"/>
  <c r="S32" i="19"/>
  <c r="R32" i="19"/>
  <c r="Q32" i="19"/>
  <c r="U32" i="19" s="1"/>
  <c r="P32" i="19"/>
  <c r="T32" i="19" s="1"/>
  <c r="E32" i="19"/>
  <c r="V30" i="19"/>
  <c r="O30" i="19"/>
  <c r="N30" i="19"/>
  <c r="M30" i="19"/>
  <c r="L30" i="19"/>
  <c r="K30" i="19"/>
  <c r="J30" i="19"/>
  <c r="I30" i="19"/>
  <c r="S30" i="19" s="1"/>
  <c r="H30" i="19"/>
  <c r="R30" i="19" s="1"/>
  <c r="G30" i="19"/>
  <c r="F30" i="19"/>
  <c r="C30" i="19"/>
  <c r="B30" i="19"/>
  <c r="E30" i="19" s="1"/>
  <c r="U29" i="19"/>
  <c r="T29" i="19"/>
  <c r="S29" i="19"/>
  <c r="R29" i="19"/>
  <c r="Q29" i="19"/>
  <c r="P29" i="19"/>
  <c r="E29" i="19"/>
  <c r="T28" i="19"/>
  <c r="S28" i="19"/>
  <c r="R28" i="19"/>
  <c r="Q28" i="19"/>
  <c r="P28" i="19"/>
  <c r="E28" i="19"/>
  <c r="U28" i="19" s="1"/>
  <c r="S27" i="19"/>
  <c r="R27" i="19"/>
  <c r="Q27" i="19"/>
  <c r="P27" i="19"/>
  <c r="E27" i="19"/>
  <c r="U27" i="19" s="1"/>
  <c r="S26" i="19"/>
  <c r="R26" i="19"/>
  <c r="Q26" i="19"/>
  <c r="P26" i="19"/>
  <c r="E26" i="19"/>
  <c r="T26" i="19" s="1"/>
  <c r="V24" i="19"/>
  <c r="O24" i="19"/>
  <c r="N24" i="19"/>
  <c r="M24" i="19"/>
  <c r="L24" i="19"/>
  <c r="K24" i="19"/>
  <c r="J24" i="19"/>
  <c r="I24" i="19"/>
  <c r="H24" i="19"/>
  <c r="R24" i="19" s="1"/>
  <c r="G24" i="19"/>
  <c r="F24" i="19"/>
  <c r="C24" i="19"/>
  <c r="E24" i="19" s="1"/>
  <c r="B24" i="19"/>
  <c r="S23" i="19"/>
  <c r="R23" i="19"/>
  <c r="Q23" i="19"/>
  <c r="P23" i="19"/>
  <c r="E23" i="19"/>
  <c r="U23" i="19" s="1"/>
  <c r="S22" i="19"/>
  <c r="R22" i="19"/>
  <c r="Q22" i="19"/>
  <c r="P22" i="19"/>
  <c r="E22" i="19"/>
  <c r="T22" i="19" s="1"/>
  <c r="U21" i="19"/>
  <c r="S21" i="19"/>
  <c r="R21" i="19"/>
  <c r="Q21" i="19"/>
  <c r="P21" i="19"/>
  <c r="E21" i="19"/>
  <c r="T21" i="19" s="1"/>
  <c r="S20" i="19"/>
  <c r="R20" i="19"/>
  <c r="Q20" i="19"/>
  <c r="P20" i="19"/>
  <c r="T20" i="19" s="1"/>
  <c r="E20" i="19"/>
  <c r="S19" i="19"/>
  <c r="R19" i="19"/>
  <c r="Q19" i="19"/>
  <c r="P19" i="19"/>
  <c r="E19" i="19"/>
  <c r="S18" i="19"/>
  <c r="R18" i="19"/>
  <c r="Q18" i="19"/>
  <c r="P18" i="19"/>
  <c r="E18" i="19"/>
  <c r="U17" i="19"/>
  <c r="S17" i="19"/>
  <c r="R17" i="19"/>
  <c r="Q17" i="19"/>
  <c r="P17" i="19"/>
  <c r="E17" i="19"/>
  <c r="T17" i="19" s="1"/>
  <c r="V15" i="19"/>
  <c r="O15" i="19"/>
  <c r="N15" i="19"/>
  <c r="M15" i="19"/>
  <c r="L15" i="19"/>
  <c r="K15" i="19"/>
  <c r="J15" i="19"/>
  <c r="I15" i="19"/>
  <c r="H15" i="19"/>
  <c r="R15" i="19" s="1"/>
  <c r="G15" i="19"/>
  <c r="F15" i="19"/>
  <c r="C15" i="19"/>
  <c r="B15" i="19"/>
  <c r="T14" i="19"/>
  <c r="S14" i="19"/>
  <c r="R14" i="19"/>
  <c r="Q14" i="19"/>
  <c r="U14" i="19" s="1"/>
  <c r="P14" i="19"/>
  <c r="E14" i="19"/>
  <c r="T13" i="19"/>
  <c r="S13" i="19"/>
  <c r="R13" i="19"/>
  <c r="Q13" i="19"/>
  <c r="P13" i="19"/>
  <c r="E13" i="19"/>
  <c r="U13" i="19" s="1"/>
  <c r="S12" i="19"/>
  <c r="R12" i="19"/>
  <c r="Q12" i="19"/>
  <c r="P12" i="19"/>
  <c r="E12" i="19"/>
  <c r="S11" i="19"/>
  <c r="R11" i="19"/>
  <c r="Q11" i="19"/>
  <c r="P11" i="19"/>
  <c r="E11" i="19"/>
  <c r="U11" i="19" s="1"/>
  <c r="S10" i="19"/>
  <c r="R10" i="19"/>
  <c r="Q10" i="19"/>
  <c r="P10" i="19"/>
  <c r="E10" i="19"/>
  <c r="T10" i="19" s="1"/>
  <c r="S9" i="19"/>
  <c r="R9" i="19"/>
  <c r="Q9" i="19"/>
  <c r="P9" i="19"/>
  <c r="E9" i="19"/>
  <c r="S93" i="18"/>
  <c r="R93" i="18"/>
  <c r="Q93" i="18"/>
  <c r="P93" i="18"/>
  <c r="E93" i="18"/>
  <c r="U92" i="18"/>
  <c r="S92" i="18"/>
  <c r="R92" i="18"/>
  <c r="Q92" i="18"/>
  <c r="P92" i="18"/>
  <c r="E92" i="18"/>
  <c r="T92" i="18" s="1"/>
  <c r="U91" i="18"/>
  <c r="T91" i="18"/>
  <c r="S91" i="18"/>
  <c r="R91" i="18"/>
  <c r="Q91" i="18"/>
  <c r="P91" i="18"/>
  <c r="E91" i="18"/>
  <c r="T90" i="18"/>
  <c r="S90" i="18"/>
  <c r="R90" i="18"/>
  <c r="Q90" i="18"/>
  <c r="P90" i="18"/>
  <c r="E90" i="18"/>
  <c r="U90" i="18" s="1"/>
  <c r="U89" i="18"/>
  <c r="T89" i="18"/>
  <c r="S89" i="18"/>
  <c r="R89" i="18"/>
  <c r="Q89" i="18"/>
  <c r="P89" i="18"/>
  <c r="E89" i="18"/>
  <c r="S88" i="18"/>
  <c r="R88" i="18"/>
  <c r="Q88" i="18"/>
  <c r="P88" i="18"/>
  <c r="E88" i="18"/>
  <c r="U88" i="18" s="1"/>
  <c r="S87" i="18"/>
  <c r="R87" i="18"/>
  <c r="Q87" i="18"/>
  <c r="P87" i="18"/>
  <c r="E87" i="18"/>
  <c r="T87" i="18" s="1"/>
  <c r="U86" i="18"/>
  <c r="S86" i="18"/>
  <c r="R86" i="18"/>
  <c r="Q86" i="18"/>
  <c r="P86" i="18"/>
  <c r="E86" i="18"/>
  <c r="T86" i="18" s="1"/>
  <c r="V72" i="18"/>
  <c r="O72" i="18"/>
  <c r="N72" i="18"/>
  <c r="M72" i="18"/>
  <c r="L72" i="18"/>
  <c r="K72" i="18"/>
  <c r="S72" i="18" s="1"/>
  <c r="J72" i="18"/>
  <c r="I72" i="18"/>
  <c r="H72" i="18"/>
  <c r="G72" i="18"/>
  <c r="F72" i="18"/>
  <c r="C72" i="18"/>
  <c r="B72" i="18"/>
  <c r="V71" i="18"/>
  <c r="O71" i="18"/>
  <c r="N71" i="18"/>
  <c r="M71" i="18"/>
  <c r="L71" i="18"/>
  <c r="K71" i="18"/>
  <c r="J71" i="18"/>
  <c r="I71" i="18"/>
  <c r="S71" i="18" s="1"/>
  <c r="H71" i="18"/>
  <c r="G71" i="18"/>
  <c r="F71" i="18"/>
  <c r="E71" i="18"/>
  <c r="C71" i="18"/>
  <c r="B71" i="18"/>
  <c r="V70" i="18"/>
  <c r="O70" i="18"/>
  <c r="N70" i="18"/>
  <c r="M70" i="18"/>
  <c r="L70" i="18"/>
  <c r="K70" i="18"/>
  <c r="J70" i="18"/>
  <c r="I70" i="18"/>
  <c r="H70" i="18"/>
  <c r="R70" i="18" s="1"/>
  <c r="G70" i="18"/>
  <c r="F70" i="18"/>
  <c r="C70" i="18"/>
  <c r="B70" i="18"/>
  <c r="E70" i="18" s="1"/>
  <c r="T69" i="18"/>
  <c r="S69" i="18"/>
  <c r="R69" i="18"/>
  <c r="Q69" i="18"/>
  <c r="U69" i="18" s="1"/>
  <c r="P69" i="18"/>
  <c r="E69" i="18"/>
  <c r="V67" i="18"/>
  <c r="O67" i="18"/>
  <c r="N67" i="18"/>
  <c r="M67" i="18"/>
  <c r="L67" i="18"/>
  <c r="K67" i="18"/>
  <c r="J67" i="18"/>
  <c r="I67" i="18"/>
  <c r="H67" i="18"/>
  <c r="G67" i="18"/>
  <c r="F67" i="18"/>
  <c r="C67" i="18"/>
  <c r="B67" i="18"/>
  <c r="V66" i="18"/>
  <c r="O66" i="18"/>
  <c r="N66" i="18"/>
  <c r="M66" i="18"/>
  <c r="L66" i="18"/>
  <c r="K66" i="18"/>
  <c r="J66" i="18"/>
  <c r="I66" i="18"/>
  <c r="H66" i="18"/>
  <c r="G66" i="18"/>
  <c r="F66" i="18"/>
  <c r="C66" i="18"/>
  <c r="B66" i="18"/>
  <c r="E66" i="18" s="1"/>
  <c r="U65" i="18"/>
  <c r="S65" i="18"/>
  <c r="R65" i="18"/>
  <c r="Q65" i="18"/>
  <c r="P65" i="18"/>
  <c r="E65" i="18"/>
  <c r="T65" i="18" s="1"/>
  <c r="U64" i="18"/>
  <c r="T64" i="18"/>
  <c r="S64" i="18"/>
  <c r="R64" i="18"/>
  <c r="Q64" i="18"/>
  <c r="P64" i="18"/>
  <c r="E64" i="18"/>
  <c r="U63" i="18"/>
  <c r="T63" i="18"/>
  <c r="S63" i="18"/>
  <c r="R63" i="18"/>
  <c r="Q63" i="18"/>
  <c r="P63" i="18"/>
  <c r="E63" i="18"/>
  <c r="U62" i="18"/>
  <c r="T62" i="18"/>
  <c r="S62" i="18"/>
  <c r="R62" i="18"/>
  <c r="Q62" i="18"/>
  <c r="P62" i="18"/>
  <c r="E62" i="18"/>
  <c r="S61" i="18"/>
  <c r="R61" i="18"/>
  <c r="Q61" i="18"/>
  <c r="P61" i="18"/>
  <c r="E61" i="18"/>
  <c r="V59" i="18"/>
  <c r="O59" i="18"/>
  <c r="N59" i="18"/>
  <c r="M59" i="18"/>
  <c r="L59" i="18"/>
  <c r="K59" i="18"/>
  <c r="J59" i="18"/>
  <c r="I59" i="18"/>
  <c r="S59" i="18" s="1"/>
  <c r="H59" i="18"/>
  <c r="R59" i="18" s="1"/>
  <c r="G59" i="18"/>
  <c r="F59" i="18"/>
  <c r="C59" i="18"/>
  <c r="B59" i="18"/>
  <c r="T58" i="18"/>
  <c r="S58" i="18"/>
  <c r="R58" i="18"/>
  <c r="Q58" i="18"/>
  <c r="P58" i="18"/>
  <c r="E58" i="18"/>
  <c r="U58" i="18" s="1"/>
  <c r="U57" i="18"/>
  <c r="T57" i="18"/>
  <c r="S57" i="18"/>
  <c r="R57" i="18"/>
  <c r="Q57" i="18"/>
  <c r="P57" i="18"/>
  <c r="E57" i="18"/>
  <c r="S56" i="18"/>
  <c r="R56" i="18"/>
  <c r="Q56" i="18"/>
  <c r="P56" i="18"/>
  <c r="E56" i="18"/>
  <c r="U56" i="18" s="1"/>
  <c r="S55" i="18"/>
  <c r="R55" i="18"/>
  <c r="Q55" i="18"/>
  <c r="P55" i="18"/>
  <c r="E55" i="18"/>
  <c r="U55" i="18" s="1"/>
  <c r="V53" i="18"/>
  <c r="O53" i="18"/>
  <c r="N53" i="18"/>
  <c r="M53" i="18"/>
  <c r="L53" i="18"/>
  <c r="K53" i="18"/>
  <c r="J53" i="18"/>
  <c r="I53" i="18"/>
  <c r="S53" i="18" s="1"/>
  <c r="H53" i="18"/>
  <c r="G53" i="18"/>
  <c r="F53" i="18"/>
  <c r="C53" i="18"/>
  <c r="B53" i="18"/>
  <c r="S52" i="18"/>
  <c r="R52" i="18"/>
  <c r="Q52" i="18"/>
  <c r="P52" i="18"/>
  <c r="E52" i="18"/>
  <c r="U52" i="18" s="1"/>
  <c r="S51" i="18"/>
  <c r="R51" i="18"/>
  <c r="Q51" i="18"/>
  <c r="P51" i="18"/>
  <c r="E51" i="18"/>
  <c r="U51" i="18" s="1"/>
  <c r="S50" i="18"/>
  <c r="R50" i="18"/>
  <c r="Q50" i="18"/>
  <c r="P50" i="18"/>
  <c r="E50" i="18"/>
  <c r="T50" i="18" s="1"/>
  <c r="S49" i="18"/>
  <c r="R49" i="18"/>
  <c r="Q49" i="18"/>
  <c r="P49" i="18"/>
  <c r="E49" i="18"/>
  <c r="U49" i="18" s="1"/>
  <c r="U48" i="18"/>
  <c r="S48" i="18"/>
  <c r="R48" i="18"/>
  <c r="Q48" i="18"/>
  <c r="P48" i="18"/>
  <c r="E48" i="18"/>
  <c r="T48" i="18" s="1"/>
  <c r="U47" i="18"/>
  <c r="T47" i="18"/>
  <c r="S47" i="18"/>
  <c r="R47" i="18"/>
  <c r="Q47" i="18"/>
  <c r="P47" i="18"/>
  <c r="E47" i="18"/>
  <c r="U46" i="18"/>
  <c r="T46" i="18"/>
  <c r="S46" i="18"/>
  <c r="R46" i="18"/>
  <c r="Q46" i="18"/>
  <c r="P46" i="18"/>
  <c r="E46" i="18"/>
  <c r="U45" i="18"/>
  <c r="T45" i="18"/>
  <c r="S45" i="18"/>
  <c r="R45" i="18"/>
  <c r="Q45" i="18"/>
  <c r="P45" i="18"/>
  <c r="E45" i="18"/>
  <c r="S44" i="18"/>
  <c r="R44" i="18"/>
  <c r="Q44" i="18"/>
  <c r="P44" i="18"/>
  <c r="E44" i="18"/>
  <c r="U44" i="18" s="1"/>
  <c r="S43" i="18"/>
  <c r="R43" i="18"/>
  <c r="Q43" i="18"/>
  <c r="P43" i="18"/>
  <c r="E43" i="18"/>
  <c r="S42" i="18"/>
  <c r="R42" i="18"/>
  <c r="Q42" i="18"/>
  <c r="P42" i="18"/>
  <c r="E42" i="18"/>
  <c r="T42" i="18" s="1"/>
  <c r="V40" i="18"/>
  <c r="O40" i="18"/>
  <c r="N40" i="18"/>
  <c r="M40" i="18"/>
  <c r="L40" i="18"/>
  <c r="K40" i="18"/>
  <c r="J40" i="18"/>
  <c r="I40" i="18"/>
  <c r="Q40" i="18" s="1"/>
  <c r="H40" i="18"/>
  <c r="R40" i="18" s="1"/>
  <c r="G40" i="18"/>
  <c r="F40" i="18"/>
  <c r="E40" i="18"/>
  <c r="C40" i="18"/>
  <c r="B40" i="18"/>
  <c r="S39" i="18"/>
  <c r="R39" i="18"/>
  <c r="Q39" i="18"/>
  <c r="P39" i="18"/>
  <c r="E39" i="18"/>
  <c r="U39" i="18" s="1"/>
  <c r="S38" i="18"/>
  <c r="R38" i="18"/>
  <c r="Q38" i="18"/>
  <c r="P38" i="18"/>
  <c r="E38" i="18"/>
  <c r="T38" i="18" s="1"/>
  <c r="S37" i="18"/>
  <c r="R37" i="18"/>
  <c r="Q37" i="18"/>
  <c r="P37" i="18"/>
  <c r="E37" i="18"/>
  <c r="U37" i="18" s="1"/>
  <c r="U36" i="18"/>
  <c r="S36" i="18"/>
  <c r="R36" i="18"/>
  <c r="Q36" i="18"/>
  <c r="P36" i="18"/>
  <c r="E36" i="18"/>
  <c r="T36" i="18" s="1"/>
  <c r="U35" i="18"/>
  <c r="T35" i="18"/>
  <c r="S35" i="18"/>
  <c r="R35" i="18"/>
  <c r="Q35" i="18"/>
  <c r="P35" i="18"/>
  <c r="E35" i="18"/>
  <c r="V33" i="18"/>
  <c r="O33" i="18"/>
  <c r="N33" i="18"/>
  <c r="M33" i="18"/>
  <c r="L33" i="18"/>
  <c r="K33" i="18"/>
  <c r="S33" i="18" s="1"/>
  <c r="J33" i="18"/>
  <c r="I33" i="18"/>
  <c r="H33" i="18"/>
  <c r="G33" i="18"/>
  <c r="F33" i="18"/>
  <c r="C33" i="18"/>
  <c r="B33" i="18"/>
  <c r="E33" i="18" s="1"/>
  <c r="U32" i="18"/>
  <c r="S32" i="18"/>
  <c r="R32" i="18"/>
  <c r="Q32" i="18"/>
  <c r="P32" i="18"/>
  <c r="E32" i="18"/>
  <c r="V30" i="18"/>
  <c r="O30" i="18"/>
  <c r="N30" i="18"/>
  <c r="M30" i="18"/>
  <c r="L30" i="18"/>
  <c r="K30" i="18"/>
  <c r="J30" i="18"/>
  <c r="I30" i="18"/>
  <c r="Q30" i="18" s="1"/>
  <c r="H30" i="18"/>
  <c r="P30" i="18" s="1"/>
  <c r="G30" i="18"/>
  <c r="F30" i="18"/>
  <c r="C30" i="18"/>
  <c r="B30" i="18"/>
  <c r="E30" i="18" s="1"/>
  <c r="S29" i="18"/>
  <c r="R29" i="18"/>
  <c r="Q29" i="18"/>
  <c r="P29" i="18"/>
  <c r="E29" i="18"/>
  <c r="U29" i="18" s="1"/>
  <c r="S28" i="18"/>
  <c r="R28" i="18"/>
  <c r="Q28" i="18"/>
  <c r="P28" i="18"/>
  <c r="E28" i="18"/>
  <c r="U27" i="18"/>
  <c r="S27" i="18"/>
  <c r="R27" i="18"/>
  <c r="Q27" i="18"/>
  <c r="P27" i="18"/>
  <c r="E27" i="18"/>
  <c r="T27" i="18" s="1"/>
  <c r="U26" i="18"/>
  <c r="T26" i="18"/>
  <c r="S26" i="18"/>
  <c r="R26" i="18"/>
  <c r="Q26" i="18"/>
  <c r="P26" i="18"/>
  <c r="E26" i="18"/>
  <c r="V24" i="18"/>
  <c r="O24" i="18"/>
  <c r="N24" i="18"/>
  <c r="M24" i="18"/>
  <c r="L24" i="18"/>
  <c r="K24" i="18"/>
  <c r="J24" i="18"/>
  <c r="I24" i="18"/>
  <c r="S24" i="18" s="1"/>
  <c r="H24" i="18"/>
  <c r="P24" i="18" s="1"/>
  <c r="G24" i="18"/>
  <c r="F24" i="18"/>
  <c r="C24" i="18"/>
  <c r="B24" i="18"/>
  <c r="E24" i="18" s="1"/>
  <c r="U23" i="18"/>
  <c r="T23" i="18"/>
  <c r="S23" i="18"/>
  <c r="R23" i="18"/>
  <c r="Q23" i="18"/>
  <c r="P23" i="18"/>
  <c r="E23" i="18"/>
  <c r="U22" i="18"/>
  <c r="T22" i="18"/>
  <c r="S22" i="18"/>
  <c r="R22" i="18"/>
  <c r="Q22" i="18"/>
  <c r="P22" i="18"/>
  <c r="E22" i="18"/>
  <c r="S21" i="18"/>
  <c r="R21" i="18"/>
  <c r="Q21" i="18"/>
  <c r="P21" i="18"/>
  <c r="E21" i="18"/>
  <c r="S20" i="18"/>
  <c r="R20" i="18"/>
  <c r="Q20" i="18"/>
  <c r="P20" i="18"/>
  <c r="E20" i="18"/>
  <c r="U20" i="18" s="1"/>
  <c r="S19" i="18"/>
  <c r="R19" i="18"/>
  <c r="Q19" i="18"/>
  <c r="P19" i="18"/>
  <c r="E19" i="18"/>
  <c r="U19" i="18" s="1"/>
  <c r="S18" i="18"/>
  <c r="R18" i="18"/>
  <c r="Q18" i="18"/>
  <c r="P18" i="18"/>
  <c r="E18" i="18"/>
  <c r="T18" i="18" s="1"/>
  <c r="S17" i="18"/>
  <c r="R17" i="18"/>
  <c r="Q17" i="18"/>
  <c r="P17" i="18"/>
  <c r="E17" i="18"/>
  <c r="U17" i="18" s="1"/>
  <c r="V15" i="18"/>
  <c r="O15" i="18"/>
  <c r="N15" i="18"/>
  <c r="M15" i="18"/>
  <c r="L15" i="18"/>
  <c r="K15" i="18"/>
  <c r="J15" i="18"/>
  <c r="I15" i="18"/>
  <c r="H15" i="18"/>
  <c r="G15" i="18"/>
  <c r="F15" i="18"/>
  <c r="C15" i="18"/>
  <c r="E15" i="18" s="1"/>
  <c r="B15" i="18"/>
  <c r="S14" i="18"/>
  <c r="R14" i="18"/>
  <c r="Q14" i="18"/>
  <c r="P14" i="18"/>
  <c r="E14" i="18"/>
  <c r="T14" i="18" s="1"/>
  <c r="S13" i="18"/>
  <c r="R13" i="18"/>
  <c r="Q13" i="18"/>
  <c r="P13" i="18"/>
  <c r="E13" i="18"/>
  <c r="U13" i="18" s="1"/>
  <c r="U12" i="18"/>
  <c r="S12" i="18"/>
  <c r="R12" i="18"/>
  <c r="Q12" i="18"/>
  <c r="P12" i="18"/>
  <c r="E12" i="18"/>
  <c r="T12" i="18" s="1"/>
  <c r="S11" i="18"/>
  <c r="R11" i="18"/>
  <c r="Q11" i="18"/>
  <c r="P11" i="18"/>
  <c r="E11" i="18"/>
  <c r="S10" i="18"/>
  <c r="R10" i="18"/>
  <c r="Q10" i="18"/>
  <c r="P10" i="18"/>
  <c r="E10" i="18"/>
  <c r="T9" i="18"/>
  <c r="S9" i="18"/>
  <c r="R9" i="18"/>
  <c r="Q9" i="18"/>
  <c r="P9" i="18"/>
  <c r="E9" i="18"/>
  <c r="U9" i="18" s="1"/>
  <c r="S93" i="17"/>
  <c r="R93" i="17"/>
  <c r="Q93" i="17"/>
  <c r="P93" i="17"/>
  <c r="E93" i="17"/>
  <c r="U93" i="17" s="1"/>
  <c r="S92" i="17"/>
  <c r="R92" i="17"/>
  <c r="Q92" i="17"/>
  <c r="P92" i="17"/>
  <c r="E92" i="17"/>
  <c r="U92" i="17" s="1"/>
  <c r="S91" i="17"/>
  <c r="R91" i="17"/>
  <c r="Q91" i="17"/>
  <c r="P91" i="17"/>
  <c r="E91" i="17"/>
  <c r="T91" i="17" s="1"/>
  <c r="S90" i="17"/>
  <c r="R90" i="17"/>
  <c r="Q90" i="17"/>
  <c r="P90" i="17"/>
  <c r="E90" i="17"/>
  <c r="U90" i="17" s="1"/>
  <c r="S89" i="17"/>
  <c r="R89" i="17"/>
  <c r="Q89" i="17"/>
  <c r="P89" i="17"/>
  <c r="E89" i="17"/>
  <c r="U88" i="17"/>
  <c r="S88" i="17"/>
  <c r="R88" i="17"/>
  <c r="Q88" i="17"/>
  <c r="P88" i="17"/>
  <c r="E88" i="17"/>
  <c r="T88" i="17" s="1"/>
  <c r="U87" i="17"/>
  <c r="T87" i="17"/>
  <c r="S87" i="17"/>
  <c r="R87" i="17"/>
  <c r="Q87" i="17"/>
  <c r="P87" i="17"/>
  <c r="E87" i="17"/>
  <c r="S86" i="17"/>
  <c r="R86" i="17"/>
  <c r="Q86" i="17"/>
  <c r="P86" i="17"/>
  <c r="E86" i="17"/>
  <c r="U86" i="17" s="1"/>
  <c r="V72" i="17"/>
  <c r="O72" i="17"/>
  <c r="N72" i="17"/>
  <c r="M72" i="17"/>
  <c r="L72" i="17"/>
  <c r="K72" i="17"/>
  <c r="J72" i="17"/>
  <c r="I72" i="17"/>
  <c r="S72" i="17" s="1"/>
  <c r="H72" i="17"/>
  <c r="G72" i="17"/>
  <c r="F72" i="17"/>
  <c r="C72" i="17"/>
  <c r="B72" i="17"/>
  <c r="V71" i="17"/>
  <c r="O71" i="17"/>
  <c r="N71" i="17"/>
  <c r="M71" i="17"/>
  <c r="L71" i="17"/>
  <c r="K71" i="17"/>
  <c r="J71" i="17"/>
  <c r="R71" i="17" s="1"/>
  <c r="I71" i="17"/>
  <c r="S71" i="17" s="1"/>
  <c r="H71" i="17"/>
  <c r="G71" i="17"/>
  <c r="F71" i="17"/>
  <c r="C71" i="17"/>
  <c r="B71" i="17"/>
  <c r="E71" i="17" s="1"/>
  <c r="V70" i="17"/>
  <c r="S70" i="17"/>
  <c r="O70" i="17"/>
  <c r="N70" i="17"/>
  <c r="M70" i="17"/>
  <c r="L70" i="17"/>
  <c r="K70" i="17"/>
  <c r="J70" i="17"/>
  <c r="I70" i="17"/>
  <c r="Q70" i="17" s="1"/>
  <c r="H70" i="17"/>
  <c r="P70" i="17" s="1"/>
  <c r="G70" i="17"/>
  <c r="F70" i="17"/>
  <c r="C70" i="17"/>
  <c r="B70" i="17"/>
  <c r="E70" i="17" s="1"/>
  <c r="S69" i="17"/>
  <c r="R69" i="17"/>
  <c r="Q69" i="17"/>
  <c r="P69" i="17"/>
  <c r="E69" i="17"/>
  <c r="T69" i="17" s="1"/>
  <c r="V67" i="17"/>
  <c r="O67" i="17"/>
  <c r="N67" i="17"/>
  <c r="M67" i="17"/>
  <c r="L67" i="17"/>
  <c r="K67" i="17"/>
  <c r="J67" i="17"/>
  <c r="I67" i="17"/>
  <c r="H67" i="17"/>
  <c r="G67" i="17"/>
  <c r="F67" i="17"/>
  <c r="C67" i="17"/>
  <c r="B67" i="17"/>
  <c r="V66" i="17"/>
  <c r="O66" i="17"/>
  <c r="N66" i="17"/>
  <c r="M66" i="17"/>
  <c r="L66" i="17"/>
  <c r="K66" i="17"/>
  <c r="J66" i="17"/>
  <c r="I66" i="17"/>
  <c r="S66" i="17" s="1"/>
  <c r="H66" i="17"/>
  <c r="R66" i="17" s="1"/>
  <c r="G66" i="17"/>
  <c r="F66" i="17"/>
  <c r="C66" i="17"/>
  <c r="B66" i="17"/>
  <c r="E66" i="17" s="1"/>
  <c r="T65" i="17"/>
  <c r="S65" i="17"/>
  <c r="R65" i="17"/>
  <c r="Q65" i="17"/>
  <c r="P65" i="17"/>
  <c r="E65" i="17"/>
  <c r="U65" i="17" s="1"/>
  <c r="S64" i="17"/>
  <c r="R64" i="17"/>
  <c r="Q64" i="17"/>
  <c r="P64" i="17"/>
  <c r="E64" i="17"/>
  <c r="S63" i="17"/>
  <c r="R63" i="17"/>
  <c r="Q63" i="17"/>
  <c r="P63" i="17"/>
  <c r="E63" i="17"/>
  <c r="U63" i="17" s="1"/>
  <c r="S62" i="17"/>
  <c r="R62" i="17"/>
  <c r="Q62" i="17"/>
  <c r="P62" i="17"/>
  <c r="E62" i="17"/>
  <c r="T62" i="17" s="1"/>
  <c r="S61" i="17"/>
  <c r="R61" i="17"/>
  <c r="Q61" i="17"/>
  <c r="P61" i="17"/>
  <c r="E61" i="17"/>
  <c r="U61" i="17" s="1"/>
  <c r="V59" i="17"/>
  <c r="O59" i="17"/>
  <c r="N59" i="17"/>
  <c r="M59" i="17"/>
  <c r="L59" i="17"/>
  <c r="K59" i="17"/>
  <c r="J59" i="17"/>
  <c r="I59" i="17"/>
  <c r="S59" i="17" s="1"/>
  <c r="H59" i="17"/>
  <c r="G59" i="17"/>
  <c r="F59" i="17"/>
  <c r="C59" i="17"/>
  <c r="B59" i="17"/>
  <c r="E59" i="17" s="1"/>
  <c r="S58" i="17"/>
  <c r="R58" i="17"/>
  <c r="Q58" i="17"/>
  <c r="P58" i="17"/>
  <c r="E58" i="17"/>
  <c r="T58" i="17" s="1"/>
  <c r="S57" i="17"/>
  <c r="R57" i="17"/>
  <c r="Q57" i="17"/>
  <c r="P57" i="17"/>
  <c r="E57" i="17"/>
  <c r="U57" i="17" s="1"/>
  <c r="U56" i="17"/>
  <c r="S56" i="17"/>
  <c r="R56" i="17"/>
  <c r="Q56" i="17"/>
  <c r="P56" i="17"/>
  <c r="E56" i="17"/>
  <c r="T56" i="17" s="1"/>
  <c r="T55" i="17"/>
  <c r="S55" i="17"/>
  <c r="R55" i="17"/>
  <c r="Q55" i="17"/>
  <c r="P55" i="17"/>
  <c r="E55" i="17"/>
  <c r="U55" i="17" s="1"/>
  <c r="V53" i="17"/>
  <c r="O53" i="17"/>
  <c r="N53" i="17"/>
  <c r="M53" i="17"/>
  <c r="L53" i="17"/>
  <c r="K53" i="17"/>
  <c r="J53" i="17"/>
  <c r="I53" i="17"/>
  <c r="H53" i="17"/>
  <c r="G53" i="17"/>
  <c r="F53" i="17"/>
  <c r="C53" i="17"/>
  <c r="B53" i="17"/>
  <c r="S52" i="17"/>
  <c r="R52" i="17"/>
  <c r="Q52" i="17"/>
  <c r="P52" i="17"/>
  <c r="E52" i="17"/>
  <c r="U51" i="17"/>
  <c r="S51" i="17"/>
  <c r="R51" i="17"/>
  <c r="Q51" i="17"/>
  <c r="P51" i="17"/>
  <c r="E51" i="17"/>
  <c r="T51" i="17" s="1"/>
  <c r="U50" i="17"/>
  <c r="T50" i="17"/>
  <c r="S50" i="17"/>
  <c r="R50" i="17"/>
  <c r="Q50" i="17"/>
  <c r="P50" i="17"/>
  <c r="E50" i="17"/>
  <c r="S49" i="17"/>
  <c r="R49" i="17"/>
  <c r="Q49" i="17"/>
  <c r="P49" i="17"/>
  <c r="E49" i="17"/>
  <c r="U49" i="17" s="1"/>
  <c r="S48" i="17"/>
  <c r="R48" i="17"/>
  <c r="Q48" i="17"/>
  <c r="P48" i="17"/>
  <c r="E48" i="17"/>
  <c r="U48" i="17" s="1"/>
  <c r="S47" i="17"/>
  <c r="R47" i="17"/>
  <c r="Q47" i="17"/>
  <c r="P47" i="17"/>
  <c r="E47" i="17"/>
  <c r="U47" i="17" s="1"/>
  <c r="S46" i="17"/>
  <c r="R46" i="17"/>
  <c r="Q46" i="17"/>
  <c r="P46" i="17"/>
  <c r="E46" i="17"/>
  <c r="T46" i="17" s="1"/>
  <c r="S45" i="17"/>
  <c r="R45" i="17"/>
  <c r="Q45" i="17"/>
  <c r="P45" i="17"/>
  <c r="E45" i="17"/>
  <c r="U45" i="17" s="1"/>
  <c r="U44" i="17"/>
  <c r="S44" i="17"/>
  <c r="R44" i="17"/>
  <c r="Q44" i="17"/>
  <c r="P44" i="17"/>
  <c r="E44" i="17"/>
  <c r="T43" i="17"/>
  <c r="S43" i="17"/>
  <c r="R43" i="17"/>
  <c r="Q43" i="17"/>
  <c r="P43" i="17"/>
  <c r="E43" i="17"/>
  <c r="U43" i="17" s="1"/>
  <c r="S42" i="17"/>
  <c r="R42" i="17"/>
  <c r="Q42" i="17"/>
  <c r="P42" i="17"/>
  <c r="E42" i="17"/>
  <c r="U42" i="17" s="1"/>
  <c r="V40" i="17"/>
  <c r="O40" i="17"/>
  <c r="N40" i="17"/>
  <c r="M40" i="17"/>
  <c r="L40" i="17"/>
  <c r="K40" i="17"/>
  <c r="J40" i="17"/>
  <c r="I40" i="17"/>
  <c r="S40" i="17" s="1"/>
  <c r="H40" i="17"/>
  <c r="G40" i="17"/>
  <c r="F40" i="17"/>
  <c r="C40" i="17"/>
  <c r="B40" i="17"/>
  <c r="S39" i="17"/>
  <c r="R39" i="17"/>
  <c r="Q39" i="17"/>
  <c r="P39" i="17"/>
  <c r="E39" i="17"/>
  <c r="S38" i="17"/>
  <c r="R38" i="17"/>
  <c r="Q38" i="17"/>
  <c r="P38" i="17"/>
  <c r="E38" i="17"/>
  <c r="T37" i="17"/>
  <c r="S37" i="17"/>
  <c r="R37" i="17"/>
  <c r="Q37" i="17"/>
  <c r="P37" i="17"/>
  <c r="E37" i="17"/>
  <c r="U37" i="17" s="1"/>
  <c r="S36" i="17"/>
  <c r="R36" i="17"/>
  <c r="Q36" i="17"/>
  <c r="U36" i="17" s="1"/>
  <c r="P36" i="17"/>
  <c r="T36" i="17" s="1"/>
  <c r="E36" i="17"/>
  <c r="S35" i="17"/>
  <c r="R35" i="17"/>
  <c r="Q35" i="17"/>
  <c r="P35" i="17"/>
  <c r="E35" i="17"/>
  <c r="V33" i="17"/>
  <c r="O33" i="17"/>
  <c r="N33" i="17"/>
  <c r="M33" i="17"/>
  <c r="L33" i="17"/>
  <c r="K33" i="17"/>
  <c r="J33" i="17"/>
  <c r="I33" i="17"/>
  <c r="S33" i="17" s="1"/>
  <c r="H33" i="17"/>
  <c r="R33" i="17" s="1"/>
  <c r="G33" i="17"/>
  <c r="F33" i="17"/>
  <c r="C33" i="17"/>
  <c r="B33" i="17"/>
  <c r="E33" i="17" s="1"/>
  <c r="S32" i="17"/>
  <c r="R32" i="17"/>
  <c r="Q32" i="17"/>
  <c r="U32" i="17" s="1"/>
  <c r="P32" i="17"/>
  <c r="T32" i="17" s="1"/>
  <c r="E32" i="17"/>
  <c r="V30" i="17"/>
  <c r="O30" i="17"/>
  <c r="N30" i="17"/>
  <c r="M30" i="17"/>
  <c r="L30" i="17"/>
  <c r="K30" i="17"/>
  <c r="J30" i="17"/>
  <c r="I30" i="17"/>
  <c r="S30" i="17" s="1"/>
  <c r="H30" i="17"/>
  <c r="R30" i="17" s="1"/>
  <c r="G30" i="17"/>
  <c r="F30" i="17"/>
  <c r="C30" i="17"/>
  <c r="B30" i="17"/>
  <c r="E30" i="17" s="1"/>
  <c r="T29" i="17"/>
  <c r="S29" i="17"/>
  <c r="R29" i="17"/>
  <c r="Q29" i="17"/>
  <c r="P29" i="17"/>
  <c r="E29" i="17"/>
  <c r="U29" i="17" s="1"/>
  <c r="S28" i="17"/>
  <c r="R28" i="17"/>
  <c r="Q28" i="17"/>
  <c r="P28" i="17"/>
  <c r="E28" i="17"/>
  <c r="T28" i="17" s="1"/>
  <c r="S27" i="17"/>
  <c r="R27" i="17"/>
  <c r="Q27" i="17"/>
  <c r="P27" i="17"/>
  <c r="E27" i="17"/>
  <c r="U27" i="17" s="1"/>
  <c r="S26" i="17"/>
  <c r="R26" i="17"/>
  <c r="Q26" i="17"/>
  <c r="P26" i="17"/>
  <c r="E26" i="17"/>
  <c r="T26" i="17" s="1"/>
  <c r="V24" i="17"/>
  <c r="O24" i="17"/>
  <c r="N24" i="17"/>
  <c r="M24" i="17"/>
  <c r="L24" i="17"/>
  <c r="K24" i="17"/>
  <c r="J24" i="17"/>
  <c r="I24" i="17"/>
  <c r="H24" i="17"/>
  <c r="G24" i="17"/>
  <c r="F24" i="17"/>
  <c r="C24" i="17"/>
  <c r="B24" i="17"/>
  <c r="E24" i="17" s="1"/>
  <c r="S23" i="17"/>
  <c r="R23" i="17"/>
  <c r="Q23" i="17"/>
  <c r="P23" i="17"/>
  <c r="E23" i="17"/>
  <c r="U23" i="17" s="1"/>
  <c r="S22" i="17"/>
  <c r="R22" i="17"/>
  <c r="Q22" i="17"/>
  <c r="P22" i="17"/>
  <c r="E22" i="17"/>
  <c r="T22" i="17" s="1"/>
  <c r="S21" i="17"/>
  <c r="R21" i="17"/>
  <c r="Q21" i="17"/>
  <c r="P21" i="17"/>
  <c r="E21" i="17"/>
  <c r="U21" i="17" s="1"/>
  <c r="S20" i="17"/>
  <c r="R20" i="17"/>
  <c r="Q20" i="17"/>
  <c r="P20" i="17"/>
  <c r="E20" i="17"/>
  <c r="S19" i="17"/>
  <c r="R19" i="17"/>
  <c r="Q19" i="17"/>
  <c r="P19" i="17"/>
  <c r="E19" i="17"/>
  <c r="U18" i="17"/>
  <c r="S18" i="17"/>
  <c r="R18" i="17"/>
  <c r="Q18" i="17"/>
  <c r="P18" i="17"/>
  <c r="E18" i="17"/>
  <c r="T18" i="17" s="1"/>
  <c r="T17" i="17"/>
  <c r="S17" i="17"/>
  <c r="R17" i="17"/>
  <c r="Q17" i="17"/>
  <c r="P17" i="17"/>
  <c r="E17" i="17"/>
  <c r="U17" i="17" s="1"/>
  <c r="V15" i="17"/>
  <c r="O15" i="17"/>
  <c r="N15" i="17"/>
  <c r="M15" i="17"/>
  <c r="L15" i="17"/>
  <c r="K15" i="17"/>
  <c r="J15" i="17"/>
  <c r="I15" i="17"/>
  <c r="S15" i="17" s="1"/>
  <c r="H15" i="17"/>
  <c r="R15" i="17" s="1"/>
  <c r="G15" i="17"/>
  <c r="F15" i="17"/>
  <c r="C15" i="17"/>
  <c r="B15" i="17"/>
  <c r="S14" i="17"/>
  <c r="R14" i="17"/>
  <c r="Q14" i="17"/>
  <c r="P14" i="17"/>
  <c r="E14" i="17"/>
  <c r="S13" i="17"/>
  <c r="R13" i="17"/>
  <c r="Q13" i="17"/>
  <c r="P13" i="17"/>
  <c r="E13" i="17"/>
  <c r="U13" i="17" s="1"/>
  <c r="S12" i="17"/>
  <c r="R12" i="17"/>
  <c r="Q12" i="17"/>
  <c r="P12" i="17"/>
  <c r="E12" i="17"/>
  <c r="U12" i="17" s="1"/>
  <c r="S11" i="17"/>
  <c r="R11" i="17"/>
  <c r="Q11" i="17"/>
  <c r="P11" i="17"/>
  <c r="E11" i="17"/>
  <c r="U11" i="17" s="1"/>
  <c r="S10" i="17"/>
  <c r="R10" i="17"/>
  <c r="Q10" i="17"/>
  <c r="P10" i="17"/>
  <c r="E10" i="17"/>
  <c r="S9" i="17"/>
  <c r="R9" i="17"/>
  <c r="Q9" i="17"/>
  <c r="P9" i="17"/>
  <c r="E9" i="17"/>
  <c r="U9" i="17" s="1"/>
  <c r="S93" i="16"/>
  <c r="R93" i="16"/>
  <c r="Q93" i="16"/>
  <c r="P93" i="16"/>
  <c r="E93" i="16"/>
  <c r="S92" i="16"/>
  <c r="R92" i="16"/>
  <c r="Q92" i="16"/>
  <c r="P92" i="16"/>
  <c r="E92" i="16"/>
  <c r="U91" i="16"/>
  <c r="S91" i="16"/>
  <c r="R91" i="16"/>
  <c r="Q91" i="16"/>
  <c r="P91" i="16"/>
  <c r="E91" i="16"/>
  <c r="T91" i="16" s="1"/>
  <c r="T90" i="16"/>
  <c r="S90" i="16"/>
  <c r="R90" i="16"/>
  <c r="Q90" i="16"/>
  <c r="P90" i="16"/>
  <c r="E90" i="16"/>
  <c r="U90" i="16" s="1"/>
  <c r="S89" i="16"/>
  <c r="R89" i="16"/>
  <c r="Q89" i="16"/>
  <c r="P89" i="16"/>
  <c r="E89" i="16"/>
  <c r="T89" i="16" s="1"/>
  <c r="S88" i="16"/>
  <c r="R88" i="16"/>
  <c r="Q88" i="16"/>
  <c r="P88" i="16"/>
  <c r="E88" i="16"/>
  <c r="U88" i="16" s="1"/>
  <c r="S87" i="16"/>
  <c r="R87" i="16"/>
  <c r="Q87" i="16"/>
  <c r="P87" i="16"/>
  <c r="E87" i="16"/>
  <c r="T87" i="16" s="1"/>
  <c r="S86" i="16"/>
  <c r="R86" i="16"/>
  <c r="Q86" i="16"/>
  <c r="P86" i="16"/>
  <c r="E86" i="16"/>
  <c r="U86" i="16" s="1"/>
  <c r="V72" i="16"/>
  <c r="O72" i="16"/>
  <c r="N72" i="16"/>
  <c r="M72" i="16"/>
  <c r="L72" i="16"/>
  <c r="K72" i="16"/>
  <c r="J72" i="16"/>
  <c r="I72" i="16"/>
  <c r="S72" i="16" s="1"/>
  <c r="H72" i="16"/>
  <c r="G72" i="16"/>
  <c r="F72" i="16"/>
  <c r="C72" i="16"/>
  <c r="B72" i="16"/>
  <c r="V71" i="16"/>
  <c r="O71" i="16"/>
  <c r="N71" i="16"/>
  <c r="M71" i="16"/>
  <c r="L71" i="16"/>
  <c r="K71" i="16"/>
  <c r="J71" i="16"/>
  <c r="I71" i="16"/>
  <c r="S71" i="16" s="1"/>
  <c r="H71" i="16"/>
  <c r="R71" i="16" s="1"/>
  <c r="G71" i="16"/>
  <c r="F71" i="16"/>
  <c r="C71" i="16"/>
  <c r="B71" i="16"/>
  <c r="E71" i="16" s="1"/>
  <c r="V70" i="16"/>
  <c r="O70" i="16"/>
  <c r="Q70" i="16" s="1"/>
  <c r="N70" i="16"/>
  <c r="M70" i="16"/>
  <c r="L70" i="16"/>
  <c r="K70" i="16"/>
  <c r="J70" i="16"/>
  <c r="I70" i="16"/>
  <c r="S70" i="16" s="1"/>
  <c r="H70" i="16"/>
  <c r="G70" i="16"/>
  <c r="F70" i="16"/>
  <c r="C70" i="16"/>
  <c r="B70" i="16"/>
  <c r="E70" i="16" s="1"/>
  <c r="S69" i="16"/>
  <c r="R69" i="16"/>
  <c r="Q69" i="16"/>
  <c r="U69" i="16" s="1"/>
  <c r="P69" i="16"/>
  <c r="T69" i="16" s="1"/>
  <c r="E69" i="16"/>
  <c r="V67" i="16"/>
  <c r="O67" i="16"/>
  <c r="N67" i="16"/>
  <c r="M67" i="16"/>
  <c r="L67" i="16"/>
  <c r="K67" i="16"/>
  <c r="J67" i="16"/>
  <c r="I67" i="16"/>
  <c r="S67" i="16" s="1"/>
  <c r="H67" i="16"/>
  <c r="G67" i="16"/>
  <c r="F67" i="16"/>
  <c r="C67" i="16"/>
  <c r="B67" i="16"/>
  <c r="V66" i="16"/>
  <c r="O66" i="16"/>
  <c r="N66" i="16"/>
  <c r="M66" i="16"/>
  <c r="L66" i="16"/>
  <c r="K66" i="16"/>
  <c r="J66" i="16"/>
  <c r="I66" i="16"/>
  <c r="Q66" i="16" s="1"/>
  <c r="H66" i="16"/>
  <c r="R66" i="16" s="1"/>
  <c r="G66" i="16"/>
  <c r="F66" i="16"/>
  <c r="C66" i="16"/>
  <c r="B66" i="16"/>
  <c r="S65" i="16"/>
  <c r="R65" i="16"/>
  <c r="Q65" i="16"/>
  <c r="P65" i="16"/>
  <c r="E65" i="16"/>
  <c r="S64" i="16"/>
  <c r="R64" i="16"/>
  <c r="Q64" i="16"/>
  <c r="P64" i="16"/>
  <c r="E64" i="16"/>
  <c r="S63" i="16"/>
  <c r="R63" i="16"/>
  <c r="Q63" i="16"/>
  <c r="P63" i="16"/>
  <c r="E63" i="16"/>
  <c r="U62" i="16"/>
  <c r="S62" i="16"/>
  <c r="R62" i="16"/>
  <c r="Q62" i="16"/>
  <c r="P62" i="16"/>
  <c r="E62" i="16"/>
  <c r="T62" i="16" s="1"/>
  <c r="T61" i="16"/>
  <c r="S61" i="16"/>
  <c r="R61" i="16"/>
  <c r="Q61" i="16"/>
  <c r="P61" i="16"/>
  <c r="E61" i="16"/>
  <c r="U61" i="16" s="1"/>
  <c r="V59" i="16"/>
  <c r="O59" i="16"/>
  <c r="N59" i="16"/>
  <c r="M59" i="16"/>
  <c r="L59" i="16"/>
  <c r="K59" i="16"/>
  <c r="J59" i="16"/>
  <c r="I59" i="16"/>
  <c r="S59" i="16" s="1"/>
  <c r="H59" i="16"/>
  <c r="R59" i="16" s="1"/>
  <c r="G59" i="16"/>
  <c r="F59" i="16"/>
  <c r="C59" i="16"/>
  <c r="B59" i="16"/>
  <c r="S58" i="16"/>
  <c r="R58" i="16"/>
  <c r="Q58" i="16"/>
  <c r="P58" i="16"/>
  <c r="E58" i="16"/>
  <c r="S57" i="16"/>
  <c r="R57" i="16"/>
  <c r="Q57" i="16"/>
  <c r="P57" i="16"/>
  <c r="E57" i="16"/>
  <c r="U57" i="16" s="1"/>
  <c r="S56" i="16"/>
  <c r="R56" i="16"/>
  <c r="Q56" i="16"/>
  <c r="P56" i="16"/>
  <c r="E56" i="16"/>
  <c r="U56" i="16" s="1"/>
  <c r="S55" i="16"/>
  <c r="R55" i="16"/>
  <c r="Q55" i="16"/>
  <c r="P55" i="16"/>
  <c r="E55" i="16"/>
  <c r="U55" i="16" s="1"/>
  <c r="V53" i="16"/>
  <c r="O53" i="16"/>
  <c r="N53" i="16"/>
  <c r="M53" i="16"/>
  <c r="L53" i="16"/>
  <c r="K53" i="16"/>
  <c r="J53" i="16"/>
  <c r="I53" i="16"/>
  <c r="S53" i="16" s="1"/>
  <c r="H53" i="16"/>
  <c r="R53" i="16" s="1"/>
  <c r="G53" i="16"/>
  <c r="F53" i="16"/>
  <c r="C53" i="16"/>
  <c r="B53" i="16"/>
  <c r="E53" i="16" s="1"/>
  <c r="S52" i="16"/>
  <c r="R52" i="16"/>
  <c r="Q52" i="16"/>
  <c r="P52" i="16"/>
  <c r="E52" i="16"/>
  <c r="U52" i="16" s="1"/>
  <c r="S51" i="16"/>
  <c r="R51" i="16"/>
  <c r="Q51" i="16"/>
  <c r="P51" i="16"/>
  <c r="E51" i="16"/>
  <c r="S50" i="16"/>
  <c r="R50" i="16"/>
  <c r="Q50" i="16"/>
  <c r="P50" i="16"/>
  <c r="E50" i="16"/>
  <c r="S49" i="16"/>
  <c r="R49" i="16"/>
  <c r="Q49" i="16"/>
  <c r="P49" i="16"/>
  <c r="E49" i="16"/>
  <c r="S48" i="16"/>
  <c r="R48" i="16"/>
  <c r="Q48" i="16"/>
  <c r="P48" i="16"/>
  <c r="E48" i="16"/>
  <c r="T48" i="16" s="1"/>
  <c r="U47" i="16"/>
  <c r="S47" i="16"/>
  <c r="R47" i="16"/>
  <c r="Q47" i="16"/>
  <c r="P47" i="16"/>
  <c r="E47" i="16"/>
  <c r="T47" i="16" s="1"/>
  <c r="U46" i="16"/>
  <c r="T46" i="16"/>
  <c r="S46" i="16"/>
  <c r="R46" i="16"/>
  <c r="Q46" i="16"/>
  <c r="P46" i="16"/>
  <c r="E46" i="16"/>
  <c r="T45" i="16"/>
  <c r="S45" i="16"/>
  <c r="R45" i="16"/>
  <c r="Q45" i="16"/>
  <c r="P45" i="16"/>
  <c r="E45" i="16"/>
  <c r="U45" i="16" s="1"/>
  <c r="S44" i="16"/>
  <c r="R44" i="16"/>
  <c r="Q44" i="16"/>
  <c r="P44" i="16"/>
  <c r="E44" i="16"/>
  <c r="S43" i="16"/>
  <c r="R43" i="16"/>
  <c r="Q43" i="16"/>
  <c r="P43" i="16"/>
  <c r="E43" i="16"/>
  <c r="S42" i="16"/>
  <c r="R42" i="16"/>
  <c r="Q42" i="16"/>
  <c r="P42" i="16"/>
  <c r="E42" i="16"/>
  <c r="V40" i="16"/>
  <c r="O40" i="16"/>
  <c r="N40" i="16"/>
  <c r="M40" i="16"/>
  <c r="L40" i="16"/>
  <c r="K40" i="16"/>
  <c r="J40" i="16"/>
  <c r="R40" i="16" s="1"/>
  <c r="I40" i="16"/>
  <c r="H40" i="16"/>
  <c r="G40" i="16"/>
  <c r="F40" i="16"/>
  <c r="E40" i="16"/>
  <c r="C40" i="16"/>
  <c r="B40" i="16"/>
  <c r="S39" i="16"/>
  <c r="R39" i="16"/>
  <c r="Q39" i="16"/>
  <c r="P39" i="16"/>
  <c r="E39" i="16"/>
  <c r="U39" i="16" s="1"/>
  <c r="S38" i="16"/>
  <c r="R38" i="16"/>
  <c r="Q38" i="16"/>
  <c r="P38" i="16"/>
  <c r="E38" i="16"/>
  <c r="S37" i="16"/>
  <c r="R37" i="16"/>
  <c r="Q37" i="16"/>
  <c r="P37" i="16"/>
  <c r="E37" i="16"/>
  <c r="T37" i="16" s="1"/>
  <c r="S36" i="16"/>
  <c r="R36" i="16"/>
  <c r="Q36" i="16"/>
  <c r="P36" i="16"/>
  <c r="E36" i="16"/>
  <c r="U36" i="16" s="1"/>
  <c r="S35" i="16"/>
  <c r="R35" i="16"/>
  <c r="Q35" i="16"/>
  <c r="U35" i="16" s="1"/>
  <c r="P35" i="16"/>
  <c r="T35" i="16" s="1"/>
  <c r="E35" i="16"/>
  <c r="V33" i="16"/>
  <c r="S33" i="16"/>
  <c r="O33" i="16"/>
  <c r="N33" i="16"/>
  <c r="M33" i="16"/>
  <c r="L33" i="16"/>
  <c r="K33" i="16"/>
  <c r="J33" i="16"/>
  <c r="I33" i="16"/>
  <c r="H33" i="16"/>
  <c r="G33" i="16"/>
  <c r="F33" i="16"/>
  <c r="C33" i="16"/>
  <c r="B33" i="16"/>
  <c r="E33" i="16" s="1"/>
  <c r="S32" i="16"/>
  <c r="R32" i="16"/>
  <c r="Q32" i="16"/>
  <c r="P32" i="16"/>
  <c r="E32" i="16"/>
  <c r="T32" i="16" s="1"/>
  <c r="V30" i="16"/>
  <c r="O30" i="16"/>
  <c r="N30" i="16"/>
  <c r="M30" i="16"/>
  <c r="L30" i="16"/>
  <c r="K30" i="16"/>
  <c r="J30" i="16"/>
  <c r="I30" i="16"/>
  <c r="Q30" i="16" s="1"/>
  <c r="H30" i="16"/>
  <c r="G30" i="16"/>
  <c r="F30" i="16"/>
  <c r="C30" i="16"/>
  <c r="B30" i="16"/>
  <c r="E30" i="16" s="1"/>
  <c r="T29" i="16"/>
  <c r="S29" i="16"/>
  <c r="R29" i="16"/>
  <c r="Q29" i="16"/>
  <c r="P29" i="16"/>
  <c r="E29" i="16"/>
  <c r="U29" i="16" s="1"/>
  <c r="T28" i="16"/>
  <c r="S28" i="16"/>
  <c r="R28" i="16"/>
  <c r="Q28" i="16"/>
  <c r="P28" i="16"/>
  <c r="E28" i="16"/>
  <c r="U28" i="16" s="1"/>
  <c r="S27" i="16"/>
  <c r="R27" i="16"/>
  <c r="Q27" i="16"/>
  <c r="P27" i="16"/>
  <c r="E27" i="16"/>
  <c r="S26" i="16"/>
  <c r="R26" i="16"/>
  <c r="Q26" i="16"/>
  <c r="P26" i="16"/>
  <c r="E26" i="16"/>
  <c r="V24" i="16"/>
  <c r="O24" i="16"/>
  <c r="N24" i="16"/>
  <c r="M24" i="16"/>
  <c r="L24" i="16"/>
  <c r="K24" i="16"/>
  <c r="J24" i="16"/>
  <c r="I24" i="16"/>
  <c r="S24" i="16" s="1"/>
  <c r="H24" i="16"/>
  <c r="R24" i="16" s="1"/>
  <c r="G24" i="16"/>
  <c r="F24" i="16"/>
  <c r="C24" i="16"/>
  <c r="B24" i="16"/>
  <c r="E24" i="16" s="1"/>
  <c r="T23" i="16"/>
  <c r="S23" i="16"/>
  <c r="R23" i="16"/>
  <c r="Q23" i="16"/>
  <c r="P23" i="16"/>
  <c r="E23" i="16"/>
  <c r="U23" i="16" s="1"/>
  <c r="U22" i="16"/>
  <c r="T22" i="16"/>
  <c r="S22" i="16"/>
  <c r="R22" i="16"/>
  <c r="Q22" i="16"/>
  <c r="P22" i="16"/>
  <c r="E22" i="16"/>
  <c r="S21" i="16"/>
  <c r="R21" i="16"/>
  <c r="Q21" i="16"/>
  <c r="P21" i="16"/>
  <c r="E21" i="16"/>
  <c r="S20" i="16"/>
  <c r="R20" i="16"/>
  <c r="Q20" i="16"/>
  <c r="P20" i="16"/>
  <c r="E20" i="16"/>
  <c r="U20" i="16" s="1"/>
  <c r="S19" i="16"/>
  <c r="R19" i="16"/>
  <c r="Q19" i="16"/>
  <c r="P19" i="16"/>
  <c r="E19" i="16"/>
  <c r="U19" i="16" s="1"/>
  <c r="S18" i="16"/>
  <c r="R18" i="16"/>
  <c r="Q18" i="16"/>
  <c r="P18" i="16"/>
  <c r="E18" i="16"/>
  <c r="T18" i="16" s="1"/>
  <c r="U17" i="16"/>
  <c r="S17" i="16"/>
  <c r="R17" i="16"/>
  <c r="Q17" i="16"/>
  <c r="P17" i="16"/>
  <c r="E17" i="16"/>
  <c r="T17" i="16" s="1"/>
  <c r="V15" i="16"/>
  <c r="O15" i="16"/>
  <c r="N15" i="16"/>
  <c r="M15" i="16"/>
  <c r="L15" i="16"/>
  <c r="K15" i="16"/>
  <c r="J15" i="16"/>
  <c r="I15" i="16"/>
  <c r="Q15" i="16" s="1"/>
  <c r="H15" i="16"/>
  <c r="P15" i="16" s="1"/>
  <c r="G15" i="16"/>
  <c r="F15" i="16"/>
  <c r="C15" i="16"/>
  <c r="B15" i="16"/>
  <c r="E15" i="16" s="1"/>
  <c r="S14" i="16"/>
  <c r="R14" i="16"/>
  <c r="Q14" i="16"/>
  <c r="P14" i="16"/>
  <c r="E14" i="16"/>
  <c r="T14" i="16" s="1"/>
  <c r="S13" i="16"/>
  <c r="R13" i="16"/>
  <c r="Q13" i="16"/>
  <c r="P13" i="16"/>
  <c r="E13" i="16"/>
  <c r="S12" i="16"/>
  <c r="R12" i="16"/>
  <c r="Q12" i="16"/>
  <c r="P12" i="16"/>
  <c r="E12" i="16"/>
  <c r="U11" i="16"/>
  <c r="S11" i="16"/>
  <c r="R11" i="16"/>
  <c r="Q11" i="16"/>
  <c r="P11" i="16"/>
  <c r="E11" i="16"/>
  <c r="T11" i="16" s="1"/>
  <c r="T10" i="16"/>
  <c r="S10" i="16"/>
  <c r="R10" i="16"/>
  <c r="Q10" i="16"/>
  <c r="P10" i="16"/>
  <c r="E10" i="16"/>
  <c r="T9" i="16"/>
  <c r="S9" i="16"/>
  <c r="R9" i="16"/>
  <c r="Q9" i="16"/>
  <c r="P9" i="16"/>
  <c r="E9" i="16"/>
  <c r="U9" i="16" s="1"/>
  <c r="S93" i="15"/>
  <c r="R93" i="15"/>
  <c r="Q93" i="15"/>
  <c r="P93" i="15"/>
  <c r="E93" i="15"/>
  <c r="U93" i="15" s="1"/>
  <c r="S92" i="15"/>
  <c r="R92" i="15"/>
  <c r="Q92" i="15"/>
  <c r="P92" i="15"/>
  <c r="E92" i="15"/>
  <c r="U92" i="15" s="1"/>
  <c r="S91" i="15"/>
  <c r="R91" i="15"/>
  <c r="Q91" i="15"/>
  <c r="P91" i="15"/>
  <c r="E91" i="15"/>
  <c r="T91" i="15" s="1"/>
  <c r="S90" i="15"/>
  <c r="R90" i="15"/>
  <c r="Q90" i="15"/>
  <c r="P90" i="15"/>
  <c r="E90" i="15"/>
  <c r="S89" i="15"/>
  <c r="R89" i="15"/>
  <c r="Q89" i="15"/>
  <c r="P89" i="15"/>
  <c r="E89" i="15"/>
  <c r="U88" i="15"/>
  <c r="T88" i="15"/>
  <c r="S88" i="15"/>
  <c r="R88" i="15"/>
  <c r="Q88" i="15"/>
  <c r="P88" i="15"/>
  <c r="E88" i="15"/>
  <c r="U87" i="15"/>
  <c r="T87" i="15"/>
  <c r="S87" i="15"/>
  <c r="R87" i="15"/>
  <c r="Q87" i="15"/>
  <c r="P87" i="15"/>
  <c r="E87" i="15"/>
  <c r="T86" i="15"/>
  <c r="S86" i="15"/>
  <c r="R86" i="15"/>
  <c r="Q86" i="15"/>
  <c r="P86" i="15"/>
  <c r="E86" i="15"/>
  <c r="U86" i="15" s="1"/>
  <c r="V72" i="15"/>
  <c r="O72" i="15"/>
  <c r="N72" i="15"/>
  <c r="M72" i="15"/>
  <c r="L72" i="15"/>
  <c r="K72" i="15"/>
  <c r="J72" i="15"/>
  <c r="I72" i="15"/>
  <c r="S72" i="15" s="1"/>
  <c r="H72" i="15"/>
  <c r="R72" i="15" s="1"/>
  <c r="G72" i="15"/>
  <c r="F72" i="15"/>
  <c r="E72" i="15"/>
  <c r="C72" i="15"/>
  <c r="B72" i="15"/>
  <c r="V71" i="15"/>
  <c r="O71" i="15"/>
  <c r="N71" i="15"/>
  <c r="M71" i="15"/>
  <c r="L71" i="15"/>
  <c r="K71" i="15"/>
  <c r="J71" i="15"/>
  <c r="R71" i="15" s="1"/>
  <c r="I71" i="15"/>
  <c r="S71" i="15" s="1"/>
  <c r="H71" i="15"/>
  <c r="G71" i="15"/>
  <c r="F71" i="15"/>
  <c r="C71" i="15"/>
  <c r="B71" i="15"/>
  <c r="E71" i="15" s="1"/>
  <c r="V70" i="15"/>
  <c r="O70" i="15"/>
  <c r="N70" i="15"/>
  <c r="M70" i="15"/>
  <c r="L70" i="15"/>
  <c r="K70" i="15"/>
  <c r="J70" i="15"/>
  <c r="I70" i="15"/>
  <c r="H70" i="15"/>
  <c r="P70" i="15" s="1"/>
  <c r="G70" i="15"/>
  <c r="F70" i="15"/>
  <c r="C70" i="15"/>
  <c r="B70" i="15"/>
  <c r="E70" i="15" s="1"/>
  <c r="S69" i="15"/>
  <c r="R69" i="15"/>
  <c r="Q69" i="15"/>
  <c r="P69" i="15"/>
  <c r="E69" i="15"/>
  <c r="V67" i="15"/>
  <c r="O67" i="15"/>
  <c r="N67" i="15"/>
  <c r="M67" i="15"/>
  <c r="L67" i="15"/>
  <c r="K67" i="15"/>
  <c r="S67" i="15" s="1"/>
  <c r="J67" i="15"/>
  <c r="I67" i="15"/>
  <c r="H67" i="15"/>
  <c r="G67" i="15"/>
  <c r="F67" i="15"/>
  <c r="C67" i="15"/>
  <c r="B67" i="15"/>
  <c r="V66" i="15"/>
  <c r="O66" i="15"/>
  <c r="N66" i="15"/>
  <c r="M66" i="15"/>
  <c r="L66" i="15"/>
  <c r="K66" i="15"/>
  <c r="J66" i="15"/>
  <c r="I66" i="15"/>
  <c r="S66" i="15" s="1"/>
  <c r="H66" i="15"/>
  <c r="R66" i="15" s="1"/>
  <c r="G66" i="15"/>
  <c r="F66" i="15"/>
  <c r="C66" i="15"/>
  <c r="B66" i="15"/>
  <c r="E66" i="15" s="1"/>
  <c r="S65" i="15"/>
  <c r="R65" i="15"/>
  <c r="Q65" i="15"/>
  <c r="P65" i="15"/>
  <c r="E65" i="15"/>
  <c r="U65" i="15" s="1"/>
  <c r="S64" i="15"/>
  <c r="R64" i="15"/>
  <c r="Q64" i="15"/>
  <c r="P64" i="15"/>
  <c r="E64" i="15"/>
  <c r="U64" i="15" s="1"/>
  <c r="S63" i="15"/>
  <c r="R63" i="15"/>
  <c r="Q63" i="15"/>
  <c r="P63" i="15"/>
  <c r="E63" i="15"/>
  <c r="U63" i="15" s="1"/>
  <c r="S62" i="15"/>
  <c r="R62" i="15"/>
  <c r="Q62" i="15"/>
  <c r="P62" i="15"/>
  <c r="E62" i="15"/>
  <c r="T62" i="15" s="1"/>
  <c r="S61" i="15"/>
  <c r="R61" i="15"/>
  <c r="Q61" i="15"/>
  <c r="P61" i="15"/>
  <c r="E61" i="15"/>
  <c r="V59" i="15"/>
  <c r="O59" i="15"/>
  <c r="N59" i="15"/>
  <c r="M59" i="15"/>
  <c r="L59" i="15"/>
  <c r="K59" i="15"/>
  <c r="J59" i="15"/>
  <c r="I59" i="15"/>
  <c r="H59" i="15"/>
  <c r="G59" i="15"/>
  <c r="F59" i="15"/>
  <c r="C59" i="15"/>
  <c r="B59" i="15"/>
  <c r="S58" i="15"/>
  <c r="R58" i="15"/>
  <c r="Q58" i="15"/>
  <c r="P58" i="15"/>
  <c r="E58" i="15"/>
  <c r="T58" i="15" s="1"/>
  <c r="S57" i="15"/>
  <c r="R57" i="15"/>
  <c r="Q57" i="15"/>
  <c r="P57" i="15"/>
  <c r="E57" i="15"/>
  <c r="U57" i="15" s="1"/>
  <c r="U56" i="15"/>
  <c r="S56" i="15"/>
  <c r="R56" i="15"/>
  <c r="Q56" i="15"/>
  <c r="P56" i="15"/>
  <c r="E56" i="15"/>
  <c r="T56" i="15" s="1"/>
  <c r="U55" i="15"/>
  <c r="T55" i="15"/>
  <c r="S55" i="15"/>
  <c r="R55" i="15"/>
  <c r="Q55" i="15"/>
  <c r="P55" i="15"/>
  <c r="E55" i="15"/>
  <c r="V53" i="15"/>
  <c r="O53" i="15"/>
  <c r="N53" i="15"/>
  <c r="M53" i="15"/>
  <c r="L53" i="15"/>
  <c r="K53" i="15"/>
  <c r="J53" i="15"/>
  <c r="R53" i="15" s="1"/>
  <c r="I53" i="15"/>
  <c r="S53" i="15" s="1"/>
  <c r="H53" i="15"/>
  <c r="G53" i="15"/>
  <c r="F53" i="15"/>
  <c r="C53" i="15"/>
  <c r="B53" i="15"/>
  <c r="E53" i="15" s="1"/>
  <c r="T52" i="15"/>
  <c r="S52" i="15"/>
  <c r="R52" i="15"/>
  <c r="Q52" i="15"/>
  <c r="P52" i="15"/>
  <c r="E52" i="15"/>
  <c r="U52" i="15" s="1"/>
  <c r="S51" i="15"/>
  <c r="R51" i="15"/>
  <c r="Q51" i="15"/>
  <c r="P51" i="15"/>
  <c r="E51" i="15"/>
  <c r="S50" i="15"/>
  <c r="R50" i="15"/>
  <c r="Q50" i="15"/>
  <c r="P50" i="15"/>
  <c r="E50" i="15"/>
  <c r="T49" i="15"/>
  <c r="S49" i="15"/>
  <c r="R49" i="15"/>
  <c r="Q49" i="15"/>
  <c r="P49" i="15"/>
  <c r="E49" i="15"/>
  <c r="U49" i="15" s="1"/>
  <c r="S48" i="15"/>
  <c r="R48" i="15"/>
  <c r="Q48" i="15"/>
  <c r="P48" i="15"/>
  <c r="E48" i="15"/>
  <c r="U48" i="15" s="1"/>
  <c r="S47" i="15"/>
  <c r="R47" i="15"/>
  <c r="Q47" i="15"/>
  <c r="P47" i="15"/>
  <c r="E47" i="15"/>
  <c r="U47" i="15" s="1"/>
  <c r="S46" i="15"/>
  <c r="R46" i="15"/>
  <c r="Q46" i="15"/>
  <c r="P46" i="15"/>
  <c r="E46" i="15"/>
  <c r="T46" i="15" s="1"/>
  <c r="U45" i="15"/>
  <c r="T45" i="15"/>
  <c r="S45" i="15"/>
  <c r="R45" i="15"/>
  <c r="Q45" i="15"/>
  <c r="P45" i="15"/>
  <c r="E45" i="15"/>
  <c r="U44" i="15"/>
  <c r="S44" i="15"/>
  <c r="R44" i="15"/>
  <c r="Q44" i="15"/>
  <c r="P44" i="15"/>
  <c r="E44" i="15"/>
  <c r="T44" i="15" s="1"/>
  <c r="T43" i="15"/>
  <c r="S43" i="15"/>
  <c r="R43" i="15"/>
  <c r="Q43" i="15"/>
  <c r="P43" i="15"/>
  <c r="E43" i="15"/>
  <c r="U43" i="15" s="1"/>
  <c r="S42" i="15"/>
  <c r="R42" i="15"/>
  <c r="Q42" i="15"/>
  <c r="P42" i="15"/>
  <c r="E42" i="15"/>
  <c r="V40" i="15"/>
  <c r="O40" i="15"/>
  <c r="N40" i="15"/>
  <c r="M40" i="15"/>
  <c r="L40" i="15"/>
  <c r="K40" i="15"/>
  <c r="J40" i="15"/>
  <c r="I40" i="15"/>
  <c r="S40" i="15" s="1"/>
  <c r="H40" i="15"/>
  <c r="G40" i="15"/>
  <c r="F40" i="15"/>
  <c r="C40" i="15"/>
  <c r="B40" i="15"/>
  <c r="T39" i="15"/>
  <c r="S39" i="15"/>
  <c r="R39" i="15"/>
  <c r="Q39" i="15"/>
  <c r="P39" i="15"/>
  <c r="E39" i="15"/>
  <c r="U39" i="15" s="1"/>
  <c r="U38" i="15"/>
  <c r="T38" i="15"/>
  <c r="S38" i="15"/>
  <c r="R38" i="15"/>
  <c r="Q38" i="15"/>
  <c r="P38" i="15"/>
  <c r="E38" i="15"/>
  <c r="T37" i="15"/>
  <c r="S37" i="15"/>
  <c r="R37" i="15"/>
  <c r="Q37" i="15"/>
  <c r="P37" i="15"/>
  <c r="E37" i="15"/>
  <c r="U37" i="15" s="1"/>
  <c r="S36" i="15"/>
  <c r="R36" i="15"/>
  <c r="Q36" i="15"/>
  <c r="P36" i="15"/>
  <c r="E36" i="15"/>
  <c r="S35" i="15"/>
  <c r="R35" i="15"/>
  <c r="Q35" i="15"/>
  <c r="P35" i="15"/>
  <c r="E35" i="15"/>
  <c r="V33" i="15"/>
  <c r="O33" i="15"/>
  <c r="N33" i="15"/>
  <c r="M33" i="15"/>
  <c r="L33" i="15"/>
  <c r="K33" i="15"/>
  <c r="S33" i="15" s="1"/>
  <c r="J33" i="15"/>
  <c r="I33" i="15"/>
  <c r="H33" i="15"/>
  <c r="R33" i="15" s="1"/>
  <c r="G33" i="15"/>
  <c r="F33" i="15"/>
  <c r="E33" i="15"/>
  <c r="C33" i="15"/>
  <c r="B33" i="15"/>
  <c r="S32" i="15"/>
  <c r="R32" i="15"/>
  <c r="Q32" i="15"/>
  <c r="P32" i="15"/>
  <c r="E32" i="15"/>
  <c r="V30" i="15"/>
  <c r="O30" i="15"/>
  <c r="N30" i="15"/>
  <c r="M30" i="15"/>
  <c r="L30" i="15"/>
  <c r="K30" i="15"/>
  <c r="J30" i="15"/>
  <c r="I30" i="15"/>
  <c r="S30" i="15" s="1"/>
  <c r="H30" i="15"/>
  <c r="R30" i="15" s="1"/>
  <c r="G30" i="15"/>
  <c r="F30" i="15"/>
  <c r="C30" i="15"/>
  <c r="B30" i="15"/>
  <c r="E30" i="15" s="1"/>
  <c r="S29" i="15"/>
  <c r="R29" i="15"/>
  <c r="Q29" i="15"/>
  <c r="P29" i="15"/>
  <c r="E29" i="15"/>
  <c r="U29" i="15" s="1"/>
  <c r="S28" i="15"/>
  <c r="R28" i="15"/>
  <c r="Q28" i="15"/>
  <c r="P28" i="15"/>
  <c r="E28" i="15"/>
  <c r="U28" i="15" s="1"/>
  <c r="S27" i="15"/>
  <c r="R27" i="15"/>
  <c r="Q27" i="15"/>
  <c r="P27" i="15"/>
  <c r="E27" i="15"/>
  <c r="U27" i="15" s="1"/>
  <c r="S26" i="15"/>
  <c r="R26" i="15"/>
  <c r="Q26" i="15"/>
  <c r="P26" i="15"/>
  <c r="E26" i="15"/>
  <c r="T26" i="15" s="1"/>
  <c r="V24" i="15"/>
  <c r="O24" i="15"/>
  <c r="N24" i="15"/>
  <c r="M24" i="15"/>
  <c r="L24" i="15"/>
  <c r="K24" i="15"/>
  <c r="J24" i="15"/>
  <c r="I24" i="15"/>
  <c r="H24" i="15"/>
  <c r="G24" i="15"/>
  <c r="F24" i="15"/>
  <c r="C24" i="15"/>
  <c r="E24" i="15" s="1"/>
  <c r="B24" i="15"/>
  <c r="S23" i="15"/>
  <c r="R23" i="15"/>
  <c r="Q23" i="15"/>
  <c r="P23" i="15"/>
  <c r="E23" i="15"/>
  <c r="U23" i="15" s="1"/>
  <c r="S22" i="15"/>
  <c r="R22" i="15"/>
  <c r="Q22" i="15"/>
  <c r="P22" i="15"/>
  <c r="E22" i="15"/>
  <c r="T22" i="15" s="1"/>
  <c r="T21" i="15"/>
  <c r="S21" i="15"/>
  <c r="R21" i="15"/>
  <c r="Q21" i="15"/>
  <c r="P21" i="15"/>
  <c r="E21" i="15"/>
  <c r="U21" i="15" s="1"/>
  <c r="S20" i="15"/>
  <c r="R20" i="15"/>
  <c r="Q20" i="15"/>
  <c r="P20" i="15"/>
  <c r="E20" i="15"/>
  <c r="S19" i="15"/>
  <c r="R19" i="15"/>
  <c r="Q19" i="15"/>
  <c r="P19" i="15"/>
  <c r="E19" i="15"/>
  <c r="U18" i="15"/>
  <c r="S18" i="15"/>
  <c r="R18" i="15"/>
  <c r="Q18" i="15"/>
  <c r="P18" i="15"/>
  <c r="E18" i="15"/>
  <c r="T18" i="15" s="1"/>
  <c r="T17" i="15"/>
  <c r="S17" i="15"/>
  <c r="R17" i="15"/>
  <c r="Q17" i="15"/>
  <c r="P17" i="15"/>
  <c r="E17" i="15"/>
  <c r="U17" i="15" s="1"/>
  <c r="V15" i="15"/>
  <c r="O15" i="15"/>
  <c r="N15" i="15"/>
  <c r="M15" i="15"/>
  <c r="L15" i="15"/>
  <c r="K15" i="15"/>
  <c r="J15" i="15"/>
  <c r="I15" i="15"/>
  <c r="S15" i="15" s="1"/>
  <c r="H15" i="15"/>
  <c r="R15" i="15" s="1"/>
  <c r="G15" i="15"/>
  <c r="F15" i="15"/>
  <c r="E15" i="15"/>
  <c r="C15" i="15"/>
  <c r="B15" i="15"/>
  <c r="T14" i="15"/>
  <c r="S14" i="15"/>
  <c r="R14" i="15"/>
  <c r="Q14" i="15"/>
  <c r="P14" i="15"/>
  <c r="E14" i="15"/>
  <c r="U14" i="15" s="1"/>
  <c r="S13" i="15"/>
  <c r="R13" i="15"/>
  <c r="Q13" i="15"/>
  <c r="P13" i="15"/>
  <c r="E13" i="15"/>
  <c r="S12" i="15"/>
  <c r="R12" i="15"/>
  <c r="Q12" i="15"/>
  <c r="P12" i="15"/>
  <c r="E12" i="15"/>
  <c r="U12" i="15" s="1"/>
  <c r="S11" i="15"/>
  <c r="R11" i="15"/>
  <c r="Q11" i="15"/>
  <c r="P11" i="15"/>
  <c r="E11" i="15"/>
  <c r="U11" i="15" s="1"/>
  <c r="S10" i="15"/>
  <c r="R10" i="15"/>
  <c r="Q10" i="15"/>
  <c r="P10" i="15"/>
  <c r="E10" i="15"/>
  <c r="U9" i="15"/>
  <c r="T9" i="15"/>
  <c r="S9" i="15"/>
  <c r="R9" i="15"/>
  <c r="Q9" i="15"/>
  <c r="P9" i="15"/>
  <c r="E9" i="15"/>
  <c r="T93" i="14"/>
  <c r="S93" i="14"/>
  <c r="R93" i="14"/>
  <c r="Q93" i="14"/>
  <c r="P93" i="14"/>
  <c r="E93" i="14"/>
  <c r="U93" i="14" s="1"/>
  <c r="S92" i="14"/>
  <c r="R92" i="14"/>
  <c r="Q92" i="14"/>
  <c r="P92" i="14"/>
  <c r="E92" i="14"/>
  <c r="U92" i="14" s="1"/>
  <c r="U91" i="14"/>
  <c r="S91" i="14"/>
  <c r="R91" i="14"/>
  <c r="Q91" i="14"/>
  <c r="P91" i="14"/>
  <c r="E91" i="14"/>
  <c r="T91" i="14" s="1"/>
  <c r="S90" i="14"/>
  <c r="R90" i="14"/>
  <c r="Q90" i="14"/>
  <c r="P90" i="14"/>
  <c r="E90" i="14"/>
  <c r="S89" i="14"/>
  <c r="R89" i="14"/>
  <c r="Q89" i="14"/>
  <c r="P89" i="14"/>
  <c r="E89" i="14"/>
  <c r="U89" i="14" s="1"/>
  <c r="S88" i="14"/>
  <c r="R88" i="14"/>
  <c r="Q88" i="14"/>
  <c r="P88" i="14"/>
  <c r="E88" i="14"/>
  <c r="U88" i="14" s="1"/>
  <c r="S87" i="14"/>
  <c r="R87" i="14"/>
  <c r="Q87" i="14"/>
  <c r="P87" i="14"/>
  <c r="E87" i="14"/>
  <c r="T87" i="14" s="1"/>
  <c r="U86" i="14"/>
  <c r="T86" i="14"/>
  <c r="S86" i="14"/>
  <c r="R86" i="14"/>
  <c r="Q86" i="14"/>
  <c r="P86" i="14"/>
  <c r="E86" i="14"/>
  <c r="V72" i="14"/>
  <c r="O72" i="14"/>
  <c r="N72" i="14"/>
  <c r="M72" i="14"/>
  <c r="L72" i="14"/>
  <c r="K72" i="14"/>
  <c r="J72" i="14"/>
  <c r="I72" i="14"/>
  <c r="S72" i="14" s="1"/>
  <c r="H72" i="14"/>
  <c r="G72" i="14"/>
  <c r="F72" i="14"/>
  <c r="C72" i="14"/>
  <c r="B72" i="14"/>
  <c r="V71" i="14"/>
  <c r="O71" i="14"/>
  <c r="N71" i="14"/>
  <c r="M71" i="14"/>
  <c r="L71" i="14"/>
  <c r="K71" i="14"/>
  <c r="J71" i="14"/>
  <c r="I71" i="14"/>
  <c r="S71" i="14" s="1"/>
  <c r="H71" i="14"/>
  <c r="R71" i="14" s="1"/>
  <c r="G71" i="14"/>
  <c r="F71" i="14"/>
  <c r="E71" i="14"/>
  <c r="C71" i="14"/>
  <c r="B71" i="14"/>
  <c r="V70" i="14"/>
  <c r="O70" i="14"/>
  <c r="N70" i="14"/>
  <c r="M70" i="14"/>
  <c r="L70" i="14"/>
  <c r="K70" i="14"/>
  <c r="J70" i="14"/>
  <c r="I70" i="14"/>
  <c r="S70" i="14" s="1"/>
  <c r="H70" i="14"/>
  <c r="R70" i="14" s="1"/>
  <c r="G70" i="14"/>
  <c r="F70" i="14"/>
  <c r="C70" i="14"/>
  <c r="B70" i="14"/>
  <c r="E70" i="14" s="1"/>
  <c r="S69" i="14"/>
  <c r="R69" i="14"/>
  <c r="Q69" i="14"/>
  <c r="P69" i="14"/>
  <c r="E69" i="14"/>
  <c r="V67" i="14"/>
  <c r="O67" i="14"/>
  <c r="N67" i="14"/>
  <c r="M67" i="14"/>
  <c r="L67" i="14"/>
  <c r="K67" i="14"/>
  <c r="J67" i="14"/>
  <c r="I67" i="14"/>
  <c r="S67" i="14" s="1"/>
  <c r="H67" i="14"/>
  <c r="R67" i="14" s="1"/>
  <c r="G67" i="14"/>
  <c r="F67" i="14"/>
  <c r="C67" i="14"/>
  <c r="B67" i="14"/>
  <c r="V66" i="14"/>
  <c r="O66" i="14"/>
  <c r="N66" i="14"/>
  <c r="M66" i="14"/>
  <c r="L66" i="14"/>
  <c r="K66" i="14"/>
  <c r="J66" i="14"/>
  <c r="I66" i="14"/>
  <c r="H66" i="14"/>
  <c r="P66" i="14" s="1"/>
  <c r="G66" i="14"/>
  <c r="F66" i="14"/>
  <c r="C66" i="14"/>
  <c r="B66" i="14"/>
  <c r="U65" i="14"/>
  <c r="S65" i="14"/>
  <c r="R65" i="14"/>
  <c r="Q65" i="14"/>
  <c r="P65" i="14"/>
  <c r="E65" i="14"/>
  <c r="T65" i="14" s="1"/>
  <c r="S64" i="14"/>
  <c r="R64" i="14"/>
  <c r="Q64" i="14"/>
  <c r="P64" i="14"/>
  <c r="E64" i="14"/>
  <c r="S63" i="14"/>
  <c r="R63" i="14"/>
  <c r="Q63" i="14"/>
  <c r="P63" i="14"/>
  <c r="E63" i="14"/>
  <c r="U62" i="14"/>
  <c r="S62" i="14"/>
  <c r="R62" i="14"/>
  <c r="Q62" i="14"/>
  <c r="P62" i="14"/>
  <c r="E62" i="14"/>
  <c r="T62" i="14" s="1"/>
  <c r="T61" i="14"/>
  <c r="S61" i="14"/>
  <c r="R61" i="14"/>
  <c r="Q61" i="14"/>
  <c r="P61" i="14"/>
  <c r="E61" i="14"/>
  <c r="U61" i="14" s="1"/>
  <c r="V59" i="14"/>
  <c r="O59" i="14"/>
  <c r="N59" i="14"/>
  <c r="M59" i="14"/>
  <c r="L59" i="14"/>
  <c r="K59" i="14"/>
  <c r="J59" i="14"/>
  <c r="I59" i="14"/>
  <c r="S59" i="14" s="1"/>
  <c r="H59" i="14"/>
  <c r="R59" i="14" s="1"/>
  <c r="G59" i="14"/>
  <c r="F59" i="14"/>
  <c r="C59" i="14"/>
  <c r="B59" i="14"/>
  <c r="S58" i="14"/>
  <c r="R58" i="14"/>
  <c r="Q58" i="14"/>
  <c r="P58" i="14"/>
  <c r="E58" i="14"/>
  <c r="S57" i="14"/>
  <c r="R57" i="14"/>
  <c r="Q57" i="14"/>
  <c r="P57" i="14"/>
  <c r="E57" i="14"/>
  <c r="U57" i="14" s="1"/>
  <c r="S56" i="14"/>
  <c r="R56" i="14"/>
  <c r="Q56" i="14"/>
  <c r="P56" i="14"/>
  <c r="E56" i="14"/>
  <c r="U56" i="14" s="1"/>
  <c r="S55" i="14"/>
  <c r="R55" i="14"/>
  <c r="Q55" i="14"/>
  <c r="P55" i="14"/>
  <c r="E55" i="14"/>
  <c r="U55" i="14" s="1"/>
  <c r="V53" i="14"/>
  <c r="O53" i="14"/>
  <c r="N53" i="14"/>
  <c r="M53" i="14"/>
  <c r="L53" i="14"/>
  <c r="K53" i="14"/>
  <c r="J53" i="14"/>
  <c r="I53" i="14"/>
  <c r="S53" i="14" s="1"/>
  <c r="H53" i="14"/>
  <c r="R53" i="14" s="1"/>
  <c r="G53" i="14"/>
  <c r="F53" i="14"/>
  <c r="C53" i="14"/>
  <c r="E53" i="14" s="1"/>
  <c r="B53" i="14"/>
  <c r="S52" i="14"/>
  <c r="R52" i="14"/>
  <c r="Q52" i="14"/>
  <c r="P52" i="14"/>
  <c r="E52" i="14"/>
  <c r="U52" i="14" s="1"/>
  <c r="S51" i="14"/>
  <c r="R51" i="14"/>
  <c r="Q51" i="14"/>
  <c r="P51" i="14"/>
  <c r="E51" i="14"/>
  <c r="U51" i="14" s="1"/>
  <c r="S50" i="14"/>
  <c r="R50" i="14"/>
  <c r="Q50" i="14"/>
  <c r="P50" i="14"/>
  <c r="E50" i="14"/>
  <c r="T50" i="14" s="1"/>
  <c r="S49" i="14"/>
  <c r="R49" i="14"/>
  <c r="Q49" i="14"/>
  <c r="P49" i="14"/>
  <c r="E49" i="14"/>
  <c r="S48" i="14"/>
  <c r="R48" i="14"/>
  <c r="Q48" i="14"/>
  <c r="P48" i="14"/>
  <c r="E48" i="14"/>
  <c r="U47" i="14"/>
  <c r="S47" i="14"/>
  <c r="R47" i="14"/>
  <c r="Q47" i="14"/>
  <c r="P47" i="14"/>
  <c r="E47" i="14"/>
  <c r="T47" i="14" s="1"/>
  <c r="T46" i="14"/>
  <c r="S46" i="14"/>
  <c r="R46" i="14"/>
  <c r="Q46" i="14"/>
  <c r="P46" i="14"/>
  <c r="E46" i="14"/>
  <c r="U46" i="14" s="1"/>
  <c r="S45" i="14"/>
  <c r="R45" i="14"/>
  <c r="Q45" i="14"/>
  <c r="P45" i="14"/>
  <c r="E45" i="14"/>
  <c r="U45" i="14" s="1"/>
  <c r="S44" i="14"/>
  <c r="R44" i="14"/>
  <c r="Q44" i="14"/>
  <c r="P44" i="14"/>
  <c r="E44" i="14"/>
  <c r="U44" i="14" s="1"/>
  <c r="S43" i="14"/>
  <c r="R43" i="14"/>
  <c r="Q43" i="14"/>
  <c r="P43" i="14"/>
  <c r="E43" i="14"/>
  <c r="S42" i="14"/>
  <c r="R42" i="14"/>
  <c r="Q42" i="14"/>
  <c r="P42" i="14"/>
  <c r="E42" i="14"/>
  <c r="T42" i="14" s="1"/>
  <c r="V40" i="14"/>
  <c r="O40" i="14"/>
  <c r="N40" i="14"/>
  <c r="M40" i="14"/>
  <c r="L40" i="14"/>
  <c r="K40" i="14"/>
  <c r="J40" i="14"/>
  <c r="I40" i="14"/>
  <c r="H40" i="14"/>
  <c r="R40" i="14" s="1"/>
  <c r="G40" i="14"/>
  <c r="F40" i="14"/>
  <c r="C40" i="14"/>
  <c r="B40" i="14"/>
  <c r="S39" i="14"/>
  <c r="R39" i="14"/>
  <c r="Q39" i="14"/>
  <c r="P39" i="14"/>
  <c r="E39" i="14"/>
  <c r="U39" i="14" s="1"/>
  <c r="S38" i="14"/>
  <c r="R38" i="14"/>
  <c r="Q38" i="14"/>
  <c r="P38" i="14"/>
  <c r="E38" i="14"/>
  <c r="S37" i="14"/>
  <c r="R37" i="14"/>
  <c r="Q37" i="14"/>
  <c r="P37" i="14"/>
  <c r="E37" i="14"/>
  <c r="U36" i="14"/>
  <c r="S36" i="14"/>
  <c r="R36" i="14"/>
  <c r="Q36" i="14"/>
  <c r="P36" i="14"/>
  <c r="E36" i="14"/>
  <c r="T36" i="14" s="1"/>
  <c r="U35" i="14"/>
  <c r="T35" i="14"/>
  <c r="S35" i="14"/>
  <c r="R35" i="14"/>
  <c r="Q35" i="14"/>
  <c r="P35" i="14"/>
  <c r="E35" i="14"/>
  <c r="V33" i="14"/>
  <c r="O33" i="14"/>
  <c r="N33" i="14"/>
  <c r="M33" i="14"/>
  <c r="L33" i="14"/>
  <c r="K33" i="14"/>
  <c r="J33" i="14"/>
  <c r="R33" i="14" s="1"/>
  <c r="I33" i="14"/>
  <c r="S33" i="14" s="1"/>
  <c r="H33" i="14"/>
  <c r="G33" i="14"/>
  <c r="F33" i="14"/>
  <c r="C33" i="14"/>
  <c r="B33" i="14"/>
  <c r="E33" i="14" s="1"/>
  <c r="S32" i="14"/>
  <c r="R32" i="14"/>
  <c r="Q32" i="14"/>
  <c r="P32" i="14"/>
  <c r="E32" i="14"/>
  <c r="U32" i="14" s="1"/>
  <c r="V30" i="14"/>
  <c r="O30" i="14"/>
  <c r="N30" i="14"/>
  <c r="M30" i="14"/>
  <c r="L30" i="14"/>
  <c r="K30" i="14"/>
  <c r="J30" i="14"/>
  <c r="I30" i="14"/>
  <c r="H30" i="14"/>
  <c r="G30" i="14"/>
  <c r="F30" i="14"/>
  <c r="C30" i="14"/>
  <c r="B30" i="14"/>
  <c r="S29" i="14"/>
  <c r="R29" i="14"/>
  <c r="Q29" i="14"/>
  <c r="P29" i="14"/>
  <c r="E29" i="14"/>
  <c r="T29" i="14" s="1"/>
  <c r="U28" i="14"/>
  <c r="T28" i="14"/>
  <c r="S28" i="14"/>
  <c r="R28" i="14"/>
  <c r="Q28" i="14"/>
  <c r="P28" i="14"/>
  <c r="E28" i="14"/>
  <c r="T27" i="14"/>
  <c r="S27" i="14"/>
  <c r="R27" i="14"/>
  <c r="Q27" i="14"/>
  <c r="P27" i="14"/>
  <c r="E27" i="14"/>
  <c r="U27" i="14" s="1"/>
  <c r="S26" i="14"/>
  <c r="R26" i="14"/>
  <c r="Q26" i="14"/>
  <c r="P26" i="14"/>
  <c r="E26" i="14"/>
  <c r="U26" i="14" s="1"/>
  <c r="V24" i="14"/>
  <c r="O24" i="14"/>
  <c r="N24" i="14"/>
  <c r="M24" i="14"/>
  <c r="L24" i="14"/>
  <c r="K24" i="14"/>
  <c r="J24" i="14"/>
  <c r="I24" i="14"/>
  <c r="S24" i="14" s="1"/>
  <c r="H24" i="14"/>
  <c r="R24" i="14" s="1"/>
  <c r="G24" i="14"/>
  <c r="F24" i="14"/>
  <c r="C24" i="14"/>
  <c r="B24" i="14"/>
  <c r="S23" i="14"/>
  <c r="R23" i="14"/>
  <c r="Q23" i="14"/>
  <c r="P23" i="14"/>
  <c r="E23" i="14"/>
  <c r="U22" i="14"/>
  <c r="S22" i="14"/>
  <c r="R22" i="14"/>
  <c r="Q22" i="14"/>
  <c r="P22" i="14"/>
  <c r="E22" i="14"/>
  <c r="T22" i="14" s="1"/>
  <c r="T21" i="14"/>
  <c r="S21" i="14"/>
  <c r="R21" i="14"/>
  <c r="Q21" i="14"/>
  <c r="P21" i="14"/>
  <c r="E21" i="14"/>
  <c r="U21" i="14" s="1"/>
  <c r="S20" i="14"/>
  <c r="R20" i="14"/>
  <c r="Q20" i="14"/>
  <c r="P20" i="14"/>
  <c r="E20" i="14"/>
  <c r="U20" i="14" s="1"/>
  <c r="S19" i="14"/>
  <c r="R19" i="14"/>
  <c r="Q19" i="14"/>
  <c r="P19" i="14"/>
  <c r="E19" i="14"/>
  <c r="U19" i="14" s="1"/>
  <c r="S18" i="14"/>
  <c r="R18" i="14"/>
  <c r="Q18" i="14"/>
  <c r="P18" i="14"/>
  <c r="E18" i="14"/>
  <c r="T18" i="14" s="1"/>
  <c r="S17" i="14"/>
  <c r="R17" i="14"/>
  <c r="Q17" i="14"/>
  <c r="P17" i="14"/>
  <c r="E17" i="14"/>
  <c r="V15" i="14"/>
  <c r="O15" i="14"/>
  <c r="N15" i="14"/>
  <c r="M15" i="14"/>
  <c r="L15" i="14"/>
  <c r="K15" i="14"/>
  <c r="J15" i="14"/>
  <c r="R15" i="14" s="1"/>
  <c r="I15" i="14"/>
  <c r="H15" i="14"/>
  <c r="G15" i="14"/>
  <c r="F15" i="14"/>
  <c r="C15" i="14"/>
  <c r="B15" i="14"/>
  <c r="E15" i="14" s="1"/>
  <c r="S14" i="14"/>
  <c r="R14" i="14"/>
  <c r="Q14" i="14"/>
  <c r="P14" i="14"/>
  <c r="E14" i="14"/>
  <c r="T14" i="14" s="1"/>
  <c r="S13" i="14"/>
  <c r="R13" i="14"/>
  <c r="Q13" i="14"/>
  <c r="P13" i="14"/>
  <c r="E13" i="14"/>
  <c r="T13" i="14" s="1"/>
  <c r="S12" i="14"/>
  <c r="R12" i="14"/>
  <c r="Q12" i="14"/>
  <c r="P12" i="14"/>
  <c r="E12" i="14"/>
  <c r="U12" i="14" s="1"/>
  <c r="S11" i="14"/>
  <c r="R11" i="14"/>
  <c r="Q11" i="14"/>
  <c r="P11" i="14"/>
  <c r="E11" i="14"/>
  <c r="T10" i="14"/>
  <c r="S10" i="14"/>
  <c r="R10" i="14"/>
  <c r="Q10" i="14"/>
  <c r="P10" i="14"/>
  <c r="E10" i="14"/>
  <c r="U10" i="14" s="1"/>
  <c r="U9" i="14"/>
  <c r="T9" i="14"/>
  <c r="S9" i="14"/>
  <c r="R9" i="14"/>
  <c r="Q9" i="14"/>
  <c r="P9" i="14"/>
  <c r="E9" i="14"/>
  <c r="S93" i="13"/>
  <c r="R93" i="13"/>
  <c r="Q93" i="13"/>
  <c r="P93" i="13"/>
  <c r="E93" i="13"/>
  <c r="U93" i="13" s="1"/>
  <c r="S92" i="13"/>
  <c r="R92" i="13"/>
  <c r="Q92" i="13"/>
  <c r="P92" i="13"/>
  <c r="E92" i="13"/>
  <c r="U92" i="13" s="1"/>
  <c r="S91" i="13"/>
  <c r="R91" i="13"/>
  <c r="Q91" i="13"/>
  <c r="P91" i="13"/>
  <c r="E91" i="13"/>
  <c r="T91" i="13" s="1"/>
  <c r="U90" i="13"/>
  <c r="S90" i="13"/>
  <c r="R90" i="13"/>
  <c r="Q90" i="13"/>
  <c r="P90" i="13"/>
  <c r="E90" i="13"/>
  <c r="T90" i="13" s="1"/>
  <c r="U89" i="13"/>
  <c r="T89" i="13"/>
  <c r="S89" i="13"/>
  <c r="R89" i="13"/>
  <c r="Q89" i="13"/>
  <c r="P89" i="13"/>
  <c r="E89" i="13"/>
  <c r="U88" i="13"/>
  <c r="T88" i="13"/>
  <c r="S88" i="13"/>
  <c r="R88" i="13"/>
  <c r="Q88" i="13"/>
  <c r="P88" i="13"/>
  <c r="E88" i="13"/>
  <c r="S87" i="13"/>
  <c r="R87" i="13"/>
  <c r="Q87" i="13"/>
  <c r="P87" i="13"/>
  <c r="E87" i="13"/>
  <c r="U87" i="13" s="1"/>
  <c r="S86" i="13"/>
  <c r="R86" i="13"/>
  <c r="Q86" i="13"/>
  <c r="P86" i="13"/>
  <c r="E86" i="13"/>
  <c r="U86" i="13" s="1"/>
  <c r="V72" i="13"/>
  <c r="O72" i="13"/>
  <c r="N72" i="13"/>
  <c r="M72" i="13"/>
  <c r="L72" i="13"/>
  <c r="K72" i="13"/>
  <c r="J72" i="13"/>
  <c r="I72" i="13"/>
  <c r="H72" i="13"/>
  <c r="G72" i="13"/>
  <c r="F72" i="13"/>
  <c r="C72" i="13"/>
  <c r="B72" i="13"/>
  <c r="V71" i="13"/>
  <c r="O71" i="13"/>
  <c r="N71" i="13"/>
  <c r="M71" i="13"/>
  <c r="L71" i="13"/>
  <c r="K71" i="13"/>
  <c r="J71" i="13"/>
  <c r="I71" i="13"/>
  <c r="S71" i="13" s="1"/>
  <c r="H71" i="13"/>
  <c r="P71" i="13" s="1"/>
  <c r="G71" i="13"/>
  <c r="F71" i="13"/>
  <c r="C71" i="13"/>
  <c r="B71" i="13"/>
  <c r="V70" i="13"/>
  <c r="O70" i="13"/>
  <c r="N70" i="13"/>
  <c r="M70" i="13"/>
  <c r="L70" i="13"/>
  <c r="K70" i="13"/>
  <c r="J70" i="13"/>
  <c r="R70" i="13" s="1"/>
  <c r="I70" i="13"/>
  <c r="H70" i="13"/>
  <c r="G70" i="13"/>
  <c r="F70" i="13"/>
  <c r="C70" i="13"/>
  <c r="B70" i="13"/>
  <c r="S69" i="13"/>
  <c r="R69" i="13"/>
  <c r="Q69" i="13"/>
  <c r="P69" i="13"/>
  <c r="E69" i="13"/>
  <c r="T69" i="13" s="1"/>
  <c r="V67" i="13"/>
  <c r="O67" i="13"/>
  <c r="N67" i="13"/>
  <c r="M67" i="13"/>
  <c r="L67" i="13"/>
  <c r="K67" i="13"/>
  <c r="J67" i="13"/>
  <c r="I67" i="13"/>
  <c r="H67" i="13"/>
  <c r="G67" i="13"/>
  <c r="F67" i="13"/>
  <c r="C67" i="13"/>
  <c r="B67" i="13"/>
  <c r="V66" i="13"/>
  <c r="O66" i="13"/>
  <c r="N66" i="13"/>
  <c r="M66" i="13"/>
  <c r="L66" i="13"/>
  <c r="K66" i="13"/>
  <c r="J66" i="13"/>
  <c r="I66" i="13"/>
  <c r="S66" i="13" s="1"/>
  <c r="H66" i="13"/>
  <c r="R66" i="13" s="1"/>
  <c r="G66" i="13"/>
  <c r="F66" i="13"/>
  <c r="C66" i="13"/>
  <c r="E66" i="13" s="1"/>
  <c r="B66" i="13"/>
  <c r="S65" i="13"/>
  <c r="R65" i="13"/>
  <c r="Q65" i="13"/>
  <c r="P65" i="13"/>
  <c r="E65" i="13"/>
  <c r="S64" i="13"/>
  <c r="R64" i="13"/>
  <c r="Q64" i="13"/>
  <c r="P64" i="13"/>
  <c r="E64" i="13"/>
  <c r="U64" i="13" s="1"/>
  <c r="S63" i="13"/>
  <c r="R63" i="13"/>
  <c r="Q63" i="13"/>
  <c r="P63" i="13"/>
  <c r="E63" i="13"/>
  <c r="U63" i="13" s="1"/>
  <c r="S62" i="13"/>
  <c r="R62" i="13"/>
  <c r="Q62" i="13"/>
  <c r="P62" i="13"/>
  <c r="E62" i="13"/>
  <c r="T62" i="13" s="1"/>
  <c r="U61" i="13"/>
  <c r="S61" i="13"/>
  <c r="R61" i="13"/>
  <c r="Q61" i="13"/>
  <c r="P61" i="13"/>
  <c r="E61" i="13"/>
  <c r="T61" i="13" s="1"/>
  <c r="V59" i="13"/>
  <c r="O59" i="13"/>
  <c r="N59" i="13"/>
  <c r="M59" i="13"/>
  <c r="L59" i="13"/>
  <c r="K59" i="13"/>
  <c r="J59" i="13"/>
  <c r="I59" i="13"/>
  <c r="H59" i="13"/>
  <c r="G59" i="13"/>
  <c r="F59" i="13"/>
  <c r="C59" i="13"/>
  <c r="B59" i="13"/>
  <c r="S58" i="13"/>
  <c r="R58" i="13"/>
  <c r="Q58" i="13"/>
  <c r="P58" i="13"/>
  <c r="E58" i="13"/>
  <c r="T58" i="13" s="1"/>
  <c r="S57" i="13"/>
  <c r="R57" i="13"/>
  <c r="Q57" i="13"/>
  <c r="P57" i="13"/>
  <c r="E57" i="13"/>
  <c r="T57" i="13" s="1"/>
  <c r="S56" i="13"/>
  <c r="R56" i="13"/>
  <c r="Q56" i="13"/>
  <c r="P56" i="13"/>
  <c r="E56" i="13"/>
  <c r="U56" i="13" s="1"/>
  <c r="S55" i="13"/>
  <c r="R55" i="13"/>
  <c r="Q55" i="13"/>
  <c r="P55" i="13"/>
  <c r="E55" i="13"/>
  <c r="U55" i="13" s="1"/>
  <c r="V53" i="13"/>
  <c r="O53" i="13"/>
  <c r="N53" i="13"/>
  <c r="M53" i="13"/>
  <c r="L53" i="13"/>
  <c r="K53" i="13"/>
  <c r="J53" i="13"/>
  <c r="R53" i="13" s="1"/>
  <c r="I53" i="13"/>
  <c r="H53" i="13"/>
  <c r="G53" i="13"/>
  <c r="F53" i="13"/>
  <c r="C53" i="13"/>
  <c r="B53" i="13"/>
  <c r="E53" i="13" s="1"/>
  <c r="U52" i="13"/>
  <c r="T52" i="13"/>
  <c r="S52" i="13"/>
  <c r="R52" i="13"/>
  <c r="Q52" i="13"/>
  <c r="P52" i="13"/>
  <c r="E52" i="13"/>
  <c r="T51" i="13"/>
  <c r="S51" i="13"/>
  <c r="R51" i="13"/>
  <c r="Q51" i="13"/>
  <c r="P51" i="13"/>
  <c r="E51" i="13"/>
  <c r="U51" i="13" s="1"/>
  <c r="S50" i="13"/>
  <c r="R50" i="13"/>
  <c r="Q50" i="13"/>
  <c r="P50" i="13"/>
  <c r="E50" i="13"/>
  <c r="U50" i="13" s="1"/>
  <c r="S49" i="13"/>
  <c r="R49" i="13"/>
  <c r="Q49" i="13"/>
  <c r="P49" i="13"/>
  <c r="E49" i="13"/>
  <c r="U49" i="13" s="1"/>
  <c r="S48" i="13"/>
  <c r="R48" i="13"/>
  <c r="Q48" i="13"/>
  <c r="P48" i="13"/>
  <c r="E48" i="13"/>
  <c r="U48" i="13" s="1"/>
  <c r="S47" i="13"/>
  <c r="R47" i="13"/>
  <c r="Q47" i="13"/>
  <c r="P47" i="13"/>
  <c r="E47" i="13"/>
  <c r="U47" i="13" s="1"/>
  <c r="S46" i="13"/>
  <c r="R46" i="13"/>
  <c r="Q46" i="13"/>
  <c r="P46" i="13"/>
  <c r="E46" i="13"/>
  <c r="T46" i="13" s="1"/>
  <c r="S45" i="13"/>
  <c r="R45" i="13"/>
  <c r="Q45" i="13"/>
  <c r="P45" i="13"/>
  <c r="E45" i="13"/>
  <c r="U44" i="13"/>
  <c r="S44" i="13"/>
  <c r="R44" i="13"/>
  <c r="Q44" i="13"/>
  <c r="P44" i="13"/>
  <c r="E44" i="13"/>
  <c r="T44" i="13" s="1"/>
  <c r="U43" i="13"/>
  <c r="T43" i="13"/>
  <c r="S43" i="13"/>
  <c r="R43" i="13"/>
  <c r="Q43" i="13"/>
  <c r="P43" i="13"/>
  <c r="E43" i="13"/>
  <c r="T42" i="13"/>
  <c r="S42" i="13"/>
  <c r="R42" i="13"/>
  <c r="Q42" i="13"/>
  <c r="P42" i="13"/>
  <c r="E42" i="13"/>
  <c r="U42" i="13" s="1"/>
  <c r="V40" i="13"/>
  <c r="O40" i="13"/>
  <c r="N40" i="13"/>
  <c r="M40" i="13"/>
  <c r="L40" i="13"/>
  <c r="K40" i="13"/>
  <c r="J40" i="13"/>
  <c r="I40" i="13"/>
  <c r="H40" i="13"/>
  <c r="R40" i="13" s="1"/>
  <c r="G40" i="13"/>
  <c r="F40" i="13"/>
  <c r="C40" i="13"/>
  <c r="B40" i="13"/>
  <c r="S39" i="13"/>
  <c r="R39" i="13"/>
  <c r="Q39" i="13"/>
  <c r="P39" i="13"/>
  <c r="E39" i="13"/>
  <c r="S38" i="13"/>
  <c r="R38" i="13"/>
  <c r="Q38" i="13"/>
  <c r="P38" i="13"/>
  <c r="E38" i="13"/>
  <c r="U37" i="13"/>
  <c r="S37" i="13"/>
  <c r="R37" i="13"/>
  <c r="Q37" i="13"/>
  <c r="P37" i="13"/>
  <c r="E37" i="13"/>
  <c r="T37" i="13" s="1"/>
  <c r="S36" i="13"/>
  <c r="R36" i="13"/>
  <c r="Q36" i="13"/>
  <c r="P36" i="13"/>
  <c r="E36" i="13"/>
  <c r="U36" i="13" s="1"/>
  <c r="S35" i="13"/>
  <c r="R35" i="13"/>
  <c r="Q35" i="13"/>
  <c r="P35" i="13"/>
  <c r="E35" i="13"/>
  <c r="V33" i="13"/>
  <c r="O33" i="13"/>
  <c r="N33" i="13"/>
  <c r="M33" i="13"/>
  <c r="L33" i="13"/>
  <c r="K33" i="13"/>
  <c r="J33" i="13"/>
  <c r="I33" i="13"/>
  <c r="S33" i="13" s="1"/>
  <c r="H33" i="13"/>
  <c r="G33" i="13"/>
  <c r="F33" i="13"/>
  <c r="C33" i="13"/>
  <c r="B33" i="13"/>
  <c r="E33" i="13" s="1"/>
  <c r="S32" i="13"/>
  <c r="R32" i="13"/>
  <c r="Q32" i="13"/>
  <c r="P32" i="13"/>
  <c r="E32" i="13"/>
  <c r="V30" i="13"/>
  <c r="O30" i="13"/>
  <c r="N30" i="13"/>
  <c r="M30" i="13"/>
  <c r="L30" i="13"/>
  <c r="K30" i="13"/>
  <c r="J30" i="13"/>
  <c r="I30" i="13"/>
  <c r="S30" i="13" s="1"/>
  <c r="H30" i="13"/>
  <c r="R30" i="13" s="1"/>
  <c r="G30" i="13"/>
  <c r="F30" i="13"/>
  <c r="C30" i="13"/>
  <c r="E30" i="13" s="1"/>
  <c r="B30" i="13"/>
  <c r="S29" i="13"/>
  <c r="R29" i="13"/>
  <c r="Q29" i="13"/>
  <c r="P29" i="13"/>
  <c r="E29" i="13"/>
  <c r="S28" i="13"/>
  <c r="R28" i="13"/>
  <c r="Q28" i="13"/>
  <c r="P28" i="13"/>
  <c r="E28" i="13"/>
  <c r="U28" i="13" s="1"/>
  <c r="S27" i="13"/>
  <c r="R27" i="13"/>
  <c r="Q27" i="13"/>
  <c r="P27" i="13"/>
  <c r="E27" i="13"/>
  <c r="U27" i="13" s="1"/>
  <c r="S26" i="13"/>
  <c r="R26" i="13"/>
  <c r="Q26" i="13"/>
  <c r="P26" i="13"/>
  <c r="E26" i="13"/>
  <c r="T26" i="13" s="1"/>
  <c r="V24" i="13"/>
  <c r="S24" i="13"/>
  <c r="O24" i="13"/>
  <c r="N24" i="13"/>
  <c r="M24" i="13"/>
  <c r="L24" i="13"/>
  <c r="K24" i="13"/>
  <c r="J24" i="13"/>
  <c r="I24" i="13"/>
  <c r="Q24" i="13" s="1"/>
  <c r="H24" i="13"/>
  <c r="R24" i="13" s="1"/>
  <c r="G24" i="13"/>
  <c r="F24" i="13"/>
  <c r="C24" i="13"/>
  <c r="E24" i="13" s="1"/>
  <c r="B24" i="13"/>
  <c r="S23" i="13"/>
  <c r="R23" i="13"/>
  <c r="Q23" i="13"/>
  <c r="P23" i="13"/>
  <c r="E23" i="13"/>
  <c r="U23" i="13" s="1"/>
  <c r="S22" i="13"/>
  <c r="R22" i="13"/>
  <c r="Q22" i="13"/>
  <c r="P22" i="13"/>
  <c r="E22" i="13"/>
  <c r="T22" i="13" s="1"/>
  <c r="U21" i="13"/>
  <c r="S21" i="13"/>
  <c r="R21" i="13"/>
  <c r="Q21" i="13"/>
  <c r="P21" i="13"/>
  <c r="E21" i="13"/>
  <c r="T21" i="13" s="1"/>
  <c r="S20" i="13"/>
  <c r="R20" i="13"/>
  <c r="Q20" i="13"/>
  <c r="P20" i="13"/>
  <c r="E20" i="13"/>
  <c r="U20" i="13" s="1"/>
  <c r="T19" i="13"/>
  <c r="S19" i="13"/>
  <c r="R19" i="13"/>
  <c r="Q19" i="13"/>
  <c r="P19" i="13"/>
  <c r="E19" i="13"/>
  <c r="U19" i="13" s="1"/>
  <c r="S18" i="13"/>
  <c r="R18" i="13"/>
  <c r="Q18" i="13"/>
  <c r="P18" i="13"/>
  <c r="E18" i="13"/>
  <c r="U18" i="13" s="1"/>
  <c r="S17" i="13"/>
  <c r="R17" i="13"/>
  <c r="Q17" i="13"/>
  <c r="P17" i="13"/>
  <c r="E17" i="13"/>
  <c r="V15" i="13"/>
  <c r="O15" i="13"/>
  <c r="N15" i="13"/>
  <c r="M15" i="13"/>
  <c r="L15" i="13"/>
  <c r="K15" i="13"/>
  <c r="J15" i="13"/>
  <c r="I15" i="13"/>
  <c r="S15" i="13" s="1"/>
  <c r="H15" i="13"/>
  <c r="R15" i="13" s="1"/>
  <c r="G15" i="13"/>
  <c r="F15" i="13"/>
  <c r="C15" i="13"/>
  <c r="E15" i="13" s="1"/>
  <c r="B15" i="13"/>
  <c r="S14" i="13"/>
  <c r="R14" i="13"/>
  <c r="Q14" i="13"/>
  <c r="P14" i="13"/>
  <c r="E14" i="13"/>
  <c r="U14" i="13" s="1"/>
  <c r="S13" i="13"/>
  <c r="R13" i="13"/>
  <c r="Q13" i="13"/>
  <c r="P13" i="13"/>
  <c r="E13" i="13"/>
  <c r="U13" i="13" s="1"/>
  <c r="S12" i="13"/>
  <c r="R12" i="13"/>
  <c r="Q12" i="13"/>
  <c r="P12" i="13"/>
  <c r="E12" i="13"/>
  <c r="U12" i="13" s="1"/>
  <c r="S11" i="13"/>
  <c r="R11" i="13"/>
  <c r="Q11" i="13"/>
  <c r="P11" i="13"/>
  <c r="E11" i="13"/>
  <c r="U11" i="13" s="1"/>
  <c r="S10" i="13"/>
  <c r="R10" i="13"/>
  <c r="Q10" i="13"/>
  <c r="P10" i="13"/>
  <c r="E10" i="13"/>
  <c r="U9" i="13"/>
  <c r="S9" i="13"/>
  <c r="R9" i="13"/>
  <c r="Q9" i="13"/>
  <c r="P9" i="13"/>
  <c r="E9" i="13"/>
  <c r="T9" i="13" s="1"/>
  <c r="U93" i="12"/>
  <c r="T93" i="12"/>
  <c r="S93" i="12"/>
  <c r="R93" i="12"/>
  <c r="Q93" i="12"/>
  <c r="P93" i="12"/>
  <c r="E93" i="12"/>
  <c r="U92" i="12"/>
  <c r="T92" i="12"/>
  <c r="S92" i="12"/>
  <c r="R92" i="12"/>
  <c r="Q92" i="12"/>
  <c r="P92" i="12"/>
  <c r="E92" i="12"/>
  <c r="U91" i="12"/>
  <c r="T91" i="12"/>
  <c r="S91" i="12"/>
  <c r="R91" i="12"/>
  <c r="Q91" i="12"/>
  <c r="P91" i="12"/>
  <c r="E91" i="12"/>
  <c r="S90" i="12"/>
  <c r="R90" i="12"/>
  <c r="Q90" i="12"/>
  <c r="P90" i="12"/>
  <c r="E90" i="12"/>
  <c r="U90" i="12" s="1"/>
  <c r="S89" i="12"/>
  <c r="R89" i="12"/>
  <c r="Q89" i="12"/>
  <c r="P89" i="12"/>
  <c r="E89" i="12"/>
  <c r="U89" i="12" s="1"/>
  <c r="S88" i="12"/>
  <c r="R88" i="12"/>
  <c r="Q88" i="12"/>
  <c r="P88" i="12"/>
  <c r="E88" i="12"/>
  <c r="U88" i="12" s="1"/>
  <c r="S87" i="12"/>
  <c r="R87" i="12"/>
  <c r="Q87" i="12"/>
  <c r="P87" i="12"/>
  <c r="E87" i="12"/>
  <c r="T87" i="12" s="1"/>
  <c r="S86" i="12"/>
  <c r="R86" i="12"/>
  <c r="Q86" i="12"/>
  <c r="P86" i="12"/>
  <c r="E86" i="12"/>
  <c r="T86" i="12" s="1"/>
  <c r="V72" i="12"/>
  <c r="O72" i="12"/>
  <c r="N72" i="12"/>
  <c r="M72" i="12"/>
  <c r="L72" i="12"/>
  <c r="K72" i="12"/>
  <c r="J72" i="12"/>
  <c r="I72" i="12"/>
  <c r="Q72" i="12" s="1"/>
  <c r="H72" i="12"/>
  <c r="G72" i="12"/>
  <c r="F72" i="12"/>
  <c r="C72" i="12"/>
  <c r="B72" i="12"/>
  <c r="V71" i="12"/>
  <c r="O71" i="12"/>
  <c r="N71" i="12"/>
  <c r="M71" i="12"/>
  <c r="L71" i="12"/>
  <c r="K71" i="12"/>
  <c r="J71" i="12"/>
  <c r="I71" i="12"/>
  <c r="S71" i="12" s="1"/>
  <c r="H71" i="12"/>
  <c r="G71" i="12"/>
  <c r="F71" i="12"/>
  <c r="E71" i="12"/>
  <c r="C71" i="12"/>
  <c r="B71" i="12"/>
  <c r="V70" i="12"/>
  <c r="O70" i="12"/>
  <c r="N70" i="12"/>
  <c r="M70" i="12"/>
  <c r="L70" i="12"/>
  <c r="K70" i="12"/>
  <c r="J70" i="12"/>
  <c r="I70" i="12"/>
  <c r="S70" i="12" s="1"/>
  <c r="H70" i="12"/>
  <c r="R70" i="12" s="1"/>
  <c r="G70" i="12"/>
  <c r="F70" i="12"/>
  <c r="C70" i="12"/>
  <c r="B70" i="12"/>
  <c r="E70" i="12" s="1"/>
  <c r="U69" i="12"/>
  <c r="T69" i="12"/>
  <c r="S69" i="12"/>
  <c r="R69" i="12"/>
  <c r="Q69" i="12"/>
  <c r="P69" i="12"/>
  <c r="E69" i="12"/>
  <c r="V67" i="12"/>
  <c r="O67" i="12"/>
  <c r="N67" i="12"/>
  <c r="M67" i="12"/>
  <c r="L67" i="12"/>
  <c r="K67" i="12"/>
  <c r="J67" i="12"/>
  <c r="I67" i="12"/>
  <c r="S67" i="12" s="1"/>
  <c r="H67" i="12"/>
  <c r="R67" i="12" s="1"/>
  <c r="G67" i="12"/>
  <c r="F67" i="12"/>
  <c r="C67" i="12"/>
  <c r="B67" i="12"/>
  <c r="V66" i="12"/>
  <c r="O66" i="12"/>
  <c r="N66" i="12"/>
  <c r="M66" i="12"/>
  <c r="L66" i="12"/>
  <c r="K66" i="12"/>
  <c r="J66" i="12"/>
  <c r="I66" i="12"/>
  <c r="H66" i="12"/>
  <c r="G66" i="12"/>
  <c r="F66" i="12"/>
  <c r="C66" i="12"/>
  <c r="B66" i="12"/>
  <c r="E66" i="12" s="1"/>
  <c r="S65" i="12"/>
  <c r="R65" i="12"/>
  <c r="Q65" i="12"/>
  <c r="P65" i="12"/>
  <c r="E65" i="12"/>
  <c r="S64" i="12"/>
  <c r="R64" i="12"/>
  <c r="Q64" i="12"/>
  <c r="P64" i="12"/>
  <c r="E64" i="12"/>
  <c r="U63" i="12"/>
  <c r="S63" i="12"/>
  <c r="R63" i="12"/>
  <c r="Q63" i="12"/>
  <c r="P63" i="12"/>
  <c r="E63" i="12"/>
  <c r="T63" i="12" s="1"/>
  <c r="U62" i="12"/>
  <c r="T62" i="12"/>
  <c r="S62" i="12"/>
  <c r="R62" i="12"/>
  <c r="Q62" i="12"/>
  <c r="P62" i="12"/>
  <c r="E62" i="12"/>
  <c r="S61" i="12"/>
  <c r="R61" i="12"/>
  <c r="Q61" i="12"/>
  <c r="P61" i="12"/>
  <c r="E61" i="12"/>
  <c r="U61" i="12" s="1"/>
  <c r="V59" i="12"/>
  <c r="O59" i="12"/>
  <c r="N59" i="12"/>
  <c r="M59" i="12"/>
  <c r="L59" i="12"/>
  <c r="K59" i="12"/>
  <c r="J59" i="12"/>
  <c r="I59" i="12"/>
  <c r="S59" i="12" s="1"/>
  <c r="H59" i="12"/>
  <c r="R59" i="12" s="1"/>
  <c r="G59" i="12"/>
  <c r="F59" i="12"/>
  <c r="C59" i="12"/>
  <c r="B59" i="12"/>
  <c r="E59" i="12" s="1"/>
  <c r="T58" i="12"/>
  <c r="S58" i="12"/>
  <c r="R58" i="12"/>
  <c r="Q58" i="12"/>
  <c r="P58" i="12"/>
  <c r="E58" i="12"/>
  <c r="U58" i="12" s="1"/>
  <c r="T57" i="12"/>
  <c r="S57" i="12"/>
  <c r="R57" i="12"/>
  <c r="Q57" i="12"/>
  <c r="P57" i="12"/>
  <c r="E57" i="12"/>
  <c r="U57" i="12" s="1"/>
  <c r="S56" i="12"/>
  <c r="R56" i="12"/>
  <c r="Q56" i="12"/>
  <c r="P56" i="12"/>
  <c r="E56" i="12"/>
  <c r="U56" i="12" s="1"/>
  <c r="S55" i="12"/>
  <c r="R55" i="12"/>
  <c r="Q55" i="12"/>
  <c r="P55" i="12"/>
  <c r="E55" i="12"/>
  <c r="U55" i="12" s="1"/>
  <c r="V53" i="12"/>
  <c r="O53" i="12"/>
  <c r="N53" i="12"/>
  <c r="M53" i="12"/>
  <c r="L53" i="12"/>
  <c r="K53" i="12"/>
  <c r="J53" i="12"/>
  <c r="I53" i="12"/>
  <c r="S53" i="12" s="1"/>
  <c r="H53" i="12"/>
  <c r="R53" i="12" s="1"/>
  <c r="G53" i="12"/>
  <c r="F53" i="12"/>
  <c r="E53" i="12"/>
  <c r="C53" i="12"/>
  <c r="B53" i="12"/>
  <c r="S52" i="12"/>
  <c r="R52" i="12"/>
  <c r="Q52" i="12"/>
  <c r="P52" i="12"/>
  <c r="E52" i="12"/>
  <c r="S51" i="12"/>
  <c r="R51" i="12"/>
  <c r="Q51" i="12"/>
  <c r="P51" i="12"/>
  <c r="E51" i="12"/>
  <c r="U51" i="12" s="1"/>
  <c r="S50" i="12"/>
  <c r="R50" i="12"/>
  <c r="Q50" i="12"/>
  <c r="P50" i="12"/>
  <c r="E50" i="12"/>
  <c r="T50" i="12" s="1"/>
  <c r="S49" i="12"/>
  <c r="R49" i="12"/>
  <c r="Q49" i="12"/>
  <c r="P49" i="12"/>
  <c r="E49" i="12"/>
  <c r="T49" i="12" s="1"/>
  <c r="S48" i="12"/>
  <c r="R48" i="12"/>
  <c r="Q48" i="12"/>
  <c r="P48" i="12"/>
  <c r="E48" i="12"/>
  <c r="U48" i="12" s="1"/>
  <c r="U47" i="12"/>
  <c r="T47" i="12"/>
  <c r="S47" i="12"/>
  <c r="R47" i="12"/>
  <c r="Q47" i="12"/>
  <c r="P47" i="12"/>
  <c r="E47" i="12"/>
  <c r="T46" i="12"/>
  <c r="S46" i="12"/>
  <c r="R46" i="12"/>
  <c r="Q46" i="12"/>
  <c r="P46" i="12"/>
  <c r="E46" i="12"/>
  <c r="U46" i="12" s="1"/>
  <c r="S45" i="12"/>
  <c r="R45" i="12"/>
  <c r="Q45" i="12"/>
  <c r="P45" i="12"/>
  <c r="E45" i="12"/>
  <c r="U45" i="12" s="1"/>
  <c r="S44" i="12"/>
  <c r="R44" i="12"/>
  <c r="Q44" i="12"/>
  <c r="P44" i="12"/>
  <c r="E44" i="12"/>
  <c r="U44" i="12" s="1"/>
  <c r="S43" i="12"/>
  <c r="R43" i="12"/>
  <c r="Q43" i="12"/>
  <c r="P43" i="12"/>
  <c r="E43" i="12"/>
  <c r="S42" i="12"/>
  <c r="R42" i="12"/>
  <c r="Q42" i="12"/>
  <c r="P42" i="12"/>
  <c r="E42" i="12"/>
  <c r="T42" i="12" s="1"/>
  <c r="V40" i="12"/>
  <c r="O40" i="12"/>
  <c r="N40" i="12"/>
  <c r="M40" i="12"/>
  <c r="L40" i="12"/>
  <c r="K40" i="12"/>
  <c r="J40" i="12"/>
  <c r="I40" i="12"/>
  <c r="S40" i="12" s="1"/>
  <c r="H40" i="12"/>
  <c r="R40" i="12" s="1"/>
  <c r="G40" i="12"/>
  <c r="F40" i="12"/>
  <c r="C40" i="12"/>
  <c r="B40" i="12"/>
  <c r="S39" i="12"/>
  <c r="R39" i="12"/>
  <c r="Q39" i="12"/>
  <c r="P39" i="12"/>
  <c r="E39" i="12"/>
  <c r="U39" i="12" s="1"/>
  <c r="S38" i="12"/>
  <c r="R38" i="12"/>
  <c r="Q38" i="12"/>
  <c r="P38" i="12"/>
  <c r="E38" i="12"/>
  <c r="T38" i="12" s="1"/>
  <c r="S37" i="12"/>
  <c r="R37" i="12"/>
  <c r="Q37" i="12"/>
  <c r="P37" i="12"/>
  <c r="E37" i="12"/>
  <c r="U37" i="12" s="1"/>
  <c r="S36" i="12"/>
  <c r="R36" i="12"/>
  <c r="Q36" i="12"/>
  <c r="P36" i="12"/>
  <c r="E36" i="12"/>
  <c r="U36" i="12" s="1"/>
  <c r="S35" i="12"/>
  <c r="R35" i="12"/>
  <c r="Q35" i="12"/>
  <c r="P35" i="12"/>
  <c r="E35" i="12"/>
  <c r="U35" i="12" s="1"/>
  <c r="V33" i="12"/>
  <c r="O33" i="12"/>
  <c r="N33" i="12"/>
  <c r="M33" i="12"/>
  <c r="L33" i="12"/>
  <c r="K33" i="12"/>
  <c r="J33" i="12"/>
  <c r="R33" i="12" s="1"/>
  <c r="I33" i="12"/>
  <c r="S33" i="12" s="1"/>
  <c r="H33" i="12"/>
  <c r="G33" i="12"/>
  <c r="F33" i="12"/>
  <c r="C33" i="12"/>
  <c r="B33" i="12"/>
  <c r="S32" i="12"/>
  <c r="R32" i="12"/>
  <c r="Q32" i="12"/>
  <c r="P32" i="12"/>
  <c r="E32" i="12"/>
  <c r="U32" i="12" s="1"/>
  <c r="V30" i="12"/>
  <c r="O30" i="12"/>
  <c r="N30" i="12"/>
  <c r="M30" i="12"/>
  <c r="L30" i="12"/>
  <c r="K30" i="12"/>
  <c r="J30" i="12"/>
  <c r="I30" i="12"/>
  <c r="Q30" i="12" s="1"/>
  <c r="H30" i="12"/>
  <c r="P30" i="12" s="1"/>
  <c r="G30" i="12"/>
  <c r="F30" i="12"/>
  <c r="C30" i="12"/>
  <c r="B30" i="12"/>
  <c r="E30" i="12" s="1"/>
  <c r="S29" i="12"/>
  <c r="R29" i="12"/>
  <c r="Q29" i="12"/>
  <c r="P29" i="12"/>
  <c r="E29" i="12"/>
  <c r="U29" i="12" s="1"/>
  <c r="S28" i="12"/>
  <c r="R28" i="12"/>
  <c r="Q28" i="12"/>
  <c r="P28" i="12"/>
  <c r="E28" i="12"/>
  <c r="U28" i="12" s="1"/>
  <c r="U27" i="12"/>
  <c r="S27" i="12"/>
  <c r="R27" i="12"/>
  <c r="Q27" i="12"/>
  <c r="P27" i="12"/>
  <c r="E27" i="12"/>
  <c r="T27" i="12" s="1"/>
  <c r="U26" i="12"/>
  <c r="T26" i="12"/>
  <c r="S26" i="12"/>
  <c r="R26" i="12"/>
  <c r="Q26" i="12"/>
  <c r="P26" i="12"/>
  <c r="E26" i="12"/>
  <c r="V24" i="12"/>
  <c r="S24" i="12"/>
  <c r="O24" i="12"/>
  <c r="N24" i="12"/>
  <c r="M24" i="12"/>
  <c r="L24" i="12"/>
  <c r="K24" i="12"/>
  <c r="J24" i="12"/>
  <c r="I24" i="12"/>
  <c r="H24" i="12"/>
  <c r="R24" i="12" s="1"/>
  <c r="G24" i="12"/>
  <c r="F24" i="12"/>
  <c r="C24" i="12"/>
  <c r="B24" i="12"/>
  <c r="S23" i="12"/>
  <c r="R23" i="12"/>
  <c r="Q23" i="12"/>
  <c r="P23" i="12"/>
  <c r="E23" i="12"/>
  <c r="U23" i="12" s="1"/>
  <c r="S22" i="12"/>
  <c r="R22" i="12"/>
  <c r="Q22" i="12"/>
  <c r="P22" i="12"/>
  <c r="E22" i="12"/>
  <c r="U22" i="12" s="1"/>
  <c r="S21" i="12"/>
  <c r="R21" i="12"/>
  <c r="Q21" i="12"/>
  <c r="P21" i="12"/>
  <c r="E21" i="12"/>
  <c r="S20" i="12"/>
  <c r="R20" i="12"/>
  <c r="Q20" i="12"/>
  <c r="P20" i="12"/>
  <c r="E20" i="12"/>
  <c r="U20" i="12" s="1"/>
  <c r="S19" i="12"/>
  <c r="R19" i="12"/>
  <c r="Q19" i="12"/>
  <c r="P19" i="12"/>
  <c r="E19" i="12"/>
  <c r="U19" i="12" s="1"/>
  <c r="S18" i="12"/>
  <c r="R18" i="12"/>
  <c r="Q18" i="12"/>
  <c r="P18" i="12"/>
  <c r="E18" i="12"/>
  <c r="T18" i="12" s="1"/>
  <c r="S17" i="12"/>
  <c r="R17" i="12"/>
  <c r="Q17" i="12"/>
  <c r="P17" i="12"/>
  <c r="E17" i="12"/>
  <c r="U17" i="12" s="1"/>
  <c r="V15" i="12"/>
  <c r="O15" i="12"/>
  <c r="N15" i="12"/>
  <c r="M15" i="12"/>
  <c r="L15" i="12"/>
  <c r="K15" i="12"/>
  <c r="J15" i="12"/>
  <c r="R15" i="12" s="1"/>
  <c r="I15" i="12"/>
  <c r="S15" i="12" s="1"/>
  <c r="H15" i="12"/>
  <c r="G15" i="12"/>
  <c r="F15" i="12"/>
  <c r="C15" i="12"/>
  <c r="E15" i="12" s="1"/>
  <c r="B15" i="12"/>
  <c r="S14" i="12"/>
  <c r="R14" i="12"/>
  <c r="Q14" i="12"/>
  <c r="P14" i="12"/>
  <c r="E14" i="12"/>
  <c r="T14" i="12" s="1"/>
  <c r="S13" i="12"/>
  <c r="R13" i="12"/>
  <c r="Q13" i="12"/>
  <c r="P13" i="12"/>
  <c r="E13" i="12"/>
  <c r="U13" i="12" s="1"/>
  <c r="S12" i="12"/>
  <c r="R12" i="12"/>
  <c r="Q12" i="12"/>
  <c r="P12" i="12"/>
  <c r="E12" i="12"/>
  <c r="U12" i="12" s="1"/>
  <c r="U11" i="12"/>
  <c r="T11" i="12"/>
  <c r="S11" i="12"/>
  <c r="R11" i="12"/>
  <c r="Q11" i="12"/>
  <c r="P11" i="12"/>
  <c r="E11" i="12"/>
  <c r="S10" i="12"/>
  <c r="R10" i="12"/>
  <c r="Q10" i="12"/>
  <c r="P10" i="12"/>
  <c r="E10" i="12"/>
  <c r="S9" i="12"/>
  <c r="R9" i="12"/>
  <c r="Q9" i="12"/>
  <c r="P9" i="12"/>
  <c r="E9" i="12"/>
  <c r="S93" i="11"/>
  <c r="R93" i="11"/>
  <c r="Q93" i="11"/>
  <c r="P93" i="11"/>
  <c r="E93" i="11"/>
  <c r="U93" i="11" s="1"/>
  <c r="S92" i="11"/>
  <c r="R92" i="11"/>
  <c r="Q92" i="11"/>
  <c r="P92" i="11"/>
  <c r="E92" i="11"/>
  <c r="U92" i="11" s="1"/>
  <c r="S91" i="11"/>
  <c r="R91" i="11"/>
  <c r="Q91" i="11"/>
  <c r="P91" i="11"/>
  <c r="E91" i="11"/>
  <c r="T91" i="11" s="1"/>
  <c r="S90" i="11"/>
  <c r="R90" i="11"/>
  <c r="Q90" i="11"/>
  <c r="P90" i="11"/>
  <c r="E90" i="11"/>
  <c r="U90" i="11" s="1"/>
  <c r="S89" i="11"/>
  <c r="R89" i="11"/>
  <c r="Q89" i="11"/>
  <c r="P89" i="11"/>
  <c r="E89" i="11"/>
  <c r="U89" i="11" s="1"/>
  <c r="S88" i="11"/>
  <c r="R88" i="11"/>
  <c r="Q88" i="11"/>
  <c r="P88" i="11"/>
  <c r="E88" i="11"/>
  <c r="U87" i="11"/>
  <c r="S87" i="11"/>
  <c r="R87" i="11"/>
  <c r="Q87" i="11"/>
  <c r="P87" i="11"/>
  <c r="E87" i="11"/>
  <c r="T87" i="11" s="1"/>
  <c r="U86" i="11"/>
  <c r="T86" i="11"/>
  <c r="S86" i="11"/>
  <c r="R86" i="11"/>
  <c r="Q86" i="11"/>
  <c r="P86" i="11"/>
  <c r="E86" i="11"/>
  <c r="V72" i="11"/>
  <c r="O72" i="11"/>
  <c r="N72" i="11"/>
  <c r="M72" i="11"/>
  <c r="L72" i="11"/>
  <c r="K72" i="11"/>
  <c r="J72" i="11"/>
  <c r="I72" i="11"/>
  <c r="H72" i="11"/>
  <c r="G72" i="11"/>
  <c r="F72" i="11"/>
  <c r="C72" i="11"/>
  <c r="B72" i="11"/>
  <c r="V71" i="11"/>
  <c r="O71" i="11"/>
  <c r="N71" i="11"/>
  <c r="M71" i="11"/>
  <c r="L71" i="11"/>
  <c r="K71" i="11"/>
  <c r="S71" i="11" s="1"/>
  <c r="J71" i="11"/>
  <c r="R71" i="11" s="1"/>
  <c r="I71" i="11"/>
  <c r="H71" i="11"/>
  <c r="G71" i="11"/>
  <c r="F71" i="11"/>
  <c r="C71" i="11"/>
  <c r="B71" i="11"/>
  <c r="E71" i="11" s="1"/>
  <c r="V70" i="11"/>
  <c r="O70" i="11"/>
  <c r="N70" i="11"/>
  <c r="M70" i="11"/>
  <c r="L70" i="11"/>
  <c r="K70" i="11"/>
  <c r="J70" i="11"/>
  <c r="I70" i="11"/>
  <c r="Q70" i="11" s="1"/>
  <c r="H70" i="11"/>
  <c r="P70" i="11" s="1"/>
  <c r="G70" i="11"/>
  <c r="F70" i="11"/>
  <c r="C70" i="11"/>
  <c r="B70" i="11"/>
  <c r="E70" i="11" s="1"/>
  <c r="S69" i="11"/>
  <c r="R69" i="11"/>
  <c r="Q69" i="11"/>
  <c r="P69" i="11"/>
  <c r="E69" i="11"/>
  <c r="V67" i="11"/>
  <c r="O67" i="11"/>
  <c r="N67" i="11"/>
  <c r="M67" i="11"/>
  <c r="L67" i="11"/>
  <c r="K67" i="11"/>
  <c r="J67" i="11"/>
  <c r="I67" i="11"/>
  <c r="H67" i="11"/>
  <c r="G67" i="11"/>
  <c r="F67" i="11"/>
  <c r="C67" i="11"/>
  <c r="B67" i="11"/>
  <c r="V66" i="11"/>
  <c r="O66" i="11"/>
  <c r="N66" i="11"/>
  <c r="M66" i="11"/>
  <c r="L66" i="11"/>
  <c r="K66" i="11"/>
  <c r="J66" i="11"/>
  <c r="I66" i="11"/>
  <c r="S66" i="11" s="1"/>
  <c r="H66" i="11"/>
  <c r="R66" i="11" s="1"/>
  <c r="G66" i="11"/>
  <c r="F66" i="11"/>
  <c r="C66" i="11"/>
  <c r="B66" i="11"/>
  <c r="E66" i="11" s="1"/>
  <c r="T65" i="11"/>
  <c r="S65" i="11"/>
  <c r="R65" i="11"/>
  <c r="Q65" i="11"/>
  <c r="P65" i="11"/>
  <c r="E65" i="11"/>
  <c r="U65" i="11" s="1"/>
  <c r="S64" i="11"/>
  <c r="R64" i="11"/>
  <c r="Q64" i="11"/>
  <c r="P64" i="11"/>
  <c r="E64" i="11"/>
  <c r="U64" i="11" s="1"/>
  <c r="S63" i="11"/>
  <c r="R63" i="11"/>
  <c r="Q63" i="11"/>
  <c r="P63" i="11"/>
  <c r="E63" i="11"/>
  <c r="U63" i="11" s="1"/>
  <c r="S62" i="11"/>
  <c r="R62" i="11"/>
  <c r="Q62" i="11"/>
  <c r="P62" i="11"/>
  <c r="E62" i="11"/>
  <c r="T62" i="11" s="1"/>
  <c r="S61" i="11"/>
  <c r="R61" i="11"/>
  <c r="Q61" i="11"/>
  <c r="P61" i="11"/>
  <c r="E61" i="11"/>
  <c r="V59" i="11"/>
  <c r="O59" i="11"/>
  <c r="N59" i="11"/>
  <c r="M59" i="11"/>
  <c r="L59" i="11"/>
  <c r="K59" i="11"/>
  <c r="J59" i="11"/>
  <c r="I59" i="11"/>
  <c r="H59" i="11"/>
  <c r="G59" i="11"/>
  <c r="F59" i="11"/>
  <c r="C59" i="11"/>
  <c r="B59" i="11"/>
  <c r="E59" i="11" s="1"/>
  <c r="S58" i="11"/>
  <c r="R58" i="11"/>
  <c r="Q58" i="11"/>
  <c r="P58" i="11"/>
  <c r="E58" i="11"/>
  <c r="T58" i="11" s="1"/>
  <c r="S57" i="11"/>
  <c r="R57" i="11"/>
  <c r="Q57" i="11"/>
  <c r="P57" i="11"/>
  <c r="E57" i="11"/>
  <c r="T57" i="11" s="1"/>
  <c r="S56" i="11"/>
  <c r="R56" i="11"/>
  <c r="Q56" i="11"/>
  <c r="P56" i="11"/>
  <c r="E56" i="11"/>
  <c r="U56" i="11" s="1"/>
  <c r="U55" i="11"/>
  <c r="T55" i="11"/>
  <c r="S55" i="11"/>
  <c r="R55" i="11"/>
  <c r="Q55" i="11"/>
  <c r="P55" i="11"/>
  <c r="E55" i="11"/>
  <c r="V53" i="11"/>
  <c r="Q53" i="11"/>
  <c r="O53" i="11"/>
  <c r="N53" i="11"/>
  <c r="M53" i="11"/>
  <c r="L53" i="11"/>
  <c r="K53" i="11"/>
  <c r="J53" i="11"/>
  <c r="I53" i="11"/>
  <c r="S53" i="11" s="1"/>
  <c r="H53" i="11"/>
  <c r="R53" i="11" s="1"/>
  <c r="G53" i="11"/>
  <c r="F53" i="11"/>
  <c r="C53" i="11"/>
  <c r="B53" i="11"/>
  <c r="E53" i="11" s="1"/>
  <c r="S52" i="11"/>
  <c r="R52" i="11"/>
  <c r="Q52" i="11"/>
  <c r="P52" i="11"/>
  <c r="E52" i="11"/>
  <c r="U52" i="11" s="1"/>
  <c r="S51" i="11"/>
  <c r="R51" i="11"/>
  <c r="Q51" i="11"/>
  <c r="P51" i="11"/>
  <c r="E51" i="11"/>
  <c r="U51" i="11" s="1"/>
  <c r="S50" i="11"/>
  <c r="R50" i="11"/>
  <c r="Q50" i="11"/>
  <c r="P50" i="11"/>
  <c r="E50" i="11"/>
  <c r="U50" i="11" s="1"/>
  <c r="S49" i="11"/>
  <c r="R49" i="11"/>
  <c r="Q49" i="11"/>
  <c r="P49" i="11"/>
  <c r="E49" i="11"/>
  <c r="S48" i="11"/>
  <c r="R48" i="11"/>
  <c r="Q48" i="11"/>
  <c r="P48" i="11"/>
  <c r="E48" i="11"/>
  <c r="U48" i="11" s="1"/>
  <c r="S47" i="11"/>
  <c r="R47" i="11"/>
  <c r="Q47" i="11"/>
  <c r="P47" i="11"/>
  <c r="E47" i="11"/>
  <c r="S46" i="11"/>
  <c r="R46" i="11"/>
  <c r="Q46" i="11"/>
  <c r="P46" i="11"/>
  <c r="E46" i="11"/>
  <c r="S45" i="11"/>
  <c r="R45" i="11"/>
  <c r="Q45" i="11"/>
  <c r="P45" i="11"/>
  <c r="E45" i="11"/>
  <c r="T45" i="11" s="1"/>
  <c r="T44" i="11"/>
  <c r="S44" i="11"/>
  <c r="R44" i="11"/>
  <c r="Q44" i="11"/>
  <c r="P44" i="11"/>
  <c r="E44" i="11"/>
  <c r="U44" i="11" s="1"/>
  <c r="S43" i="11"/>
  <c r="R43" i="11"/>
  <c r="Q43" i="11"/>
  <c r="P43" i="11"/>
  <c r="E43" i="11"/>
  <c r="U43" i="11" s="1"/>
  <c r="S42" i="11"/>
  <c r="R42" i="11"/>
  <c r="Q42" i="11"/>
  <c r="P42" i="11"/>
  <c r="E42" i="11"/>
  <c r="U42" i="11" s="1"/>
  <c r="V40" i="11"/>
  <c r="O40" i="11"/>
  <c r="N40" i="11"/>
  <c r="M40" i="11"/>
  <c r="L40" i="11"/>
  <c r="K40" i="11"/>
  <c r="J40" i="11"/>
  <c r="I40" i="11"/>
  <c r="S40" i="11" s="1"/>
  <c r="H40" i="11"/>
  <c r="G40" i="11"/>
  <c r="F40" i="11"/>
  <c r="C40" i="11"/>
  <c r="B40" i="11"/>
  <c r="S39" i="11"/>
  <c r="R39" i="11"/>
  <c r="Q39" i="11"/>
  <c r="P39" i="11"/>
  <c r="E39" i="11"/>
  <c r="U38" i="11"/>
  <c r="S38" i="11"/>
  <c r="R38" i="11"/>
  <c r="Q38" i="11"/>
  <c r="P38" i="11"/>
  <c r="E38" i="11"/>
  <c r="T38" i="11" s="1"/>
  <c r="U37" i="11"/>
  <c r="T37" i="11"/>
  <c r="S37" i="11"/>
  <c r="R37" i="11"/>
  <c r="Q37" i="11"/>
  <c r="P37" i="11"/>
  <c r="E37" i="11"/>
  <c r="S36" i="11"/>
  <c r="R36" i="11"/>
  <c r="Q36" i="11"/>
  <c r="P36" i="11"/>
  <c r="T36" i="11" s="1"/>
  <c r="E36" i="11"/>
  <c r="S35" i="11"/>
  <c r="R35" i="11"/>
  <c r="Q35" i="11"/>
  <c r="P35" i="11"/>
  <c r="E35" i="11"/>
  <c r="V33" i="11"/>
  <c r="O33" i="11"/>
  <c r="N33" i="11"/>
  <c r="M33" i="11"/>
  <c r="L33" i="11"/>
  <c r="K33" i="11"/>
  <c r="J33" i="11"/>
  <c r="I33" i="11"/>
  <c r="S33" i="11" s="1"/>
  <c r="H33" i="11"/>
  <c r="R33" i="11" s="1"/>
  <c r="G33" i="11"/>
  <c r="F33" i="11"/>
  <c r="C33" i="11"/>
  <c r="B33" i="11"/>
  <c r="E33" i="11" s="1"/>
  <c r="S32" i="11"/>
  <c r="R32" i="11"/>
  <c r="Q32" i="11"/>
  <c r="P32" i="11"/>
  <c r="T32" i="11" s="1"/>
  <c r="E32" i="11"/>
  <c r="V30" i="11"/>
  <c r="O30" i="11"/>
  <c r="N30" i="11"/>
  <c r="M30" i="11"/>
  <c r="L30" i="11"/>
  <c r="K30" i="11"/>
  <c r="J30" i="11"/>
  <c r="I30" i="11"/>
  <c r="S30" i="11" s="1"/>
  <c r="H30" i="11"/>
  <c r="R30" i="11" s="1"/>
  <c r="G30" i="11"/>
  <c r="F30" i="11"/>
  <c r="C30" i="11"/>
  <c r="B30" i="11"/>
  <c r="E30" i="11" s="1"/>
  <c r="S29" i="11"/>
  <c r="R29" i="11"/>
  <c r="Q29" i="11"/>
  <c r="P29" i="11"/>
  <c r="E29" i="11"/>
  <c r="T28" i="11"/>
  <c r="S28" i="11"/>
  <c r="R28" i="11"/>
  <c r="Q28" i="11"/>
  <c r="P28" i="11"/>
  <c r="E28" i="11"/>
  <c r="U28" i="11" s="1"/>
  <c r="S27" i="11"/>
  <c r="R27" i="11"/>
  <c r="Q27" i="11"/>
  <c r="P27" i="11"/>
  <c r="E27" i="11"/>
  <c r="S26" i="11"/>
  <c r="R26" i="11"/>
  <c r="Q26" i="11"/>
  <c r="P26" i="11"/>
  <c r="E26" i="11"/>
  <c r="V24" i="11"/>
  <c r="O24" i="11"/>
  <c r="N24" i="11"/>
  <c r="M24" i="11"/>
  <c r="L24" i="11"/>
  <c r="K24" i="11"/>
  <c r="J24" i="11"/>
  <c r="I24" i="11"/>
  <c r="H24" i="11"/>
  <c r="R24" i="11" s="1"/>
  <c r="G24" i="11"/>
  <c r="F24" i="11"/>
  <c r="C24" i="11"/>
  <c r="E24" i="11" s="1"/>
  <c r="B24" i="11"/>
  <c r="S23" i="11"/>
  <c r="R23" i="11"/>
  <c r="Q23" i="11"/>
  <c r="P23" i="11"/>
  <c r="E23" i="11"/>
  <c r="S22" i="11"/>
  <c r="R22" i="11"/>
  <c r="Q22" i="11"/>
  <c r="P22" i="11"/>
  <c r="E22" i="11"/>
  <c r="S21" i="11"/>
  <c r="R21" i="11"/>
  <c r="Q21" i="11"/>
  <c r="P21" i="11"/>
  <c r="E21" i="11"/>
  <c r="T21" i="11" s="1"/>
  <c r="S20" i="11"/>
  <c r="R20" i="11"/>
  <c r="Q20" i="11"/>
  <c r="P20" i="11"/>
  <c r="E20" i="11"/>
  <c r="U20" i="11" s="1"/>
  <c r="S19" i="11"/>
  <c r="R19" i="11"/>
  <c r="Q19" i="11"/>
  <c r="P19" i="11"/>
  <c r="E19" i="11"/>
  <c r="S18" i="11"/>
  <c r="R18" i="11"/>
  <c r="Q18" i="11"/>
  <c r="P18" i="11"/>
  <c r="E18" i="11"/>
  <c r="U17" i="11"/>
  <c r="S17" i="11"/>
  <c r="R17" i="11"/>
  <c r="Q17" i="11"/>
  <c r="P17" i="11"/>
  <c r="E17" i="11"/>
  <c r="T17" i="11" s="1"/>
  <c r="V15" i="11"/>
  <c r="O15" i="11"/>
  <c r="N15" i="11"/>
  <c r="M15" i="11"/>
  <c r="L15" i="11"/>
  <c r="K15" i="11"/>
  <c r="J15" i="11"/>
  <c r="I15" i="11"/>
  <c r="S15" i="11" s="1"/>
  <c r="H15" i="11"/>
  <c r="P15" i="11" s="1"/>
  <c r="G15" i="11"/>
  <c r="F15" i="11"/>
  <c r="C15" i="11"/>
  <c r="B15" i="11"/>
  <c r="E15" i="11" s="1"/>
  <c r="S14" i="11"/>
  <c r="R14" i="11"/>
  <c r="Q14" i="11"/>
  <c r="P14" i="11"/>
  <c r="E14" i="11"/>
  <c r="U14" i="11" s="1"/>
  <c r="U13" i="11"/>
  <c r="S13" i="11"/>
  <c r="R13" i="11"/>
  <c r="Q13" i="11"/>
  <c r="P13" i="11"/>
  <c r="E13" i="11"/>
  <c r="T13" i="11" s="1"/>
  <c r="S12" i="11"/>
  <c r="R12" i="11"/>
  <c r="Q12" i="11"/>
  <c r="P12" i="11"/>
  <c r="E12" i="11"/>
  <c r="S11" i="11"/>
  <c r="R11" i="11"/>
  <c r="Q11" i="11"/>
  <c r="P11" i="11"/>
  <c r="E11" i="11"/>
  <c r="S10" i="11"/>
  <c r="R10" i="11"/>
  <c r="Q10" i="11"/>
  <c r="P10" i="11"/>
  <c r="E10" i="11"/>
  <c r="S9" i="11"/>
  <c r="R9" i="11"/>
  <c r="Q9" i="11"/>
  <c r="P9" i="11"/>
  <c r="E9" i="11"/>
  <c r="U9" i="11" s="1"/>
  <c r="S93" i="10"/>
  <c r="R93" i="10"/>
  <c r="Q93" i="10"/>
  <c r="P93" i="10"/>
  <c r="E93" i="10"/>
  <c r="U93" i="10" s="1"/>
  <c r="S92" i="10"/>
  <c r="R92" i="10"/>
  <c r="Q92" i="10"/>
  <c r="P92" i="10"/>
  <c r="E92" i="10"/>
  <c r="U92" i="10" s="1"/>
  <c r="S91" i="10"/>
  <c r="R91" i="10"/>
  <c r="Q91" i="10"/>
  <c r="P91" i="10"/>
  <c r="E91" i="10"/>
  <c r="U91" i="10" s="1"/>
  <c r="S90" i="10"/>
  <c r="R90" i="10"/>
  <c r="Q90" i="10"/>
  <c r="P90" i="10"/>
  <c r="E90" i="10"/>
  <c r="U90" i="10" s="1"/>
  <c r="S89" i="10"/>
  <c r="R89" i="10"/>
  <c r="Q89" i="10"/>
  <c r="P89" i="10"/>
  <c r="E89" i="10"/>
  <c r="S88" i="10"/>
  <c r="R88" i="10"/>
  <c r="Q88" i="10"/>
  <c r="P88" i="10"/>
  <c r="E88" i="10"/>
  <c r="U88" i="10" s="1"/>
  <c r="S87" i="10"/>
  <c r="R87" i="10"/>
  <c r="Q87" i="10"/>
  <c r="P87" i="10"/>
  <c r="E87" i="10"/>
  <c r="U87" i="10" s="1"/>
  <c r="S86" i="10"/>
  <c r="R86" i="10"/>
  <c r="Q86" i="10"/>
  <c r="P86" i="10"/>
  <c r="E86" i="10"/>
  <c r="T86" i="10" s="1"/>
  <c r="V72" i="10"/>
  <c r="O72" i="10"/>
  <c r="N72" i="10"/>
  <c r="M72" i="10"/>
  <c r="L72" i="10"/>
  <c r="K72" i="10"/>
  <c r="J72" i="10"/>
  <c r="I72" i="10"/>
  <c r="H72" i="10"/>
  <c r="G72" i="10"/>
  <c r="F72" i="10"/>
  <c r="C72" i="10"/>
  <c r="B72" i="10"/>
  <c r="V71" i="10"/>
  <c r="O71" i="10"/>
  <c r="N71" i="10"/>
  <c r="M71" i="10"/>
  <c r="L71" i="10"/>
  <c r="K71" i="10"/>
  <c r="J71" i="10"/>
  <c r="I71" i="10"/>
  <c r="S71" i="10" s="1"/>
  <c r="H71" i="10"/>
  <c r="G71" i="10"/>
  <c r="F71" i="10"/>
  <c r="C71" i="10"/>
  <c r="B71" i="10"/>
  <c r="E71" i="10" s="1"/>
  <c r="V70" i="10"/>
  <c r="O70" i="10"/>
  <c r="N70" i="10"/>
  <c r="M70" i="10"/>
  <c r="L70" i="10"/>
  <c r="K70" i="10"/>
  <c r="J70" i="10"/>
  <c r="R70" i="10" s="1"/>
  <c r="I70" i="10"/>
  <c r="S70" i="10" s="1"/>
  <c r="H70" i="10"/>
  <c r="G70" i="10"/>
  <c r="F70" i="10"/>
  <c r="C70" i="10"/>
  <c r="B70" i="10"/>
  <c r="E70" i="10" s="1"/>
  <c r="S69" i="10"/>
  <c r="R69" i="10"/>
  <c r="Q69" i="10"/>
  <c r="P69" i="10"/>
  <c r="E69" i="10"/>
  <c r="V67" i="10"/>
  <c r="O67" i="10"/>
  <c r="N67" i="10"/>
  <c r="M67" i="10"/>
  <c r="L67" i="10"/>
  <c r="K67" i="10"/>
  <c r="J67" i="10"/>
  <c r="I67" i="10"/>
  <c r="H67" i="10"/>
  <c r="G67" i="10"/>
  <c r="F67" i="10"/>
  <c r="C67" i="10"/>
  <c r="B67" i="10"/>
  <c r="E67" i="10" s="1"/>
  <c r="V66" i="10"/>
  <c r="O66" i="10"/>
  <c r="N66" i="10"/>
  <c r="M66" i="10"/>
  <c r="L66" i="10"/>
  <c r="K66" i="10"/>
  <c r="J66" i="10"/>
  <c r="I66" i="10"/>
  <c r="Q66" i="10" s="1"/>
  <c r="H66" i="10"/>
  <c r="P66" i="10" s="1"/>
  <c r="G66" i="10"/>
  <c r="F66" i="10"/>
  <c r="C66" i="10"/>
  <c r="B66" i="10"/>
  <c r="E66" i="10" s="1"/>
  <c r="S65" i="10"/>
  <c r="R65" i="10"/>
  <c r="Q65" i="10"/>
  <c r="P65" i="10"/>
  <c r="E65" i="10"/>
  <c r="T65" i="10" s="1"/>
  <c r="S64" i="10"/>
  <c r="R64" i="10"/>
  <c r="Q64" i="10"/>
  <c r="P64" i="10"/>
  <c r="E64" i="10"/>
  <c r="U64" i="10" s="1"/>
  <c r="T63" i="10"/>
  <c r="S63" i="10"/>
  <c r="R63" i="10"/>
  <c r="Q63" i="10"/>
  <c r="P63" i="10"/>
  <c r="E63" i="10"/>
  <c r="U63" i="10" s="1"/>
  <c r="T62" i="10"/>
  <c r="S62" i="10"/>
  <c r="R62" i="10"/>
  <c r="Q62" i="10"/>
  <c r="P62" i="10"/>
  <c r="E62" i="10"/>
  <c r="U62" i="10" s="1"/>
  <c r="U61" i="10"/>
  <c r="S61" i="10"/>
  <c r="R61" i="10"/>
  <c r="Q61" i="10"/>
  <c r="P61" i="10"/>
  <c r="E61" i="10"/>
  <c r="T61" i="10" s="1"/>
  <c r="V59" i="10"/>
  <c r="O59" i="10"/>
  <c r="N59" i="10"/>
  <c r="M59" i="10"/>
  <c r="L59" i="10"/>
  <c r="K59" i="10"/>
  <c r="J59" i="10"/>
  <c r="I59" i="10"/>
  <c r="S59" i="10" s="1"/>
  <c r="H59" i="10"/>
  <c r="G59" i="10"/>
  <c r="F59" i="10"/>
  <c r="C59" i="10"/>
  <c r="B59" i="10"/>
  <c r="E59" i="10" s="1"/>
  <c r="S58" i="10"/>
  <c r="R58" i="10"/>
  <c r="Q58" i="10"/>
  <c r="P58" i="10"/>
  <c r="E58" i="10"/>
  <c r="U58" i="10" s="1"/>
  <c r="T57" i="10"/>
  <c r="S57" i="10"/>
  <c r="R57" i="10"/>
  <c r="Q57" i="10"/>
  <c r="P57" i="10"/>
  <c r="E57" i="10"/>
  <c r="U57" i="10" s="1"/>
  <c r="S56" i="10"/>
  <c r="R56" i="10"/>
  <c r="Q56" i="10"/>
  <c r="P56" i="10"/>
  <c r="E56" i="10"/>
  <c r="U56" i="10" s="1"/>
  <c r="S55" i="10"/>
  <c r="R55" i="10"/>
  <c r="Q55" i="10"/>
  <c r="P55" i="10"/>
  <c r="E55" i="10"/>
  <c r="U55" i="10" s="1"/>
  <c r="V53" i="10"/>
  <c r="O53" i="10"/>
  <c r="N53" i="10"/>
  <c r="M53" i="10"/>
  <c r="L53" i="10"/>
  <c r="K53" i="10"/>
  <c r="J53" i="10"/>
  <c r="I53" i="10"/>
  <c r="S53" i="10" s="1"/>
  <c r="H53" i="10"/>
  <c r="R53" i="10" s="1"/>
  <c r="G53" i="10"/>
  <c r="F53" i="10"/>
  <c r="C53" i="10"/>
  <c r="B53" i="10"/>
  <c r="E53" i="10" s="1"/>
  <c r="S52" i="10"/>
  <c r="R52" i="10"/>
  <c r="Q52" i="10"/>
  <c r="P52" i="10"/>
  <c r="E52" i="10"/>
  <c r="U52" i="10" s="1"/>
  <c r="S51" i="10"/>
  <c r="R51" i="10"/>
  <c r="Q51" i="10"/>
  <c r="P51" i="10"/>
  <c r="E51" i="10"/>
  <c r="U51" i="10" s="1"/>
  <c r="S50" i="10"/>
  <c r="R50" i="10"/>
  <c r="Q50" i="10"/>
  <c r="P50" i="10"/>
  <c r="E50" i="10"/>
  <c r="U50" i="10" s="1"/>
  <c r="S49" i="10"/>
  <c r="R49" i="10"/>
  <c r="Q49" i="10"/>
  <c r="P49" i="10"/>
  <c r="E49" i="10"/>
  <c r="T49" i="10" s="1"/>
  <c r="S48" i="10"/>
  <c r="R48" i="10"/>
  <c r="Q48" i="10"/>
  <c r="P48" i="10"/>
  <c r="E48" i="10"/>
  <c r="U48" i="10" s="1"/>
  <c r="S47" i="10"/>
  <c r="R47" i="10"/>
  <c r="Q47" i="10"/>
  <c r="P47" i="10"/>
  <c r="E47" i="10"/>
  <c r="U47" i="10" s="1"/>
  <c r="S46" i="10"/>
  <c r="R46" i="10"/>
  <c r="Q46" i="10"/>
  <c r="P46" i="10"/>
  <c r="E46" i="10"/>
  <c r="U46" i="10" s="1"/>
  <c r="S45" i="10"/>
  <c r="R45" i="10"/>
  <c r="Q45" i="10"/>
  <c r="P45" i="10"/>
  <c r="E45" i="10"/>
  <c r="U45" i="10" s="1"/>
  <c r="S44" i="10"/>
  <c r="R44" i="10"/>
  <c r="Q44" i="10"/>
  <c r="P44" i="10"/>
  <c r="E44" i="10"/>
  <c r="S43" i="10"/>
  <c r="R43" i="10"/>
  <c r="Q43" i="10"/>
  <c r="P43" i="10"/>
  <c r="E43" i="10"/>
  <c r="S42" i="10"/>
  <c r="R42" i="10"/>
  <c r="Q42" i="10"/>
  <c r="P42" i="10"/>
  <c r="E42" i="10"/>
  <c r="U42" i="10" s="1"/>
  <c r="V40" i="10"/>
  <c r="O40" i="10"/>
  <c r="N40" i="10"/>
  <c r="M40" i="10"/>
  <c r="L40" i="10"/>
  <c r="K40" i="10"/>
  <c r="J40" i="10"/>
  <c r="I40" i="10"/>
  <c r="S40" i="10" s="1"/>
  <c r="H40" i="10"/>
  <c r="R40" i="10" s="1"/>
  <c r="G40" i="10"/>
  <c r="F40" i="10"/>
  <c r="C40" i="10"/>
  <c r="B40" i="10"/>
  <c r="E40" i="10" s="1"/>
  <c r="S39" i="10"/>
  <c r="R39" i="10"/>
  <c r="Q39" i="10"/>
  <c r="P39" i="10"/>
  <c r="E39" i="10"/>
  <c r="U39" i="10" s="1"/>
  <c r="S38" i="10"/>
  <c r="R38" i="10"/>
  <c r="Q38" i="10"/>
  <c r="P38" i="10"/>
  <c r="E38" i="10"/>
  <c r="U38" i="10" s="1"/>
  <c r="S37" i="10"/>
  <c r="R37" i="10"/>
  <c r="Q37" i="10"/>
  <c r="P37" i="10"/>
  <c r="E37" i="10"/>
  <c r="T37" i="10" s="1"/>
  <c r="S36" i="10"/>
  <c r="R36" i="10"/>
  <c r="Q36" i="10"/>
  <c r="P36" i="10"/>
  <c r="E36" i="10"/>
  <c r="S35" i="10"/>
  <c r="R35" i="10"/>
  <c r="Q35" i="10"/>
  <c r="P35" i="10"/>
  <c r="E35" i="10"/>
  <c r="U35" i="10" s="1"/>
  <c r="V33" i="10"/>
  <c r="O33" i="10"/>
  <c r="N33" i="10"/>
  <c r="M33" i="10"/>
  <c r="L33" i="10"/>
  <c r="K33" i="10"/>
  <c r="J33" i="10"/>
  <c r="R33" i="10" s="1"/>
  <c r="I33" i="10"/>
  <c r="S33" i="10" s="1"/>
  <c r="H33" i="10"/>
  <c r="G33" i="10"/>
  <c r="F33" i="10"/>
  <c r="C33" i="10"/>
  <c r="B33" i="10"/>
  <c r="S32" i="10"/>
  <c r="R32" i="10"/>
  <c r="Q32" i="10"/>
  <c r="P32" i="10"/>
  <c r="E32" i="10"/>
  <c r="V30" i="10"/>
  <c r="O30" i="10"/>
  <c r="N30" i="10"/>
  <c r="M30" i="10"/>
  <c r="L30" i="10"/>
  <c r="K30" i="10"/>
  <c r="J30" i="10"/>
  <c r="I30" i="10"/>
  <c r="H30" i="10"/>
  <c r="G30" i="10"/>
  <c r="F30" i="10"/>
  <c r="C30" i="10"/>
  <c r="E30" i="10" s="1"/>
  <c r="B30" i="10"/>
  <c r="S29" i="10"/>
  <c r="R29" i="10"/>
  <c r="Q29" i="10"/>
  <c r="P29" i="10"/>
  <c r="E29" i="10"/>
  <c r="T29" i="10" s="1"/>
  <c r="S28" i="10"/>
  <c r="R28" i="10"/>
  <c r="Q28" i="10"/>
  <c r="P28" i="10"/>
  <c r="E28" i="10"/>
  <c r="U28" i="10" s="1"/>
  <c r="S27" i="10"/>
  <c r="R27" i="10"/>
  <c r="Q27" i="10"/>
  <c r="P27" i="10"/>
  <c r="E27" i="10"/>
  <c r="U27" i="10" s="1"/>
  <c r="S26" i="10"/>
  <c r="R26" i="10"/>
  <c r="Q26" i="10"/>
  <c r="P26" i="10"/>
  <c r="E26" i="10"/>
  <c r="U26" i="10" s="1"/>
  <c r="V24" i="10"/>
  <c r="O24" i="10"/>
  <c r="N24" i="10"/>
  <c r="M24" i="10"/>
  <c r="L24" i="10"/>
  <c r="K24" i="10"/>
  <c r="J24" i="10"/>
  <c r="I24" i="10"/>
  <c r="H24" i="10"/>
  <c r="G24" i="10"/>
  <c r="F24" i="10"/>
  <c r="C24" i="10"/>
  <c r="B24" i="10"/>
  <c r="S23" i="10"/>
  <c r="R23" i="10"/>
  <c r="Q23" i="10"/>
  <c r="P23" i="10"/>
  <c r="E23" i="10"/>
  <c r="U23" i="10" s="1"/>
  <c r="T22" i="10"/>
  <c r="S22" i="10"/>
  <c r="R22" i="10"/>
  <c r="Q22" i="10"/>
  <c r="P22" i="10"/>
  <c r="E22" i="10"/>
  <c r="U22" i="10" s="1"/>
  <c r="U21" i="10"/>
  <c r="S21" i="10"/>
  <c r="R21" i="10"/>
  <c r="Q21" i="10"/>
  <c r="P21" i="10"/>
  <c r="E21" i="10"/>
  <c r="T21" i="10" s="1"/>
  <c r="S20" i="10"/>
  <c r="R20" i="10"/>
  <c r="Q20" i="10"/>
  <c r="P20" i="10"/>
  <c r="E20" i="10"/>
  <c r="T20" i="10" s="1"/>
  <c r="S19" i="10"/>
  <c r="R19" i="10"/>
  <c r="Q19" i="10"/>
  <c r="P19" i="10"/>
  <c r="E19" i="10"/>
  <c r="U19" i="10" s="1"/>
  <c r="S18" i="10"/>
  <c r="R18" i="10"/>
  <c r="Q18" i="10"/>
  <c r="P18" i="10"/>
  <c r="E18" i="10"/>
  <c r="U18" i="10" s="1"/>
  <c r="S17" i="10"/>
  <c r="R17" i="10"/>
  <c r="Q17" i="10"/>
  <c r="P17" i="10"/>
  <c r="E17" i="10"/>
  <c r="T17" i="10" s="1"/>
  <c r="V15" i="10"/>
  <c r="O15" i="10"/>
  <c r="N15" i="10"/>
  <c r="M15" i="10"/>
  <c r="L15" i="10"/>
  <c r="K15" i="10"/>
  <c r="J15" i="10"/>
  <c r="I15" i="10"/>
  <c r="S15" i="10" s="1"/>
  <c r="H15" i="10"/>
  <c r="R15" i="10" s="1"/>
  <c r="G15" i="10"/>
  <c r="F15" i="10"/>
  <c r="C15" i="10"/>
  <c r="B15" i="10"/>
  <c r="E15" i="10" s="1"/>
  <c r="S14" i="10"/>
  <c r="R14" i="10"/>
  <c r="Q14" i="10"/>
  <c r="P14" i="10"/>
  <c r="E14" i="10"/>
  <c r="U14" i="10" s="1"/>
  <c r="S13" i="10"/>
  <c r="R13" i="10"/>
  <c r="Q13" i="10"/>
  <c r="P13" i="10"/>
  <c r="E13" i="10"/>
  <c r="T13" i="10" s="1"/>
  <c r="S12" i="10"/>
  <c r="R12" i="10"/>
  <c r="Q12" i="10"/>
  <c r="P12" i="10"/>
  <c r="E12" i="10"/>
  <c r="U12" i="10" s="1"/>
  <c r="S11" i="10"/>
  <c r="R11" i="10"/>
  <c r="Q11" i="10"/>
  <c r="P11" i="10"/>
  <c r="E11" i="10"/>
  <c r="U11" i="10" s="1"/>
  <c r="S10" i="10"/>
  <c r="R10" i="10"/>
  <c r="Q10" i="10"/>
  <c r="P10" i="10"/>
  <c r="E10" i="10"/>
  <c r="S9" i="10"/>
  <c r="R9" i="10"/>
  <c r="Q9" i="10"/>
  <c r="P9" i="10"/>
  <c r="E9" i="10"/>
  <c r="U9" i="10" s="1"/>
  <c r="S93" i="9"/>
  <c r="R93" i="9"/>
  <c r="Q93" i="9"/>
  <c r="P93" i="9"/>
  <c r="E93" i="9"/>
  <c r="S92" i="9"/>
  <c r="R92" i="9"/>
  <c r="Q92" i="9"/>
  <c r="P92" i="9"/>
  <c r="E92" i="9"/>
  <c r="U92" i="9" s="1"/>
  <c r="S91" i="9"/>
  <c r="R91" i="9"/>
  <c r="Q91" i="9"/>
  <c r="P91" i="9"/>
  <c r="E91" i="9"/>
  <c r="U91" i="9" s="1"/>
  <c r="S90" i="9"/>
  <c r="R90" i="9"/>
  <c r="Q90" i="9"/>
  <c r="P90" i="9"/>
  <c r="E90" i="9"/>
  <c r="T90" i="9" s="1"/>
  <c r="S89" i="9"/>
  <c r="R89" i="9"/>
  <c r="Q89" i="9"/>
  <c r="P89" i="9"/>
  <c r="E89" i="9"/>
  <c r="U89" i="9" s="1"/>
  <c r="S88" i="9"/>
  <c r="R88" i="9"/>
  <c r="Q88" i="9"/>
  <c r="P88" i="9"/>
  <c r="E88" i="9"/>
  <c r="U88" i="9" s="1"/>
  <c r="S87" i="9"/>
  <c r="R87" i="9"/>
  <c r="Q87" i="9"/>
  <c r="P87" i="9"/>
  <c r="E87" i="9"/>
  <c r="U86" i="9"/>
  <c r="S86" i="9"/>
  <c r="R86" i="9"/>
  <c r="Q86" i="9"/>
  <c r="P86" i="9"/>
  <c r="E86" i="9"/>
  <c r="T86" i="9" s="1"/>
  <c r="V72" i="9"/>
  <c r="O72" i="9"/>
  <c r="N72" i="9"/>
  <c r="M72" i="9"/>
  <c r="L72" i="9"/>
  <c r="K72" i="9"/>
  <c r="J72" i="9"/>
  <c r="I72" i="9"/>
  <c r="S72" i="9" s="1"/>
  <c r="H72" i="9"/>
  <c r="G72" i="9"/>
  <c r="F72" i="9"/>
  <c r="C72" i="9"/>
  <c r="B72" i="9"/>
  <c r="V71" i="9"/>
  <c r="O71" i="9"/>
  <c r="N71" i="9"/>
  <c r="M71" i="9"/>
  <c r="L71" i="9"/>
  <c r="K71" i="9"/>
  <c r="J71" i="9"/>
  <c r="R71" i="9" s="1"/>
  <c r="I71" i="9"/>
  <c r="S71" i="9" s="1"/>
  <c r="H71" i="9"/>
  <c r="G71" i="9"/>
  <c r="F71" i="9"/>
  <c r="C71" i="9"/>
  <c r="E71" i="9" s="1"/>
  <c r="B71" i="9"/>
  <c r="V70" i="9"/>
  <c r="S70" i="9"/>
  <c r="O70" i="9"/>
  <c r="N70" i="9"/>
  <c r="M70" i="9"/>
  <c r="L70" i="9"/>
  <c r="K70" i="9"/>
  <c r="J70" i="9"/>
  <c r="I70" i="9"/>
  <c r="H70" i="9"/>
  <c r="R70" i="9" s="1"/>
  <c r="G70" i="9"/>
  <c r="F70" i="9"/>
  <c r="C70" i="9"/>
  <c r="B70" i="9"/>
  <c r="E70" i="9" s="1"/>
  <c r="S69" i="9"/>
  <c r="R69" i="9"/>
  <c r="Q69" i="9"/>
  <c r="P69" i="9"/>
  <c r="E69" i="9"/>
  <c r="V67" i="9"/>
  <c r="O67" i="9"/>
  <c r="N67" i="9"/>
  <c r="M67" i="9"/>
  <c r="L67" i="9"/>
  <c r="K67" i="9"/>
  <c r="J67" i="9"/>
  <c r="I67" i="9"/>
  <c r="S67" i="9" s="1"/>
  <c r="H67" i="9"/>
  <c r="G67" i="9"/>
  <c r="F67" i="9"/>
  <c r="C67" i="9"/>
  <c r="B67" i="9"/>
  <c r="V66" i="9"/>
  <c r="O66" i="9"/>
  <c r="N66" i="9"/>
  <c r="M66" i="9"/>
  <c r="L66" i="9"/>
  <c r="K66" i="9"/>
  <c r="J66" i="9"/>
  <c r="I66" i="9"/>
  <c r="S66" i="9" s="1"/>
  <c r="H66" i="9"/>
  <c r="G66" i="9"/>
  <c r="F66" i="9"/>
  <c r="C66" i="9"/>
  <c r="B66" i="9"/>
  <c r="S65" i="9"/>
  <c r="R65" i="9"/>
  <c r="Q65" i="9"/>
  <c r="P65" i="9"/>
  <c r="E65" i="9"/>
  <c r="U64" i="9"/>
  <c r="T64" i="9"/>
  <c r="S64" i="9"/>
  <c r="R64" i="9"/>
  <c r="Q64" i="9"/>
  <c r="P64" i="9"/>
  <c r="E64" i="9"/>
  <c r="S63" i="9"/>
  <c r="R63" i="9"/>
  <c r="Q63" i="9"/>
  <c r="P63" i="9"/>
  <c r="E63" i="9"/>
  <c r="U63" i="9" s="1"/>
  <c r="S62" i="9"/>
  <c r="R62" i="9"/>
  <c r="Q62" i="9"/>
  <c r="P62" i="9"/>
  <c r="E62" i="9"/>
  <c r="U62" i="9" s="1"/>
  <c r="S61" i="9"/>
  <c r="R61" i="9"/>
  <c r="Q61" i="9"/>
  <c r="P61" i="9"/>
  <c r="E61" i="9"/>
  <c r="U61" i="9" s="1"/>
  <c r="V59" i="9"/>
  <c r="O59" i="9"/>
  <c r="N59" i="9"/>
  <c r="M59" i="9"/>
  <c r="L59" i="9"/>
  <c r="K59" i="9"/>
  <c r="J59" i="9"/>
  <c r="I59" i="9"/>
  <c r="S59" i="9" s="1"/>
  <c r="H59" i="9"/>
  <c r="R59" i="9" s="1"/>
  <c r="G59" i="9"/>
  <c r="F59" i="9"/>
  <c r="E59" i="9"/>
  <c r="C59" i="9"/>
  <c r="B59" i="9"/>
  <c r="S58" i="9"/>
  <c r="R58" i="9"/>
  <c r="Q58" i="9"/>
  <c r="P58" i="9"/>
  <c r="E58" i="9"/>
  <c r="U58" i="9" s="1"/>
  <c r="S57" i="9"/>
  <c r="R57" i="9"/>
  <c r="Q57" i="9"/>
  <c r="P57" i="9"/>
  <c r="E57" i="9"/>
  <c r="T57" i="9" s="1"/>
  <c r="S56" i="9"/>
  <c r="R56" i="9"/>
  <c r="Q56" i="9"/>
  <c r="P56" i="9"/>
  <c r="E56" i="9"/>
  <c r="U56" i="9" s="1"/>
  <c r="S55" i="9"/>
  <c r="R55" i="9"/>
  <c r="Q55" i="9"/>
  <c r="P55" i="9"/>
  <c r="E55" i="9"/>
  <c r="U55" i="9" s="1"/>
  <c r="V53" i="9"/>
  <c r="O53" i="9"/>
  <c r="N53" i="9"/>
  <c r="M53" i="9"/>
  <c r="L53" i="9"/>
  <c r="K53" i="9"/>
  <c r="J53" i="9"/>
  <c r="I53" i="9"/>
  <c r="H53" i="9"/>
  <c r="P53" i="9" s="1"/>
  <c r="G53" i="9"/>
  <c r="F53" i="9"/>
  <c r="C53" i="9"/>
  <c r="B53" i="9"/>
  <c r="S52" i="9"/>
  <c r="R52" i="9"/>
  <c r="Q52" i="9"/>
  <c r="P52" i="9"/>
  <c r="E52" i="9"/>
  <c r="S51" i="9"/>
  <c r="R51" i="9"/>
  <c r="Q51" i="9"/>
  <c r="P51" i="9"/>
  <c r="E51" i="9"/>
  <c r="U51" i="9" s="1"/>
  <c r="U50" i="9"/>
  <c r="T50" i="9"/>
  <c r="S50" i="9"/>
  <c r="R50" i="9"/>
  <c r="Q50" i="9"/>
  <c r="P50" i="9"/>
  <c r="E50" i="9"/>
  <c r="T49" i="9"/>
  <c r="S49" i="9"/>
  <c r="R49" i="9"/>
  <c r="Q49" i="9"/>
  <c r="P49" i="9"/>
  <c r="E49" i="9"/>
  <c r="U49" i="9" s="1"/>
  <c r="U48" i="9"/>
  <c r="S48" i="9"/>
  <c r="R48" i="9"/>
  <c r="Q48" i="9"/>
  <c r="P48" i="9"/>
  <c r="E48" i="9"/>
  <c r="T48" i="9" s="1"/>
  <c r="S47" i="9"/>
  <c r="R47" i="9"/>
  <c r="Q47" i="9"/>
  <c r="P47" i="9"/>
  <c r="E47" i="9"/>
  <c r="U47" i="9" s="1"/>
  <c r="S46" i="9"/>
  <c r="R46" i="9"/>
  <c r="Q46" i="9"/>
  <c r="P46" i="9"/>
  <c r="E46" i="9"/>
  <c r="U46" i="9" s="1"/>
  <c r="S45" i="9"/>
  <c r="R45" i="9"/>
  <c r="Q45" i="9"/>
  <c r="P45" i="9"/>
  <c r="E45" i="9"/>
  <c r="T45" i="9" s="1"/>
  <c r="S44" i="9"/>
  <c r="R44" i="9"/>
  <c r="Q44" i="9"/>
  <c r="P44" i="9"/>
  <c r="E44" i="9"/>
  <c r="U44" i="9" s="1"/>
  <c r="S43" i="9"/>
  <c r="R43" i="9"/>
  <c r="Q43" i="9"/>
  <c r="P43" i="9"/>
  <c r="E43" i="9"/>
  <c r="U43" i="9" s="1"/>
  <c r="T42" i="9"/>
  <c r="S42" i="9"/>
  <c r="R42" i="9"/>
  <c r="Q42" i="9"/>
  <c r="P42" i="9"/>
  <c r="E42" i="9"/>
  <c r="U42" i="9" s="1"/>
  <c r="V40" i="9"/>
  <c r="O40" i="9"/>
  <c r="N40" i="9"/>
  <c r="M40" i="9"/>
  <c r="L40" i="9"/>
  <c r="K40" i="9"/>
  <c r="J40" i="9"/>
  <c r="I40" i="9"/>
  <c r="S40" i="9" s="1"/>
  <c r="H40" i="9"/>
  <c r="G40" i="9"/>
  <c r="F40" i="9"/>
  <c r="C40" i="9"/>
  <c r="B40" i="9"/>
  <c r="S39" i="9"/>
  <c r="R39" i="9"/>
  <c r="Q39" i="9"/>
  <c r="P39" i="9"/>
  <c r="E39" i="9"/>
  <c r="U39" i="9" s="1"/>
  <c r="U38" i="9"/>
  <c r="T38" i="9"/>
  <c r="S38" i="9"/>
  <c r="R38" i="9"/>
  <c r="Q38" i="9"/>
  <c r="P38" i="9"/>
  <c r="E38" i="9"/>
  <c r="T37" i="9"/>
  <c r="S37" i="9"/>
  <c r="R37" i="9"/>
  <c r="Q37" i="9"/>
  <c r="P37" i="9"/>
  <c r="E37" i="9"/>
  <c r="U37" i="9" s="1"/>
  <c r="S36" i="9"/>
  <c r="R36" i="9"/>
  <c r="Q36" i="9"/>
  <c r="U36" i="9" s="1"/>
  <c r="P36" i="9"/>
  <c r="E36" i="9"/>
  <c r="T36" i="9" s="1"/>
  <c r="S35" i="9"/>
  <c r="R35" i="9"/>
  <c r="Q35" i="9"/>
  <c r="P35" i="9"/>
  <c r="E35" i="9"/>
  <c r="V33" i="9"/>
  <c r="O33" i="9"/>
  <c r="N33" i="9"/>
  <c r="M33" i="9"/>
  <c r="L33" i="9"/>
  <c r="K33" i="9"/>
  <c r="J33" i="9"/>
  <c r="I33" i="9"/>
  <c r="S33" i="9" s="1"/>
  <c r="H33" i="9"/>
  <c r="R33" i="9" s="1"/>
  <c r="G33" i="9"/>
  <c r="F33" i="9"/>
  <c r="C33" i="9"/>
  <c r="B33" i="9"/>
  <c r="E33" i="9" s="1"/>
  <c r="S32" i="9"/>
  <c r="R32" i="9"/>
  <c r="Q32" i="9"/>
  <c r="P32" i="9"/>
  <c r="E32" i="9"/>
  <c r="T32" i="9" s="1"/>
  <c r="V30" i="9"/>
  <c r="O30" i="9"/>
  <c r="N30" i="9"/>
  <c r="M30" i="9"/>
  <c r="L30" i="9"/>
  <c r="K30" i="9"/>
  <c r="J30" i="9"/>
  <c r="I30" i="9"/>
  <c r="S30" i="9" s="1"/>
  <c r="H30" i="9"/>
  <c r="G30" i="9"/>
  <c r="F30" i="9"/>
  <c r="C30" i="9"/>
  <c r="B30" i="9"/>
  <c r="S29" i="9"/>
  <c r="R29" i="9"/>
  <c r="Q29" i="9"/>
  <c r="P29" i="9"/>
  <c r="E29" i="9"/>
  <c r="S28" i="9"/>
  <c r="R28" i="9"/>
  <c r="Q28" i="9"/>
  <c r="P28" i="9"/>
  <c r="E28" i="9"/>
  <c r="S27" i="9"/>
  <c r="R27" i="9"/>
  <c r="Q27" i="9"/>
  <c r="P27" i="9"/>
  <c r="E27" i="9"/>
  <c r="U27" i="9" s="1"/>
  <c r="S26" i="9"/>
  <c r="R26" i="9"/>
  <c r="Q26" i="9"/>
  <c r="P26" i="9"/>
  <c r="E26" i="9"/>
  <c r="U26" i="9" s="1"/>
  <c r="V24" i="9"/>
  <c r="O24" i="9"/>
  <c r="N24" i="9"/>
  <c r="M24" i="9"/>
  <c r="L24" i="9"/>
  <c r="K24" i="9"/>
  <c r="J24" i="9"/>
  <c r="I24" i="9"/>
  <c r="S24" i="9" s="1"/>
  <c r="H24" i="9"/>
  <c r="G24" i="9"/>
  <c r="F24" i="9"/>
  <c r="C24" i="9"/>
  <c r="B24" i="9"/>
  <c r="S23" i="9"/>
  <c r="R23" i="9"/>
  <c r="Q23" i="9"/>
  <c r="P23" i="9"/>
  <c r="E23" i="9"/>
  <c r="U23" i="9" s="1"/>
  <c r="S22" i="9"/>
  <c r="R22" i="9"/>
  <c r="Q22" i="9"/>
  <c r="P22" i="9"/>
  <c r="E22" i="9"/>
  <c r="U22" i="9" s="1"/>
  <c r="S21" i="9"/>
  <c r="R21" i="9"/>
  <c r="Q21" i="9"/>
  <c r="P21" i="9"/>
  <c r="E21" i="9"/>
  <c r="T21" i="9" s="1"/>
  <c r="S20" i="9"/>
  <c r="R20" i="9"/>
  <c r="Q20" i="9"/>
  <c r="P20" i="9"/>
  <c r="E20" i="9"/>
  <c r="S19" i="9"/>
  <c r="R19" i="9"/>
  <c r="Q19" i="9"/>
  <c r="P19" i="9"/>
  <c r="E19" i="9"/>
  <c r="U19" i="9" s="1"/>
  <c r="U18" i="9"/>
  <c r="S18" i="9"/>
  <c r="R18" i="9"/>
  <c r="Q18" i="9"/>
  <c r="P18" i="9"/>
  <c r="E18" i="9"/>
  <c r="T18" i="9" s="1"/>
  <c r="U17" i="9"/>
  <c r="T17" i="9"/>
  <c r="S17" i="9"/>
  <c r="R17" i="9"/>
  <c r="Q17" i="9"/>
  <c r="P17" i="9"/>
  <c r="E17" i="9"/>
  <c r="V15" i="9"/>
  <c r="S15" i="9"/>
  <c r="O15" i="9"/>
  <c r="N15" i="9"/>
  <c r="M15" i="9"/>
  <c r="L15" i="9"/>
  <c r="K15" i="9"/>
  <c r="J15" i="9"/>
  <c r="I15" i="9"/>
  <c r="H15" i="9"/>
  <c r="P15" i="9" s="1"/>
  <c r="G15" i="9"/>
  <c r="F15" i="9"/>
  <c r="C15" i="9"/>
  <c r="B15" i="9"/>
  <c r="E15" i="9" s="1"/>
  <c r="S14" i="9"/>
  <c r="R14" i="9"/>
  <c r="Q14" i="9"/>
  <c r="P14" i="9"/>
  <c r="E14" i="9"/>
  <c r="U14" i="9" s="1"/>
  <c r="S13" i="9"/>
  <c r="R13" i="9"/>
  <c r="Q13" i="9"/>
  <c r="P13" i="9"/>
  <c r="E13" i="9"/>
  <c r="U13" i="9" s="1"/>
  <c r="S12" i="9"/>
  <c r="R12" i="9"/>
  <c r="Q12" i="9"/>
  <c r="P12" i="9"/>
  <c r="E12" i="9"/>
  <c r="S11" i="9"/>
  <c r="R11" i="9"/>
  <c r="Q11" i="9"/>
  <c r="P11" i="9"/>
  <c r="E11" i="9"/>
  <c r="U11" i="9" s="1"/>
  <c r="S10" i="9"/>
  <c r="R10" i="9"/>
  <c r="Q10" i="9"/>
  <c r="P10" i="9"/>
  <c r="E10" i="9"/>
  <c r="S9" i="9"/>
  <c r="R9" i="9"/>
  <c r="Q9" i="9"/>
  <c r="P9" i="9"/>
  <c r="E9" i="9"/>
  <c r="U9" i="9" s="1"/>
  <c r="S93" i="8"/>
  <c r="R93" i="8"/>
  <c r="Q93" i="8"/>
  <c r="P93" i="8"/>
  <c r="E93" i="8"/>
  <c r="U93" i="8" s="1"/>
  <c r="S92" i="8"/>
  <c r="R92" i="8"/>
  <c r="Q92" i="8"/>
  <c r="P92" i="8"/>
  <c r="E92" i="8"/>
  <c r="U92" i="8" s="1"/>
  <c r="S91" i="8"/>
  <c r="R91" i="8"/>
  <c r="Q91" i="8"/>
  <c r="P91" i="8"/>
  <c r="E91" i="8"/>
  <c r="S90" i="8"/>
  <c r="R90" i="8"/>
  <c r="Q90" i="8"/>
  <c r="P90" i="8"/>
  <c r="E90" i="8"/>
  <c r="U89" i="8"/>
  <c r="T89" i="8"/>
  <c r="S89" i="8"/>
  <c r="R89" i="8"/>
  <c r="Q89" i="8"/>
  <c r="P89" i="8"/>
  <c r="E89" i="8"/>
  <c r="S88" i="8"/>
  <c r="R88" i="8"/>
  <c r="Q88" i="8"/>
  <c r="P88" i="8"/>
  <c r="E88" i="8"/>
  <c r="U88" i="8" s="1"/>
  <c r="S87" i="8"/>
  <c r="R87" i="8"/>
  <c r="Q87" i="8"/>
  <c r="P87" i="8"/>
  <c r="E87" i="8"/>
  <c r="U87" i="8" s="1"/>
  <c r="S86" i="8"/>
  <c r="R86" i="8"/>
  <c r="Q86" i="8"/>
  <c r="P86" i="8"/>
  <c r="E86" i="8"/>
  <c r="T86" i="8" s="1"/>
  <c r="V72" i="8"/>
  <c r="O72" i="8"/>
  <c r="N72" i="8"/>
  <c r="M72" i="8"/>
  <c r="L72" i="8"/>
  <c r="K72" i="8"/>
  <c r="J72" i="8"/>
  <c r="I72" i="8"/>
  <c r="S72" i="8" s="1"/>
  <c r="H72" i="8"/>
  <c r="G72" i="8"/>
  <c r="F72" i="8"/>
  <c r="C72" i="8"/>
  <c r="B72" i="8"/>
  <c r="V71" i="8"/>
  <c r="O71" i="8"/>
  <c r="N71" i="8"/>
  <c r="M71" i="8"/>
  <c r="L71" i="8"/>
  <c r="K71" i="8"/>
  <c r="J71" i="8"/>
  <c r="I71" i="8"/>
  <c r="S71" i="8" s="1"/>
  <c r="H71" i="8"/>
  <c r="G71" i="8"/>
  <c r="F71" i="8"/>
  <c r="C71" i="8"/>
  <c r="B71" i="8"/>
  <c r="E71" i="8" s="1"/>
  <c r="V70" i="8"/>
  <c r="S70" i="8"/>
  <c r="O70" i="8"/>
  <c r="N70" i="8"/>
  <c r="M70" i="8"/>
  <c r="L70" i="8"/>
  <c r="K70" i="8"/>
  <c r="J70" i="8"/>
  <c r="R70" i="8" s="1"/>
  <c r="I70" i="8"/>
  <c r="H70" i="8"/>
  <c r="G70" i="8"/>
  <c r="F70" i="8"/>
  <c r="C70" i="8"/>
  <c r="B70" i="8"/>
  <c r="E70" i="8" s="1"/>
  <c r="U69" i="8"/>
  <c r="T69" i="8"/>
  <c r="S69" i="8"/>
  <c r="R69" i="8"/>
  <c r="Q69" i="8"/>
  <c r="P69" i="8"/>
  <c r="E69" i="8"/>
  <c r="V67" i="8"/>
  <c r="S67" i="8"/>
  <c r="O67" i="8"/>
  <c r="N67" i="8"/>
  <c r="M67" i="8"/>
  <c r="L67" i="8"/>
  <c r="K67" i="8"/>
  <c r="J67" i="8"/>
  <c r="I67" i="8"/>
  <c r="H67" i="8"/>
  <c r="R67" i="8" s="1"/>
  <c r="G67" i="8"/>
  <c r="F67" i="8"/>
  <c r="C67" i="8"/>
  <c r="B67" i="8"/>
  <c r="V66" i="8"/>
  <c r="O66" i="8"/>
  <c r="N66" i="8"/>
  <c r="M66" i="8"/>
  <c r="L66" i="8"/>
  <c r="K66" i="8"/>
  <c r="J66" i="8"/>
  <c r="I66" i="8"/>
  <c r="H66" i="8"/>
  <c r="G66" i="8"/>
  <c r="F66" i="8"/>
  <c r="C66" i="8"/>
  <c r="E66" i="8" s="1"/>
  <c r="B66" i="8"/>
  <c r="S65" i="8"/>
  <c r="R65" i="8"/>
  <c r="Q65" i="8"/>
  <c r="P65" i="8"/>
  <c r="E65" i="8"/>
  <c r="T65" i="8" s="1"/>
  <c r="S64" i="8"/>
  <c r="R64" i="8"/>
  <c r="Q64" i="8"/>
  <c r="P64" i="8"/>
  <c r="E64" i="8"/>
  <c r="U64" i="8" s="1"/>
  <c r="S63" i="8"/>
  <c r="R63" i="8"/>
  <c r="Q63" i="8"/>
  <c r="P63" i="8"/>
  <c r="E63" i="8"/>
  <c r="U63" i="8" s="1"/>
  <c r="S62" i="8"/>
  <c r="R62" i="8"/>
  <c r="Q62" i="8"/>
  <c r="P62" i="8"/>
  <c r="E62" i="8"/>
  <c r="U62" i="8" s="1"/>
  <c r="S61" i="8"/>
  <c r="R61" i="8"/>
  <c r="Q61" i="8"/>
  <c r="P61" i="8"/>
  <c r="E61" i="8"/>
  <c r="V59" i="8"/>
  <c r="O59" i="8"/>
  <c r="N59" i="8"/>
  <c r="M59" i="8"/>
  <c r="L59" i="8"/>
  <c r="K59" i="8"/>
  <c r="J59" i="8"/>
  <c r="I59" i="8"/>
  <c r="H59" i="8"/>
  <c r="G59" i="8"/>
  <c r="F59" i="8"/>
  <c r="C59" i="8"/>
  <c r="B59" i="8"/>
  <c r="E59" i="8" s="1"/>
  <c r="S58" i="8"/>
  <c r="R58" i="8"/>
  <c r="Q58" i="8"/>
  <c r="P58" i="8"/>
  <c r="E58" i="8"/>
  <c r="T58" i="8" s="1"/>
  <c r="S57" i="8"/>
  <c r="R57" i="8"/>
  <c r="Q57" i="8"/>
  <c r="P57" i="8"/>
  <c r="E57" i="8"/>
  <c r="U57" i="8" s="1"/>
  <c r="S56" i="8"/>
  <c r="R56" i="8"/>
  <c r="Q56" i="8"/>
  <c r="P56" i="8"/>
  <c r="E56" i="8"/>
  <c r="S55" i="8"/>
  <c r="R55" i="8"/>
  <c r="Q55" i="8"/>
  <c r="P55" i="8"/>
  <c r="E55" i="8"/>
  <c r="U55" i="8" s="1"/>
  <c r="V53" i="8"/>
  <c r="O53" i="8"/>
  <c r="N53" i="8"/>
  <c r="M53" i="8"/>
  <c r="L53" i="8"/>
  <c r="K53" i="8"/>
  <c r="J53" i="8"/>
  <c r="I53" i="8"/>
  <c r="S53" i="8" s="1"/>
  <c r="H53" i="8"/>
  <c r="G53" i="8"/>
  <c r="F53" i="8"/>
  <c r="C53" i="8"/>
  <c r="E53" i="8" s="1"/>
  <c r="B53" i="8"/>
  <c r="S52" i="8"/>
  <c r="R52" i="8"/>
  <c r="Q52" i="8"/>
  <c r="P52" i="8"/>
  <c r="E52" i="8"/>
  <c r="S51" i="8"/>
  <c r="R51" i="8"/>
  <c r="Q51" i="8"/>
  <c r="P51" i="8"/>
  <c r="E51" i="8"/>
  <c r="U51" i="8" s="1"/>
  <c r="S50" i="8"/>
  <c r="R50" i="8"/>
  <c r="Q50" i="8"/>
  <c r="P50" i="8"/>
  <c r="E50" i="8"/>
  <c r="U50" i="8" s="1"/>
  <c r="S49" i="8"/>
  <c r="R49" i="8"/>
  <c r="Q49" i="8"/>
  <c r="P49" i="8"/>
  <c r="E49" i="8"/>
  <c r="T49" i="8" s="1"/>
  <c r="S48" i="8"/>
  <c r="R48" i="8"/>
  <c r="Q48" i="8"/>
  <c r="P48" i="8"/>
  <c r="E48" i="8"/>
  <c r="U48" i="8" s="1"/>
  <c r="S47" i="8"/>
  <c r="R47" i="8"/>
  <c r="Q47" i="8"/>
  <c r="P47" i="8"/>
  <c r="E47" i="8"/>
  <c r="U47" i="8" s="1"/>
  <c r="S46" i="8"/>
  <c r="R46" i="8"/>
  <c r="Q46" i="8"/>
  <c r="P46" i="8"/>
  <c r="E46" i="8"/>
  <c r="U45" i="8"/>
  <c r="T45" i="8"/>
  <c r="S45" i="8"/>
  <c r="R45" i="8"/>
  <c r="Q45" i="8"/>
  <c r="P45" i="8"/>
  <c r="E45" i="8"/>
  <c r="T44" i="8"/>
  <c r="S44" i="8"/>
  <c r="R44" i="8"/>
  <c r="Q44" i="8"/>
  <c r="P44" i="8"/>
  <c r="E44" i="8"/>
  <c r="U44" i="8" s="1"/>
  <c r="S43" i="8"/>
  <c r="R43" i="8"/>
  <c r="Q43" i="8"/>
  <c r="P43" i="8"/>
  <c r="E43" i="8"/>
  <c r="S42" i="8"/>
  <c r="R42" i="8"/>
  <c r="Q42" i="8"/>
  <c r="P42" i="8"/>
  <c r="E42" i="8"/>
  <c r="U42" i="8" s="1"/>
  <c r="V40" i="8"/>
  <c r="O40" i="8"/>
  <c r="N40" i="8"/>
  <c r="M40" i="8"/>
  <c r="L40" i="8"/>
  <c r="K40" i="8"/>
  <c r="J40" i="8"/>
  <c r="I40" i="8"/>
  <c r="Q40" i="8" s="1"/>
  <c r="H40" i="8"/>
  <c r="R40" i="8" s="1"/>
  <c r="G40" i="8"/>
  <c r="F40" i="8"/>
  <c r="C40" i="8"/>
  <c r="B40" i="8"/>
  <c r="E40" i="8" s="1"/>
  <c r="S39" i="8"/>
  <c r="R39" i="8"/>
  <c r="Q39" i="8"/>
  <c r="P39" i="8"/>
  <c r="E39" i="8"/>
  <c r="U39" i="8" s="1"/>
  <c r="S38" i="8"/>
  <c r="R38" i="8"/>
  <c r="Q38" i="8"/>
  <c r="P38" i="8"/>
  <c r="E38" i="8"/>
  <c r="U38" i="8" s="1"/>
  <c r="S37" i="8"/>
  <c r="R37" i="8"/>
  <c r="Q37" i="8"/>
  <c r="P37" i="8"/>
  <c r="E37" i="8"/>
  <c r="T37" i="8" s="1"/>
  <c r="S36" i="8"/>
  <c r="R36" i="8"/>
  <c r="Q36" i="8"/>
  <c r="P36" i="8"/>
  <c r="E36" i="8"/>
  <c r="U36" i="8" s="1"/>
  <c r="S35" i="8"/>
  <c r="R35" i="8"/>
  <c r="Q35" i="8"/>
  <c r="P35" i="8"/>
  <c r="E35" i="8"/>
  <c r="U35" i="8" s="1"/>
  <c r="V33" i="8"/>
  <c r="O33" i="8"/>
  <c r="N33" i="8"/>
  <c r="M33" i="8"/>
  <c r="L33" i="8"/>
  <c r="K33" i="8"/>
  <c r="J33" i="8"/>
  <c r="I33" i="8"/>
  <c r="S33" i="8" s="1"/>
  <c r="H33" i="8"/>
  <c r="G33" i="8"/>
  <c r="F33" i="8"/>
  <c r="C33" i="8"/>
  <c r="E33" i="8" s="1"/>
  <c r="B33" i="8"/>
  <c r="S32" i="8"/>
  <c r="R32" i="8"/>
  <c r="Q32" i="8"/>
  <c r="P32" i="8"/>
  <c r="E32" i="8"/>
  <c r="U32" i="8" s="1"/>
  <c r="V30" i="8"/>
  <c r="O30" i="8"/>
  <c r="N30" i="8"/>
  <c r="M30" i="8"/>
  <c r="L30" i="8"/>
  <c r="K30" i="8"/>
  <c r="J30" i="8"/>
  <c r="I30" i="8"/>
  <c r="Q30" i="8" s="1"/>
  <c r="H30" i="8"/>
  <c r="G30" i="8"/>
  <c r="F30" i="8"/>
  <c r="C30" i="8"/>
  <c r="B30" i="8"/>
  <c r="E30" i="8" s="1"/>
  <c r="S29" i="8"/>
  <c r="R29" i="8"/>
  <c r="Q29" i="8"/>
  <c r="P29" i="8"/>
  <c r="E29" i="8"/>
  <c r="T29" i="8" s="1"/>
  <c r="S28" i="8"/>
  <c r="R28" i="8"/>
  <c r="Q28" i="8"/>
  <c r="P28" i="8"/>
  <c r="E28" i="8"/>
  <c r="U28" i="8" s="1"/>
  <c r="S27" i="8"/>
  <c r="R27" i="8"/>
  <c r="Q27" i="8"/>
  <c r="P27" i="8"/>
  <c r="E27" i="8"/>
  <c r="U27" i="8" s="1"/>
  <c r="S26" i="8"/>
  <c r="R26" i="8"/>
  <c r="Q26" i="8"/>
  <c r="P26" i="8"/>
  <c r="E26" i="8"/>
  <c r="T26" i="8" s="1"/>
  <c r="V24" i="8"/>
  <c r="S24" i="8"/>
  <c r="O24" i="8"/>
  <c r="N24" i="8"/>
  <c r="M24" i="8"/>
  <c r="L24" i="8"/>
  <c r="K24" i="8"/>
  <c r="J24" i="8"/>
  <c r="I24" i="8"/>
  <c r="H24" i="8"/>
  <c r="R24" i="8" s="1"/>
  <c r="G24" i="8"/>
  <c r="F24" i="8"/>
  <c r="C24" i="8"/>
  <c r="B24" i="8"/>
  <c r="S23" i="8"/>
  <c r="R23" i="8"/>
  <c r="Q23" i="8"/>
  <c r="P23" i="8"/>
  <c r="E23" i="8"/>
  <c r="U23" i="8" s="1"/>
  <c r="U22" i="8"/>
  <c r="S22" i="8"/>
  <c r="R22" i="8"/>
  <c r="Q22" i="8"/>
  <c r="P22" i="8"/>
  <c r="E22" i="8"/>
  <c r="T22" i="8" s="1"/>
  <c r="S21" i="8"/>
  <c r="R21" i="8"/>
  <c r="Q21" i="8"/>
  <c r="P21" i="8"/>
  <c r="E21" i="8"/>
  <c r="U21" i="8" s="1"/>
  <c r="S20" i="8"/>
  <c r="R20" i="8"/>
  <c r="Q20" i="8"/>
  <c r="P20" i="8"/>
  <c r="E20" i="8"/>
  <c r="U20" i="8" s="1"/>
  <c r="S19" i="8"/>
  <c r="R19" i="8"/>
  <c r="Q19" i="8"/>
  <c r="P19" i="8"/>
  <c r="E19" i="8"/>
  <c r="U19" i="8" s="1"/>
  <c r="S18" i="8"/>
  <c r="R18" i="8"/>
  <c r="Q18" i="8"/>
  <c r="P18" i="8"/>
  <c r="E18" i="8"/>
  <c r="U18" i="8" s="1"/>
  <c r="S17" i="8"/>
  <c r="R17" i="8"/>
  <c r="Q17" i="8"/>
  <c r="P17" i="8"/>
  <c r="E17" i="8"/>
  <c r="T17" i="8" s="1"/>
  <c r="V15" i="8"/>
  <c r="S15" i="8"/>
  <c r="O15" i="8"/>
  <c r="N15" i="8"/>
  <c r="M15" i="8"/>
  <c r="L15" i="8"/>
  <c r="K15" i="8"/>
  <c r="J15" i="8"/>
  <c r="I15" i="8"/>
  <c r="H15" i="8"/>
  <c r="R15" i="8" s="1"/>
  <c r="G15" i="8"/>
  <c r="F15" i="8"/>
  <c r="C15" i="8"/>
  <c r="B15" i="8"/>
  <c r="E15" i="8" s="1"/>
  <c r="S14" i="8"/>
  <c r="R14" i="8"/>
  <c r="Q14" i="8"/>
  <c r="P14" i="8"/>
  <c r="E14" i="8"/>
  <c r="U14" i="8" s="1"/>
  <c r="S13" i="8"/>
  <c r="R13" i="8"/>
  <c r="Q13" i="8"/>
  <c r="P13" i="8"/>
  <c r="E13" i="8"/>
  <c r="T13" i="8" s="1"/>
  <c r="S12" i="8"/>
  <c r="R12" i="8"/>
  <c r="Q12" i="8"/>
  <c r="P12" i="8"/>
  <c r="E12" i="8"/>
  <c r="U12" i="8" s="1"/>
  <c r="S11" i="8"/>
  <c r="R11" i="8"/>
  <c r="Q11" i="8"/>
  <c r="P11" i="8"/>
  <c r="E11" i="8"/>
  <c r="U11" i="8" s="1"/>
  <c r="S10" i="8"/>
  <c r="R10" i="8"/>
  <c r="Q10" i="8"/>
  <c r="P10" i="8"/>
  <c r="E10" i="8"/>
  <c r="T10" i="8" s="1"/>
  <c r="S9" i="8"/>
  <c r="R9" i="8"/>
  <c r="Q9" i="8"/>
  <c r="P9" i="8"/>
  <c r="E9" i="8"/>
  <c r="U9" i="8" s="1"/>
  <c r="S93" i="7"/>
  <c r="R93" i="7"/>
  <c r="Q93" i="7"/>
  <c r="P93" i="7"/>
  <c r="E93" i="7"/>
  <c r="S92" i="7"/>
  <c r="R92" i="7"/>
  <c r="Q92" i="7"/>
  <c r="P92" i="7"/>
  <c r="E92" i="7"/>
  <c r="U92" i="7" s="1"/>
  <c r="S91" i="7"/>
  <c r="R91" i="7"/>
  <c r="Q91" i="7"/>
  <c r="P91" i="7"/>
  <c r="E91" i="7"/>
  <c r="U91" i="7" s="1"/>
  <c r="S90" i="7"/>
  <c r="R90" i="7"/>
  <c r="Q90" i="7"/>
  <c r="P90" i="7"/>
  <c r="E90" i="7"/>
  <c r="S89" i="7"/>
  <c r="R89" i="7"/>
  <c r="Q89" i="7"/>
  <c r="P89" i="7"/>
  <c r="E89" i="7"/>
  <c r="U89" i="7" s="1"/>
  <c r="S88" i="7"/>
  <c r="R88" i="7"/>
  <c r="Q88" i="7"/>
  <c r="P88" i="7"/>
  <c r="E88" i="7"/>
  <c r="U88" i="7" s="1"/>
  <c r="S87" i="7"/>
  <c r="R87" i="7"/>
  <c r="Q87" i="7"/>
  <c r="P87" i="7"/>
  <c r="E87" i="7"/>
  <c r="U86" i="7"/>
  <c r="S86" i="7"/>
  <c r="R86" i="7"/>
  <c r="Q86" i="7"/>
  <c r="P86" i="7"/>
  <c r="E86" i="7"/>
  <c r="T86" i="7" s="1"/>
  <c r="V72" i="7"/>
  <c r="O72" i="7"/>
  <c r="N72" i="7"/>
  <c r="M72" i="7"/>
  <c r="L72" i="7"/>
  <c r="K72" i="7"/>
  <c r="J72" i="7"/>
  <c r="I72" i="7"/>
  <c r="S72" i="7" s="1"/>
  <c r="H72" i="7"/>
  <c r="G72" i="7"/>
  <c r="F72" i="7"/>
  <c r="C72" i="7"/>
  <c r="B72" i="7"/>
  <c r="V71" i="7"/>
  <c r="O71" i="7"/>
  <c r="N71" i="7"/>
  <c r="M71" i="7"/>
  <c r="L71" i="7"/>
  <c r="K71" i="7"/>
  <c r="J71" i="7"/>
  <c r="I71" i="7"/>
  <c r="S71" i="7" s="1"/>
  <c r="H71" i="7"/>
  <c r="G71" i="7"/>
  <c r="F71" i="7"/>
  <c r="C71" i="7"/>
  <c r="B71" i="7"/>
  <c r="V70" i="7"/>
  <c r="O70" i="7"/>
  <c r="N70" i="7"/>
  <c r="M70" i="7"/>
  <c r="L70" i="7"/>
  <c r="K70" i="7"/>
  <c r="J70" i="7"/>
  <c r="I70" i="7"/>
  <c r="S70" i="7" s="1"/>
  <c r="H70" i="7"/>
  <c r="G70" i="7"/>
  <c r="F70" i="7"/>
  <c r="C70" i="7"/>
  <c r="B70" i="7"/>
  <c r="E70" i="7" s="1"/>
  <c r="S69" i="7"/>
  <c r="R69" i="7"/>
  <c r="Q69" i="7"/>
  <c r="U69" i="7" s="1"/>
  <c r="P69" i="7"/>
  <c r="E69" i="7"/>
  <c r="V67" i="7"/>
  <c r="O67" i="7"/>
  <c r="N67" i="7"/>
  <c r="M67" i="7"/>
  <c r="L67" i="7"/>
  <c r="K67" i="7"/>
  <c r="J67" i="7"/>
  <c r="I67" i="7"/>
  <c r="S67" i="7" s="1"/>
  <c r="H67" i="7"/>
  <c r="G67" i="7"/>
  <c r="F67" i="7"/>
  <c r="C67" i="7"/>
  <c r="B67" i="7"/>
  <c r="V66" i="7"/>
  <c r="O66" i="7"/>
  <c r="N66" i="7"/>
  <c r="M66" i="7"/>
  <c r="L66" i="7"/>
  <c r="K66" i="7"/>
  <c r="J66" i="7"/>
  <c r="I66" i="7"/>
  <c r="S66" i="7" s="1"/>
  <c r="H66" i="7"/>
  <c r="G66" i="7"/>
  <c r="F66" i="7"/>
  <c r="C66" i="7"/>
  <c r="B66" i="7"/>
  <c r="E66" i="7" s="1"/>
  <c r="U65" i="7"/>
  <c r="T65" i="7"/>
  <c r="S65" i="7"/>
  <c r="R65" i="7"/>
  <c r="Q65" i="7"/>
  <c r="P65" i="7"/>
  <c r="E65" i="7"/>
  <c r="T64" i="7"/>
  <c r="S64" i="7"/>
  <c r="R64" i="7"/>
  <c r="Q64" i="7"/>
  <c r="P64" i="7"/>
  <c r="E64" i="7"/>
  <c r="U64" i="7" s="1"/>
  <c r="S63" i="7"/>
  <c r="R63" i="7"/>
  <c r="Q63" i="7"/>
  <c r="P63" i="7"/>
  <c r="E63" i="7"/>
  <c r="U63" i="7" s="1"/>
  <c r="S62" i="7"/>
  <c r="R62" i="7"/>
  <c r="Q62" i="7"/>
  <c r="P62" i="7"/>
  <c r="E62" i="7"/>
  <c r="U62" i="7" s="1"/>
  <c r="S61" i="7"/>
  <c r="R61" i="7"/>
  <c r="Q61" i="7"/>
  <c r="P61" i="7"/>
  <c r="E61" i="7"/>
  <c r="U61" i="7" s="1"/>
  <c r="V59" i="7"/>
  <c r="O59" i="7"/>
  <c r="N59" i="7"/>
  <c r="M59" i="7"/>
  <c r="L59" i="7"/>
  <c r="K59" i="7"/>
  <c r="J59" i="7"/>
  <c r="I59" i="7"/>
  <c r="H59" i="7"/>
  <c r="R59" i="7" s="1"/>
  <c r="G59" i="7"/>
  <c r="F59" i="7"/>
  <c r="C59" i="7"/>
  <c r="B59" i="7"/>
  <c r="E59" i="7" s="1"/>
  <c r="S58" i="7"/>
  <c r="R58" i="7"/>
  <c r="Q58" i="7"/>
  <c r="P58" i="7"/>
  <c r="E58" i="7"/>
  <c r="U58" i="7" s="1"/>
  <c r="S57" i="7"/>
  <c r="R57" i="7"/>
  <c r="Q57" i="7"/>
  <c r="P57" i="7"/>
  <c r="E57" i="7"/>
  <c r="T57" i="7" s="1"/>
  <c r="S56" i="7"/>
  <c r="R56" i="7"/>
  <c r="Q56" i="7"/>
  <c r="P56" i="7"/>
  <c r="E56" i="7"/>
  <c r="U56" i="7" s="1"/>
  <c r="S55" i="7"/>
  <c r="R55" i="7"/>
  <c r="Q55" i="7"/>
  <c r="P55" i="7"/>
  <c r="E55" i="7"/>
  <c r="U55" i="7" s="1"/>
  <c r="V53" i="7"/>
  <c r="O53" i="7"/>
  <c r="N53" i="7"/>
  <c r="M53" i="7"/>
  <c r="L53" i="7"/>
  <c r="K53" i="7"/>
  <c r="J53" i="7"/>
  <c r="I53" i="7"/>
  <c r="S53" i="7" s="1"/>
  <c r="H53" i="7"/>
  <c r="G53" i="7"/>
  <c r="F53" i="7"/>
  <c r="C53" i="7"/>
  <c r="B53" i="7"/>
  <c r="S52" i="7"/>
  <c r="R52" i="7"/>
  <c r="Q52" i="7"/>
  <c r="P52" i="7"/>
  <c r="E52" i="7"/>
  <c r="U52" i="7" s="1"/>
  <c r="S51" i="7"/>
  <c r="R51" i="7"/>
  <c r="Q51" i="7"/>
  <c r="P51" i="7"/>
  <c r="E51" i="7"/>
  <c r="U51" i="7" s="1"/>
  <c r="U50" i="7"/>
  <c r="S50" i="7"/>
  <c r="R50" i="7"/>
  <c r="Q50" i="7"/>
  <c r="P50" i="7"/>
  <c r="E50" i="7"/>
  <c r="T50" i="7" s="1"/>
  <c r="S49" i="7"/>
  <c r="R49" i="7"/>
  <c r="Q49" i="7"/>
  <c r="P49" i="7"/>
  <c r="E49" i="7"/>
  <c r="S48" i="7"/>
  <c r="R48" i="7"/>
  <c r="Q48" i="7"/>
  <c r="P48" i="7"/>
  <c r="E48" i="7"/>
  <c r="U48" i="7" s="1"/>
  <c r="S47" i="7"/>
  <c r="R47" i="7"/>
  <c r="Q47" i="7"/>
  <c r="P47" i="7"/>
  <c r="E47" i="7"/>
  <c r="U47" i="7" s="1"/>
  <c r="S46" i="7"/>
  <c r="R46" i="7"/>
  <c r="Q46" i="7"/>
  <c r="P46" i="7"/>
  <c r="E46" i="7"/>
  <c r="U46" i="7" s="1"/>
  <c r="S45" i="7"/>
  <c r="R45" i="7"/>
  <c r="Q45" i="7"/>
  <c r="P45" i="7"/>
  <c r="E45" i="7"/>
  <c r="T45" i="7" s="1"/>
  <c r="S44" i="7"/>
  <c r="R44" i="7"/>
  <c r="Q44" i="7"/>
  <c r="P44" i="7"/>
  <c r="E44" i="7"/>
  <c r="U44" i="7" s="1"/>
  <c r="S43" i="7"/>
  <c r="R43" i="7"/>
  <c r="Q43" i="7"/>
  <c r="P43" i="7"/>
  <c r="E43" i="7"/>
  <c r="U43" i="7" s="1"/>
  <c r="S42" i="7"/>
  <c r="R42" i="7"/>
  <c r="Q42" i="7"/>
  <c r="P42" i="7"/>
  <c r="E42" i="7"/>
  <c r="T42" i="7" s="1"/>
  <c r="V40" i="7"/>
  <c r="S40" i="7"/>
  <c r="O40" i="7"/>
  <c r="N40" i="7"/>
  <c r="M40" i="7"/>
  <c r="L40" i="7"/>
  <c r="K40" i="7"/>
  <c r="J40" i="7"/>
  <c r="I40" i="7"/>
  <c r="Q40" i="7" s="1"/>
  <c r="H40" i="7"/>
  <c r="R40" i="7" s="1"/>
  <c r="G40" i="7"/>
  <c r="F40" i="7"/>
  <c r="C40" i="7"/>
  <c r="B40" i="7"/>
  <c r="S39" i="7"/>
  <c r="R39" i="7"/>
  <c r="Q39" i="7"/>
  <c r="P39" i="7"/>
  <c r="E39" i="7"/>
  <c r="U39" i="7" s="1"/>
  <c r="S38" i="7"/>
  <c r="R38" i="7"/>
  <c r="Q38" i="7"/>
  <c r="P38" i="7"/>
  <c r="E38" i="7"/>
  <c r="U37" i="7"/>
  <c r="S37" i="7"/>
  <c r="R37" i="7"/>
  <c r="Q37" i="7"/>
  <c r="P37" i="7"/>
  <c r="E37" i="7"/>
  <c r="T37" i="7" s="1"/>
  <c r="T36" i="7"/>
  <c r="S36" i="7"/>
  <c r="R36" i="7"/>
  <c r="Q36" i="7"/>
  <c r="P36" i="7"/>
  <c r="E36" i="7"/>
  <c r="U36" i="7" s="1"/>
  <c r="S35" i="7"/>
  <c r="R35" i="7"/>
  <c r="Q35" i="7"/>
  <c r="P35" i="7"/>
  <c r="E35" i="7"/>
  <c r="V33" i="7"/>
  <c r="O33" i="7"/>
  <c r="N33" i="7"/>
  <c r="M33" i="7"/>
  <c r="L33" i="7"/>
  <c r="K33" i="7"/>
  <c r="J33" i="7"/>
  <c r="I33" i="7"/>
  <c r="S33" i="7" s="1"/>
  <c r="H33" i="7"/>
  <c r="R33" i="7" s="1"/>
  <c r="G33" i="7"/>
  <c r="F33" i="7"/>
  <c r="C33" i="7"/>
  <c r="B33" i="7"/>
  <c r="E33" i="7" s="1"/>
  <c r="T32" i="7"/>
  <c r="S32" i="7"/>
  <c r="R32" i="7"/>
  <c r="Q32" i="7"/>
  <c r="P32" i="7"/>
  <c r="E32" i="7"/>
  <c r="V30" i="7"/>
  <c r="O30" i="7"/>
  <c r="N30" i="7"/>
  <c r="M30" i="7"/>
  <c r="L30" i="7"/>
  <c r="K30" i="7"/>
  <c r="J30" i="7"/>
  <c r="I30" i="7"/>
  <c r="S30" i="7" s="1"/>
  <c r="H30" i="7"/>
  <c r="P30" i="7" s="1"/>
  <c r="G30" i="7"/>
  <c r="F30" i="7"/>
  <c r="C30" i="7"/>
  <c r="B30" i="7"/>
  <c r="E30" i="7" s="1"/>
  <c r="S29" i="7"/>
  <c r="R29" i="7"/>
  <c r="Q29" i="7"/>
  <c r="P29" i="7"/>
  <c r="E29" i="7"/>
  <c r="U29" i="7" s="1"/>
  <c r="S28" i="7"/>
  <c r="R28" i="7"/>
  <c r="Q28" i="7"/>
  <c r="P28" i="7"/>
  <c r="E28" i="7"/>
  <c r="S27" i="7"/>
  <c r="R27" i="7"/>
  <c r="Q27" i="7"/>
  <c r="P27" i="7"/>
  <c r="E27" i="7"/>
  <c r="U27" i="7" s="1"/>
  <c r="S26" i="7"/>
  <c r="R26" i="7"/>
  <c r="Q26" i="7"/>
  <c r="P26" i="7"/>
  <c r="E26" i="7"/>
  <c r="U26" i="7" s="1"/>
  <c r="V24" i="7"/>
  <c r="O24" i="7"/>
  <c r="N24" i="7"/>
  <c r="M24" i="7"/>
  <c r="L24" i="7"/>
  <c r="K24" i="7"/>
  <c r="J24" i="7"/>
  <c r="I24" i="7"/>
  <c r="S24" i="7" s="1"/>
  <c r="H24" i="7"/>
  <c r="R24" i="7" s="1"/>
  <c r="G24" i="7"/>
  <c r="F24" i="7"/>
  <c r="C24" i="7"/>
  <c r="B24" i="7"/>
  <c r="E24" i="7" s="1"/>
  <c r="S23" i="7"/>
  <c r="R23" i="7"/>
  <c r="Q23" i="7"/>
  <c r="P23" i="7"/>
  <c r="E23" i="7"/>
  <c r="U23" i="7" s="1"/>
  <c r="S22" i="7"/>
  <c r="R22" i="7"/>
  <c r="Q22" i="7"/>
  <c r="P22" i="7"/>
  <c r="E22" i="7"/>
  <c r="U22" i="7" s="1"/>
  <c r="S21" i="7"/>
  <c r="R21" i="7"/>
  <c r="Q21" i="7"/>
  <c r="P21" i="7"/>
  <c r="E21" i="7"/>
  <c r="S20" i="7"/>
  <c r="R20" i="7"/>
  <c r="Q20" i="7"/>
  <c r="P20" i="7"/>
  <c r="E20" i="7"/>
  <c r="U20" i="7" s="1"/>
  <c r="S19" i="7"/>
  <c r="R19" i="7"/>
  <c r="Q19" i="7"/>
  <c r="P19" i="7"/>
  <c r="E19" i="7"/>
  <c r="U19" i="7" s="1"/>
  <c r="S18" i="7"/>
  <c r="R18" i="7"/>
  <c r="Q18" i="7"/>
  <c r="P18" i="7"/>
  <c r="E18" i="7"/>
  <c r="U17" i="7"/>
  <c r="T17" i="7"/>
  <c r="S17" i="7"/>
  <c r="R17" i="7"/>
  <c r="Q17" i="7"/>
  <c r="P17" i="7"/>
  <c r="E17" i="7"/>
  <c r="V15" i="7"/>
  <c r="S15" i="7"/>
  <c r="O15" i="7"/>
  <c r="N15" i="7"/>
  <c r="M15" i="7"/>
  <c r="L15" i="7"/>
  <c r="K15" i="7"/>
  <c r="J15" i="7"/>
  <c r="I15" i="7"/>
  <c r="Q15" i="7" s="1"/>
  <c r="H15" i="7"/>
  <c r="P15" i="7" s="1"/>
  <c r="G15" i="7"/>
  <c r="F15" i="7"/>
  <c r="C15" i="7"/>
  <c r="B15" i="7"/>
  <c r="E15" i="7" s="1"/>
  <c r="S14" i="7"/>
  <c r="R14" i="7"/>
  <c r="Q14" i="7"/>
  <c r="P14" i="7"/>
  <c r="E14" i="7"/>
  <c r="T14" i="7" s="1"/>
  <c r="S13" i="7"/>
  <c r="R13" i="7"/>
  <c r="Q13" i="7"/>
  <c r="P13" i="7"/>
  <c r="E13" i="7"/>
  <c r="U13" i="7" s="1"/>
  <c r="S12" i="7"/>
  <c r="R12" i="7"/>
  <c r="Q12" i="7"/>
  <c r="P12" i="7"/>
  <c r="E12" i="7"/>
  <c r="S11" i="7"/>
  <c r="R11" i="7"/>
  <c r="Q11" i="7"/>
  <c r="P11" i="7"/>
  <c r="E11" i="7"/>
  <c r="U11" i="7" s="1"/>
  <c r="S10" i="7"/>
  <c r="R10" i="7"/>
  <c r="Q10" i="7"/>
  <c r="P10" i="7"/>
  <c r="E10" i="7"/>
  <c r="S9" i="7"/>
  <c r="R9" i="7"/>
  <c r="Q9" i="7"/>
  <c r="P9" i="7"/>
  <c r="E9" i="7"/>
  <c r="U9" i="7" s="1"/>
  <c r="S93" i="6"/>
  <c r="R93" i="6"/>
  <c r="Q93" i="6"/>
  <c r="P93" i="6"/>
  <c r="E93" i="6"/>
  <c r="U93" i="6" s="1"/>
  <c r="S92" i="6"/>
  <c r="R92" i="6"/>
  <c r="Q92" i="6"/>
  <c r="P92" i="6"/>
  <c r="E92" i="6"/>
  <c r="U92" i="6" s="1"/>
  <c r="S91" i="6"/>
  <c r="R91" i="6"/>
  <c r="Q91" i="6"/>
  <c r="P91" i="6"/>
  <c r="E91" i="6"/>
  <c r="U90" i="6"/>
  <c r="T90" i="6"/>
  <c r="S90" i="6"/>
  <c r="R90" i="6"/>
  <c r="Q90" i="6"/>
  <c r="P90" i="6"/>
  <c r="E90" i="6"/>
  <c r="U89" i="6"/>
  <c r="T89" i="6"/>
  <c r="S89" i="6"/>
  <c r="R89" i="6"/>
  <c r="Q89" i="6"/>
  <c r="P89" i="6"/>
  <c r="E89" i="6"/>
  <c r="S88" i="6"/>
  <c r="R88" i="6"/>
  <c r="Q88" i="6"/>
  <c r="P88" i="6"/>
  <c r="E88" i="6"/>
  <c r="U88" i="6" s="1"/>
  <c r="S87" i="6"/>
  <c r="R87" i="6"/>
  <c r="Q87" i="6"/>
  <c r="P87" i="6"/>
  <c r="E87" i="6"/>
  <c r="U87" i="6" s="1"/>
  <c r="U86" i="6"/>
  <c r="S86" i="6"/>
  <c r="R86" i="6"/>
  <c r="Q86" i="6"/>
  <c r="P86" i="6"/>
  <c r="E86" i="6"/>
  <c r="T86" i="6" s="1"/>
  <c r="V72" i="6"/>
  <c r="O72" i="6"/>
  <c r="N72" i="6"/>
  <c r="M72" i="6"/>
  <c r="L72" i="6"/>
  <c r="K72" i="6"/>
  <c r="S72" i="6" s="1"/>
  <c r="J72" i="6"/>
  <c r="I72" i="6"/>
  <c r="H72" i="6"/>
  <c r="R72" i="6" s="1"/>
  <c r="G72" i="6"/>
  <c r="F72" i="6"/>
  <c r="C72" i="6"/>
  <c r="B72" i="6"/>
  <c r="E72" i="6" s="1"/>
  <c r="V71" i="6"/>
  <c r="O71" i="6"/>
  <c r="N71" i="6"/>
  <c r="M71" i="6"/>
  <c r="L71" i="6"/>
  <c r="K71" i="6"/>
  <c r="J71" i="6"/>
  <c r="I71" i="6"/>
  <c r="S71" i="6" s="1"/>
  <c r="H71" i="6"/>
  <c r="G71" i="6"/>
  <c r="F71" i="6"/>
  <c r="C71" i="6"/>
  <c r="B71" i="6"/>
  <c r="E71" i="6" s="1"/>
  <c r="V70" i="6"/>
  <c r="S70" i="6"/>
  <c r="O70" i="6"/>
  <c r="N70" i="6"/>
  <c r="M70" i="6"/>
  <c r="L70" i="6"/>
  <c r="K70" i="6"/>
  <c r="J70" i="6"/>
  <c r="R70" i="6" s="1"/>
  <c r="I70" i="6"/>
  <c r="H70" i="6"/>
  <c r="G70" i="6"/>
  <c r="F70" i="6"/>
  <c r="C70" i="6"/>
  <c r="B70" i="6"/>
  <c r="E70" i="6" s="1"/>
  <c r="U69" i="6"/>
  <c r="S69" i="6"/>
  <c r="R69" i="6"/>
  <c r="Q69" i="6"/>
  <c r="P69" i="6"/>
  <c r="E69" i="6"/>
  <c r="V67" i="6"/>
  <c r="O67" i="6"/>
  <c r="N67" i="6"/>
  <c r="M67" i="6"/>
  <c r="L67" i="6"/>
  <c r="K67" i="6"/>
  <c r="J67" i="6"/>
  <c r="I67" i="6"/>
  <c r="H67" i="6"/>
  <c r="G67" i="6"/>
  <c r="F67" i="6"/>
  <c r="C67" i="6"/>
  <c r="B67" i="6"/>
  <c r="V66" i="6"/>
  <c r="O66" i="6"/>
  <c r="N66" i="6"/>
  <c r="M66" i="6"/>
  <c r="L66" i="6"/>
  <c r="K66" i="6"/>
  <c r="J66" i="6"/>
  <c r="I66" i="6"/>
  <c r="H66" i="6"/>
  <c r="G66" i="6"/>
  <c r="F66" i="6"/>
  <c r="E66" i="6"/>
  <c r="C66" i="6"/>
  <c r="B66" i="6"/>
  <c r="S65" i="6"/>
  <c r="R65" i="6"/>
  <c r="Q65" i="6"/>
  <c r="P65" i="6"/>
  <c r="E65" i="6"/>
  <c r="S64" i="6"/>
  <c r="R64" i="6"/>
  <c r="Q64" i="6"/>
  <c r="P64" i="6"/>
  <c r="E64" i="6"/>
  <c r="U64" i="6" s="1"/>
  <c r="S63" i="6"/>
  <c r="R63" i="6"/>
  <c r="Q63" i="6"/>
  <c r="P63" i="6"/>
  <c r="E63" i="6"/>
  <c r="U63" i="6" s="1"/>
  <c r="S62" i="6"/>
  <c r="R62" i="6"/>
  <c r="Q62" i="6"/>
  <c r="P62" i="6"/>
  <c r="E62" i="6"/>
  <c r="S61" i="6"/>
  <c r="R61" i="6"/>
  <c r="Q61" i="6"/>
  <c r="P61" i="6"/>
  <c r="E61" i="6"/>
  <c r="V59" i="6"/>
  <c r="O59" i="6"/>
  <c r="N59" i="6"/>
  <c r="M59" i="6"/>
  <c r="L59" i="6"/>
  <c r="K59" i="6"/>
  <c r="J59" i="6"/>
  <c r="I59" i="6"/>
  <c r="H59" i="6"/>
  <c r="G59" i="6"/>
  <c r="F59" i="6"/>
  <c r="C59" i="6"/>
  <c r="B59" i="6"/>
  <c r="E59" i="6" s="1"/>
  <c r="S58" i="6"/>
  <c r="R58" i="6"/>
  <c r="Q58" i="6"/>
  <c r="P58" i="6"/>
  <c r="E58" i="6"/>
  <c r="T58" i="6" s="1"/>
  <c r="S57" i="6"/>
  <c r="R57" i="6"/>
  <c r="Q57" i="6"/>
  <c r="P57" i="6"/>
  <c r="E57" i="6"/>
  <c r="T56" i="6"/>
  <c r="S56" i="6"/>
  <c r="R56" i="6"/>
  <c r="Q56" i="6"/>
  <c r="P56" i="6"/>
  <c r="E56" i="6"/>
  <c r="U56" i="6" s="1"/>
  <c r="S55" i="6"/>
  <c r="R55" i="6"/>
  <c r="Q55" i="6"/>
  <c r="P55" i="6"/>
  <c r="E55" i="6"/>
  <c r="U55" i="6" s="1"/>
  <c r="V53" i="6"/>
  <c r="O53" i="6"/>
  <c r="N53" i="6"/>
  <c r="M53" i="6"/>
  <c r="L53" i="6"/>
  <c r="K53" i="6"/>
  <c r="J53" i="6"/>
  <c r="I53" i="6"/>
  <c r="S53" i="6" s="1"/>
  <c r="H53" i="6"/>
  <c r="G53" i="6"/>
  <c r="F53" i="6"/>
  <c r="C53" i="6"/>
  <c r="B53" i="6"/>
  <c r="T52" i="6"/>
  <c r="S52" i="6"/>
  <c r="R52" i="6"/>
  <c r="Q52" i="6"/>
  <c r="P52" i="6"/>
  <c r="E52" i="6"/>
  <c r="U52" i="6" s="1"/>
  <c r="S51" i="6"/>
  <c r="R51" i="6"/>
  <c r="Q51" i="6"/>
  <c r="P51" i="6"/>
  <c r="E51" i="6"/>
  <c r="S50" i="6"/>
  <c r="R50" i="6"/>
  <c r="Q50" i="6"/>
  <c r="P50" i="6"/>
  <c r="E50" i="6"/>
  <c r="U50" i="6" s="1"/>
  <c r="S49" i="6"/>
  <c r="R49" i="6"/>
  <c r="Q49" i="6"/>
  <c r="P49" i="6"/>
  <c r="E49" i="6"/>
  <c r="T49" i="6" s="1"/>
  <c r="S48" i="6"/>
  <c r="R48" i="6"/>
  <c r="Q48" i="6"/>
  <c r="P48" i="6"/>
  <c r="E48" i="6"/>
  <c r="S47" i="6"/>
  <c r="R47" i="6"/>
  <c r="Q47" i="6"/>
  <c r="P47" i="6"/>
  <c r="E47" i="6"/>
  <c r="U47" i="6" s="1"/>
  <c r="U46" i="6"/>
  <c r="S46" i="6"/>
  <c r="R46" i="6"/>
  <c r="Q46" i="6"/>
  <c r="P46" i="6"/>
  <c r="E46" i="6"/>
  <c r="T46" i="6" s="1"/>
  <c r="T45" i="6"/>
  <c r="S45" i="6"/>
  <c r="R45" i="6"/>
  <c r="Q45" i="6"/>
  <c r="P45" i="6"/>
  <c r="E45" i="6"/>
  <c r="U45" i="6" s="1"/>
  <c r="S44" i="6"/>
  <c r="R44" i="6"/>
  <c r="Q44" i="6"/>
  <c r="P44" i="6"/>
  <c r="E44" i="6"/>
  <c r="U44" i="6" s="1"/>
  <c r="S43" i="6"/>
  <c r="R43" i="6"/>
  <c r="Q43" i="6"/>
  <c r="P43" i="6"/>
  <c r="E43" i="6"/>
  <c r="S42" i="6"/>
  <c r="R42" i="6"/>
  <c r="Q42" i="6"/>
  <c r="P42" i="6"/>
  <c r="E42" i="6"/>
  <c r="V40" i="6"/>
  <c r="O40" i="6"/>
  <c r="N40" i="6"/>
  <c r="M40" i="6"/>
  <c r="L40" i="6"/>
  <c r="K40" i="6"/>
  <c r="J40" i="6"/>
  <c r="I40" i="6"/>
  <c r="S40" i="6" s="1"/>
  <c r="H40" i="6"/>
  <c r="R40" i="6" s="1"/>
  <c r="G40" i="6"/>
  <c r="F40" i="6"/>
  <c r="E40" i="6"/>
  <c r="C40" i="6"/>
  <c r="B40" i="6"/>
  <c r="S39" i="6"/>
  <c r="R39" i="6"/>
  <c r="Q39" i="6"/>
  <c r="P39" i="6"/>
  <c r="E39" i="6"/>
  <c r="U39" i="6" s="1"/>
  <c r="S38" i="6"/>
  <c r="R38" i="6"/>
  <c r="Q38" i="6"/>
  <c r="P38" i="6"/>
  <c r="E38" i="6"/>
  <c r="S37" i="6"/>
  <c r="R37" i="6"/>
  <c r="Q37" i="6"/>
  <c r="P37" i="6"/>
  <c r="E37" i="6"/>
  <c r="S36" i="6"/>
  <c r="R36" i="6"/>
  <c r="Q36" i="6"/>
  <c r="P36" i="6"/>
  <c r="E36" i="6"/>
  <c r="U36" i="6" s="1"/>
  <c r="S35" i="6"/>
  <c r="R35" i="6"/>
  <c r="Q35" i="6"/>
  <c r="P35" i="6"/>
  <c r="E35" i="6"/>
  <c r="U35" i="6" s="1"/>
  <c r="V33" i="6"/>
  <c r="O33" i="6"/>
  <c r="N33" i="6"/>
  <c r="M33" i="6"/>
  <c r="L33" i="6"/>
  <c r="K33" i="6"/>
  <c r="J33" i="6"/>
  <c r="I33" i="6"/>
  <c r="H33" i="6"/>
  <c r="R33" i="6" s="1"/>
  <c r="G33" i="6"/>
  <c r="F33" i="6"/>
  <c r="C33" i="6"/>
  <c r="B33" i="6"/>
  <c r="S32" i="6"/>
  <c r="R32" i="6"/>
  <c r="Q32" i="6"/>
  <c r="P32" i="6"/>
  <c r="E32" i="6"/>
  <c r="V30" i="6"/>
  <c r="O30" i="6"/>
  <c r="N30" i="6"/>
  <c r="M30" i="6"/>
  <c r="L30" i="6"/>
  <c r="K30" i="6"/>
  <c r="J30" i="6"/>
  <c r="I30" i="6"/>
  <c r="S30" i="6" s="1"/>
  <c r="H30" i="6"/>
  <c r="R30" i="6" s="1"/>
  <c r="G30" i="6"/>
  <c r="F30" i="6"/>
  <c r="C30" i="6"/>
  <c r="B30" i="6"/>
  <c r="E30" i="6" s="1"/>
  <c r="T29" i="6"/>
  <c r="S29" i="6"/>
  <c r="R29" i="6"/>
  <c r="Q29" i="6"/>
  <c r="P29" i="6"/>
  <c r="E29" i="6"/>
  <c r="U29" i="6" s="1"/>
  <c r="S28" i="6"/>
  <c r="R28" i="6"/>
  <c r="Q28" i="6"/>
  <c r="P28" i="6"/>
  <c r="E28" i="6"/>
  <c r="U28" i="6" s="1"/>
  <c r="S27" i="6"/>
  <c r="R27" i="6"/>
  <c r="Q27" i="6"/>
  <c r="P27" i="6"/>
  <c r="E27" i="6"/>
  <c r="U27" i="6" s="1"/>
  <c r="S26" i="6"/>
  <c r="R26" i="6"/>
  <c r="Q26" i="6"/>
  <c r="P26" i="6"/>
  <c r="E26" i="6"/>
  <c r="U26" i="6" s="1"/>
  <c r="V24" i="6"/>
  <c r="O24" i="6"/>
  <c r="N24" i="6"/>
  <c r="M24" i="6"/>
  <c r="L24" i="6"/>
  <c r="K24" i="6"/>
  <c r="J24" i="6"/>
  <c r="I24" i="6"/>
  <c r="S24" i="6" s="1"/>
  <c r="H24" i="6"/>
  <c r="G24" i="6"/>
  <c r="F24" i="6"/>
  <c r="C24" i="6"/>
  <c r="B24" i="6"/>
  <c r="E24" i="6" s="1"/>
  <c r="S23" i="6"/>
  <c r="R23" i="6"/>
  <c r="Q23" i="6"/>
  <c r="P23" i="6"/>
  <c r="E23" i="6"/>
  <c r="U23" i="6" s="1"/>
  <c r="S22" i="6"/>
  <c r="R22" i="6"/>
  <c r="Q22" i="6"/>
  <c r="P22" i="6"/>
  <c r="E22" i="6"/>
  <c r="U22" i="6" s="1"/>
  <c r="S21" i="6"/>
  <c r="R21" i="6"/>
  <c r="Q21" i="6"/>
  <c r="P21" i="6"/>
  <c r="E21" i="6"/>
  <c r="T21" i="6" s="1"/>
  <c r="U20" i="6"/>
  <c r="S20" i="6"/>
  <c r="R20" i="6"/>
  <c r="Q20" i="6"/>
  <c r="P20" i="6"/>
  <c r="E20" i="6"/>
  <c r="T20" i="6" s="1"/>
  <c r="S19" i="6"/>
  <c r="R19" i="6"/>
  <c r="Q19" i="6"/>
  <c r="P19" i="6"/>
  <c r="E19" i="6"/>
  <c r="U19" i="6" s="1"/>
  <c r="S18" i="6"/>
  <c r="R18" i="6"/>
  <c r="Q18" i="6"/>
  <c r="P18" i="6"/>
  <c r="E18" i="6"/>
  <c r="U18" i="6" s="1"/>
  <c r="S17" i="6"/>
  <c r="R17" i="6"/>
  <c r="Q17" i="6"/>
  <c r="P17" i="6"/>
  <c r="E17" i="6"/>
  <c r="V15" i="6"/>
  <c r="O15" i="6"/>
  <c r="N15" i="6"/>
  <c r="M15" i="6"/>
  <c r="L15" i="6"/>
  <c r="K15" i="6"/>
  <c r="J15" i="6"/>
  <c r="I15" i="6"/>
  <c r="S15" i="6" s="1"/>
  <c r="H15" i="6"/>
  <c r="G15" i="6"/>
  <c r="F15" i="6"/>
  <c r="C15" i="6"/>
  <c r="E15" i="6" s="1"/>
  <c r="B15" i="6"/>
  <c r="T14" i="6"/>
  <c r="S14" i="6"/>
  <c r="R14" i="6"/>
  <c r="Q14" i="6"/>
  <c r="P14" i="6"/>
  <c r="E14" i="6"/>
  <c r="U14" i="6" s="1"/>
  <c r="S13" i="6"/>
  <c r="R13" i="6"/>
  <c r="Q13" i="6"/>
  <c r="P13" i="6"/>
  <c r="E13" i="6"/>
  <c r="U13" i="6" s="1"/>
  <c r="S12" i="6"/>
  <c r="R12" i="6"/>
  <c r="Q12" i="6"/>
  <c r="P12" i="6"/>
  <c r="E12" i="6"/>
  <c r="U12" i="6" s="1"/>
  <c r="S11" i="6"/>
  <c r="R11" i="6"/>
  <c r="Q11" i="6"/>
  <c r="P11" i="6"/>
  <c r="E11" i="6"/>
  <c r="U11" i="6" s="1"/>
  <c r="S10" i="6"/>
  <c r="R10" i="6"/>
  <c r="Q10" i="6"/>
  <c r="P10" i="6"/>
  <c r="E10" i="6"/>
  <c r="S9" i="6"/>
  <c r="R9" i="6"/>
  <c r="Q9" i="6"/>
  <c r="P9" i="6"/>
  <c r="E9" i="6"/>
  <c r="U9" i="6" s="1"/>
  <c r="U93" i="5"/>
  <c r="S93" i="5"/>
  <c r="R93" i="5"/>
  <c r="Q93" i="5"/>
  <c r="P93" i="5"/>
  <c r="E93" i="5"/>
  <c r="T93" i="5" s="1"/>
  <c r="S92" i="5"/>
  <c r="R92" i="5"/>
  <c r="Q92" i="5"/>
  <c r="P92" i="5"/>
  <c r="E92" i="5"/>
  <c r="U92" i="5" s="1"/>
  <c r="U91" i="5"/>
  <c r="S91" i="5"/>
  <c r="R91" i="5"/>
  <c r="Q91" i="5"/>
  <c r="P91" i="5"/>
  <c r="E91" i="5"/>
  <c r="T91" i="5" s="1"/>
  <c r="S90" i="5"/>
  <c r="R90" i="5"/>
  <c r="Q90" i="5"/>
  <c r="P90" i="5"/>
  <c r="E90" i="5"/>
  <c r="S89" i="5"/>
  <c r="R89" i="5"/>
  <c r="Q89" i="5"/>
  <c r="P89" i="5"/>
  <c r="E89" i="5"/>
  <c r="U89" i="5" s="1"/>
  <c r="S88" i="5"/>
  <c r="R88" i="5"/>
  <c r="Q88" i="5"/>
  <c r="P88" i="5"/>
  <c r="E88" i="5"/>
  <c r="U88" i="5" s="1"/>
  <c r="S87" i="5"/>
  <c r="R87" i="5"/>
  <c r="Q87" i="5"/>
  <c r="P87" i="5"/>
  <c r="E87" i="5"/>
  <c r="U87" i="5" s="1"/>
  <c r="S86" i="5"/>
  <c r="R86" i="5"/>
  <c r="Q86" i="5"/>
  <c r="P86" i="5"/>
  <c r="E86" i="5"/>
  <c r="T86" i="5" s="1"/>
  <c r="V72" i="5"/>
  <c r="O72" i="5"/>
  <c r="N72" i="5"/>
  <c r="M72" i="5"/>
  <c r="L72" i="5"/>
  <c r="K72" i="5"/>
  <c r="J72" i="5"/>
  <c r="I72" i="5"/>
  <c r="H72" i="5"/>
  <c r="R72" i="5" s="1"/>
  <c r="G72" i="5"/>
  <c r="F72" i="5"/>
  <c r="C72" i="5"/>
  <c r="B72" i="5"/>
  <c r="V71" i="5"/>
  <c r="O71" i="5"/>
  <c r="N71" i="5"/>
  <c r="M71" i="5"/>
  <c r="L71" i="5"/>
  <c r="K71" i="5"/>
  <c r="J71" i="5"/>
  <c r="I71" i="5"/>
  <c r="S71" i="5" s="1"/>
  <c r="H71" i="5"/>
  <c r="G71" i="5"/>
  <c r="F71" i="5"/>
  <c r="C71" i="5"/>
  <c r="E71" i="5" s="1"/>
  <c r="B71" i="5"/>
  <c r="V70" i="5"/>
  <c r="O70" i="5"/>
  <c r="N70" i="5"/>
  <c r="M70" i="5"/>
  <c r="L70" i="5"/>
  <c r="K70" i="5"/>
  <c r="J70" i="5"/>
  <c r="I70" i="5"/>
  <c r="S70" i="5" s="1"/>
  <c r="H70" i="5"/>
  <c r="R70" i="5" s="1"/>
  <c r="G70" i="5"/>
  <c r="F70" i="5"/>
  <c r="C70" i="5"/>
  <c r="B70" i="5"/>
  <c r="T69" i="5"/>
  <c r="S69" i="5"/>
  <c r="R69" i="5"/>
  <c r="Q69" i="5"/>
  <c r="P69" i="5"/>
  <c r="E69" i="5"/>
  <c r="U69" i="5" s="1"/>
  <c r="V67" i="5"/>
  <c r="O67" i="5"/>
  <c r="N67" i="5"/>
  <c r="M67" i="5"/>
  <c r="L67" i="5"/>
  <c r="K67" i="5"/>
  <c r="J67" i="5"/>
  <c r="R67" i="5" s="1"/>
  <c r="I67" i="5"/>
  <c r="S67" i="5" s="1"/>
  <c r="H67" i="5"/>
  <c r="G67" i="5"/>
  <c r="F67" i="5"/>
  <c r="C67" i="5"/>
  <c r="B67" i="5"/>
  <c r="E67" i="5" s="1"/>
  <c r="V66" i="5"/>
  <c r="O66" i="5"/>
  <c r="N66" i="5"/>
  <c r="M66" i="5"/>
  <c r="L66" i="5"/>
  <c r="K66" i="5"/>
  <c r="J66" i="5"/>
  <c r="I66" i="5"/>
  <c r="H66" i="5"/>
  <c r="G66" i="5"/>
  <c r="F66" i="5"/>
  <c r="C66" i="5"/>
  <c r="B66" i="5"/>
  <c r="E66" i="5" s="1"/>
  <c r="S65" i="5"/>
  <c r="R65" i="5"/>
  <c r="Q65" i="5"/>
  <c r="P65" i="5"/>
  <c r="E65" i="5"/>
  <c r="T65" i="5" s="1"/>
  <c r="S64" i="5"/>
  <c r="R64" i="5"/>
  <c r="Q64" i="5"/>
  <c r="P64" i="5"/>
  <c r="E64" i="5"/>
  <c r="S63" i="5"/>
  <c r="R63" i="5"/>
  <c r="Q63" i="5"/>
  <c r="P63" i="5"/>
  <c r="E63" i="5"/>
  <c r="U62" i="5"/>
  <c r="S62" i="5"/>
  <c r="R62" i="5"/>
  <c r="Q62" i="5"/>
  <c r="P62" i="5"/>
  <c r="E62" i="5"/>
  <c r="T62" i="5" s="1"/>
  <c r="T61" i="5"/>
  <c r="S61" i="5"/>
  <c r="R61" i="5"/>
  <c r="Q61" i="5"/>
  <c r="P61" i="5"/>
  <c r="E61" i="5"/>
  <c r="U61" i="5" s="1"/>
  <c r="V59" i="5"/>
  <c r="O59" i="5"/>
  <c r="N59" i="5"/>
  <c r="M59" i="5"/>
  <c r="L59" i="5"/>
  <c r="K59" i="5"/>
  <c r="J59" i="5"/>
  <c r="I59" i="5"/>
  <c r="S59" i="5" s="1"/>
  <c r="H59" i="5"/>
  <c r="R59" i="5" s="1"/>
  <c r="G59" i="5"/>
  <c r="F59" i="5"/>
  <c r="C59" i="5"/>
  <c r="B59" i="5"/>
  <c r="S58" i="5"/>
  <c r="R58" i="5"/>
  <c r="Q58" i="5"/>
  <c r="P58" i="5"/>
  <c r="E58" i="5"/>
  <c r="U58" i="5" s="1"/>
  <c r="T57" i="5"/>
  <c r="S57" i="5"/>
  <c r="R57" i="5"/>
  <c r="Q57" i="5"/>
  <c r="P57" i="5"/>
  <c r="E57" i="5"/>
  <c r="U57" i="5" s="1"/>
  <c r="S56" i="5"/>
  <c r="R56" i="5"/>
  <c r="Q56" i="5"/>
  <c r="P56" i="5"/>
  <c r="E56" i="5"/>
  <c r="U56" i="5" s="1"/>
  <c r="S55" i="5"/>
  <c r="R55" i="5"/>
  <c r="Q55" i="5"/>
  <c r="P55" i="5"/>
  <c r="E55" i="5"/>
  <c r="U55" i="5" s="1"/>
  <c r="V53" i="5"/>
  <c r="O53" i="5"/>
  <c r="N53" i="5"/>
  <c r="M53" i="5"/>
  <c r="L53" i="5"/>
  <c r="K53" i="5"/>
  <c r="J53" i="5"/>
  <c r="I53" i="5"/>
  <c r="S53" i="5" s="1"/>
  <c r="H53" i="5"/>
  <c r="R53" i="5" s="1"/>
  <c r="G53" i="5"/>
  <c r="F53" i="5"/>
  <c r="C53" i="5"/>
  <c r="B53" i="5"/>
  <c r="S52" i="5"/>
  <c r="R52" i="5"/>
  <c r="Q52" i="5"/>
  <c r="P52" i="5"/>
  <c r="E52" i="5"/>
  <c r="U52" i="5" s="1"/>
  <c r="S51" i="5"/>
  <c r="R51" i="5"/>
  <c r="Q51" i="5"/>
  <c r="P51" i="5"/>
  <c r="E51" i="5"/>
  <c r="U51" i="5" s="1"/>
  <c r="S50" i="5"/>
  <c r="R50" i="5"/>
  <c r="Q50" i="5"/>
  <c r="P50" i="5"/>
  <c r="E50" i="5"/>
  <c r="U50" i="5" s="1"/>
  <c r="S49" i="5"/>
  <c r="R49" i="5"/>
  <c r="Q49" i="5"/>
  <c r="P49" i="5"/>
  <c r="E49" i="5"/>
  <c r="T49" i="5" s="1"/>
  <c r="U48" i="5"/>
  <c r="S48" i="5"/>
  <c r="R48" i="5"/>
  <c r="Q48" i="5"/>
  <c r="P48" i="5"/>
  <c r="E48" i="5"/>
  <c r="T48" i="5" s="1"/>
  <c r="T47" i="5"/>
  <c r="S47" i="5"/>
  <c r="R47" i="5"/>
  <c r="Q47" i="5"/>
  <c r="P47" i="5"/>
  <c r="E47" i="5"/>
  <c r="U47" i="5" s="1"/>
  <c r="U46" i="5"/>
  <c r="T46" i="5"/>
  <c r="S46" i="5"/>
  <c r="R46" i="5"/>
  <c r="Q46" i="5"/>
  <c r="P46" i="5"/>
  <c r="E46" i="5"/>
  <c r="S45" i="5"/>
  <c r="R45" i="5"/>
  <c r="Q45" i="5"/>
  <c r="P45" i="5"/>
  <c r="E45" i="5"/>
  <c r="U45" i="5" s="1"/>
  <c r="S44" i="5"/>
  <c r="R44" i="5"/>
  <c r="Q44" i="5"/>
  <c r="P44" i="5"/>
  <c r="E44" i="5"/>
  <c r="U44" i="5" s="1"/>
  <c r="S43" i="5"/>
  <c r="R43" i="5"/>
  <c r="Q43" i="5"/>
  <c r="U43" i="5" s="1"/>
  <c r="P43" i="5"/>
  <c r="E43" i="5"/>
  <c r="S42" i="5"/>
  <c r="R42" i="5"/>
  <c r="Q42" i="5"/>
  <c r="P42" i="5"/>
  <c r="E42" i="5"/>
  <c r="U42" i="5" s="1"/>
  <c r="V40" i="5"/>
  <c r="O40" i="5"/>
  <c r="N40" i="5"/>
  <c r="M40" i="5"/>
  <c r="L40" i="5"/>
  <c r="K40" i="5"/>
  <c r="J40" i="5"/>
  <c r="I40" i="5"/>
  <c r="S40" i="5" s="1"/>
  <c r="H40" i="5"/>
  <c r="R40" i="5" s="1"/>
  <c r="G40" i="5"/>
  <c r="F40" i="5"/>
  <c r="C40" i="5"/>
  <c r="B40" i="5"/>
  <c r="E40" i="5" s="1"/>
  <c r="S39" i="5"/>
  <c r="R39" i="5"/>
  <c r="Q39" i="5"/>
  <c r="P39" i="5"/>
  <c r="E39" i="5"/>
  <c r="U39" i="5" s="1"/>
  <c r="S38" i="5"/>
  <c r="R38" i="5"/>
  <c r="Q38" i="5"/>
  <c r="P38" i="5"/>
  <c r="E38" i="5"/>
  <c r="U38" i="5" s="1"/>
  <c r="S37" i="5"/>
  <c r="R37" i="5"/>
  <c r="Q37" i="5"/>
  <c r="P37" i="5"/>
  <c r="E37" i="5"/>
  <c r="T37" i="5" s="1"/>
  <c r="U36" i="5"/>
  <c r="S36" i="5"/>
  <c r="R36" i="5"/>
  <c r="Q36" i="5"/>
  <c r="P36" i="5"/>
  <c r="E36" i="5"/>
  <c r="T36" i="5" s="1"/>
  <c r="S35" i="5"/>
  <c r="R35" i="5"/>
  <c r="Q35" i="5"/>
  <c r="U35" i="5" s="1"/>
  <c r="P35" i="5"/>
  <c r="T35" i="5" s="1"/>
  <c r="E35" i="5"/>
  <c r="V33" i="5"/>
  <c r="S33" i="5"/>
  <c r="O33" i="5"/>
  <c r="N33" i="5"/>
  <c r="M33" i="5"/>
  <c r="L33" i="5"/>
  <c r="K33" i="5"/>
  <c r="J33" i="5"/>
  <c r="I33" i="5"/>
  <c r="H33" i="5"/>
  <c r="G33" i="5"/>
  <c r="F33" i="5"/>
  <c r="C33" i="5"/>
  <c r="B33" i="5"/>
  <c r="S32" i="5"/>
  <c r="R32" i="5"/>
  <c r="Q32" i="5"/>
  <c r="P32" i="5"/>
  <c r="E32" i="5"/>
  <c r="V30" i="5"/>
  <c r="O30" i="5"/>
  <c r="N30" i="5"/>
  <c r="M30" i="5"/>
  <c r="L30" i="5"/>
  <c r="K30" i="5"/>
  <c r="J30" i="5"/>
  <c r="I30" i="5"/>
  <c r="H30" i="5"/>
  <c r="G30" i="5"/>
  <c r="F30" i="5"/>
  <c r="C30" i="5"/>
  <c r="B30" i="5"/>
  <c r="S29" i="5"/>
  <c r="R29" i="5"/>
  <c r="Q29" i="5"/>
  <c r="P29" i="5"/>
  <c r="E29" i="5"/>
  <c r="T29" i="5" s="1"/>
  <c r="S28" i="5"/>
  <c r="R28" i="5"/>
  <c r="Q28" i="5"/>
  <c r="P28" i="5"/>
  <c r="E28" i="5"/>
  <c r="T28" i="5" s="1"/>
  <c r="S27" i="5"/>
  <c r="R27" i="5"/>
  <c r="Q27" i="5"/>
  <c r="P27" i="5"/>
  <c r="E27" i="5"/>
  <c r="S26" i="5"/>
  <c r="R26" i="5"/>
  <c r="Q26" i="5"/>
  <c r="P26" i="5"/>
  <c r="E26" i="5"/>
  <c r="V24" i="5"/>
  <c r="O24" i="5"/>
  <c r="N24" i="5"/>
  <c r="M24" i="5"/>
  <c r="L24" i="5"/>
  <c r="K24" i="5"/>
  <c r="J24" i="5"/>
  <c r="I24" i="5"/>
  <c r="S24" i="5" s="1"/>
  <c r="H24" i="5"/>
  <c r="P24" i="5" s="1"/>
  <c r="G24" i="5"/>
  <c r="F24" i="5"/>
  <c r="C24" i="5"/>
  <c r="B24" i="5"/>
  <c r="E24" i="5" s="1"/>
  <c r="U23" i="5"/>
  <c r="T23" i="5"/>
  <c r="S23" i="5"/>
  <c r="R23" i="5"/>
  <c r="Q23" i="5"/>
  <c r="P23" i="5"/>
  <c r="E23" i="5"/>
  <c r="S22" i="5"/>
  <c r="R22" i="5"/>
  <c r="Q22" i="5"/>
  <c r="P22" i="5"/>
  <c r="E22" i="5"/>
  <c r="U22" i="5" s="1"/>
  <c r="S21" i="5"/>
  <c r="R21" i="5"/>
  <c r="Q21" i="5"/>
  <c r="P21" i="5"/>
  <c r="E21" i="5"/>
  <c r="S20" i="5"/>
  <c r="R20" i="5"/>
  <c r="Q20" i="5"/>
  <c r="U20" i="5" s="1"/>
  <c r="P20" i="5"/>
  <c r="E20" i="5"/>
  <c r="T20" i="5" s="1"/>
  <c r="S19" i="5"/>
  <c r="R19" i="5"/>
  <c r="Q19" i="5"/>
  <c r="P19" i="5"/>
  <c r="E19" i="5"/>
  <c r="U19" i="5" s="1"/>
  <c r="S18" i="5"/>
  <c r="R18" i="5"/>
  <c r="Q18" i="5"/>
  <c r="P18" i="5"/>
  <c r="E18" i="5"/>
  <c r="U18" i="5" s="1"/>
  <c r="S17" i="5"/>
  <c r="R17" i="5"/>
  <c r="Q17" i="5"/>
  <c r="P17" i="5"/>
  <c r="E17" i="5"/>
  <c r="T17" i="5" s="1"/>
  <c r="V15" i="5"/>
  <c r="O15" i="5"/>
  <c r="N15" i="5"/>
  <c r="M15" i="5"/>
  <c r="L15" i="5"/>
  <c r="K15" i="5"/>
  <c r="J15" i="5"/>
  <c r="I15" i="5"/>
  <c r="H15" i="5"/>
  <c r="R15" i="5" s="1"/>
  <c r="G15" i="5"/>
  <c r="F15" i="5"/>
  <c r="C15" i="5"/>
  <c r="E15" i="5" s="1"/>
  <c r="B15" i="5"/>
  <c r="S14" i="5"/>
  <c r="R14" i="5"/>
  <c r="Q14" i="5"/>
  <c r="P14" i="5"/>
  <c r="E14" i="5"/>
  <c r="U14" i="5" s="1"/>
  <c r="S13" i="5"/>
  <c r="R13" i="5"/>
  <c r="Q13" i="5"/>
  <c r="P13" i="5"/>
  <c r="E13" i="5"/>
  <c r="T13" i="5" s="1"/>
  <c r="S12" i="5"/>
  <c r="R12" i="5"/>
  <c r="Q12" i="5"/>
  <c r="P12" i="5"/>
  <c r="E12" i="5"/>
  <c r="T12" i="5" s="1"/>
  <c r="S11" i="5"/>
  <c r="R11" i="5"/>
  <c r="Q11" i="5"/>
  <c r="P11" i="5"/>
  <c r="E11" i="5"/>
  <c r="T10" i="5"/>
  <c r="S10" i="5"/>
  <c r="R10" i="5"/>
  <c r="Q10" i="5"/>
  <c r="P10" i="5"/>
  <c r="E10" i="5"/>
  <c r="U10" i="5" s="1"/>
  <c r="T9" i="5"/>
  <c r="S9" i="5"/>
  <c r="R9" i="5"/>
  <c r="Q9" i="5"/>
  <c r="P9" i="5"/>
  <c r="E9" i="5"/>
  <c r="U9" i="5" s="1"/>
  <c r="U93" i="4"/>
  <c r="T93" i="4"/>
  <c r="S93" i="4"/>
  <c r="R93" i="4"/>
  <c r="Q93" i="4"/>
  <c r="P93" i="4"/>
  <c r="E93" i="4"/>
  <c r="T92" i="4"/>
  <c r="S92" i="4"/>
  <c r="R92" i="4"/>
  <c r="Q92" i="4"/>
  <c r="P92" i="4"/>
  <c r="E92" i="4"/>
  <c r="U92" i="4" s="1"/>
  <c r="S91" i="4"/>
  <c r="R91" i="4"/>
  <c r="Q91" i="4"/>
  <c r="P91" i="4"/>
  <c r="E91" i="4"/>
  <c r="U91" i="4" s="1"/>
  <c r="S90" i="4"/>
  <c r="R90" i="4"/>
  <c r="Q90" i="4"/>
  <c r="P90" i="4"/>
  <c r="E90" i="4"/>
  <c r="T90" i="4" s="1"/>
  <c r="U89" i="4"/>
  <c r="S89" i="4"/>
  <c r="R89" i="4"/>
  <c r="Q89" i="4"/>
  <c r="P89" i="4"/>
  <c r="E89" i="4"/>
  <c r="T89" i="4" s="1"/>
  <c r="S88" i="4"/>
  <c r="R88" i="4"/>
  <c r="Q88" i="4"/>
  <c r="P88" i="4"/>
  <c r="E88" i="4"/>
  <c r="U88" i="4" s="1"/>
  <c r="S87" i="4"/>
  <c r="R87" i="4"/>
  <c r="Q87" i="4"/>
  <c r="P87" i="4"/>
  <c r="E87" i="4"/>
  <c r="S86" i="4"/>
  <c r="R86" i="4"/>
  <c r="Q86" i="4"/>
  <c r="P86" i="4"/>
  <c r="E86" i="4"/>
  <c r="U86" i="4" s="1"/>
  <c r="V72" i="4"/>
  <c r="O72" i="4"/>
  <c r="N72" i="4"/>
  <c r="M72" i="4"/>
  <c r="L72" i="4"/>
  <c r="K72" i="4"/>
  <c r="J72" i="4"/>
  <c r="I72" i="4"/>
  <c r="H72" i="4"/>
  <c r="G72" i="4"/>
  <c r="F72" i="4"/>
  <c r="C72" i="4"/>
  <c r="B72" i="4"/>
  <c r="V71" i="4"/>
  <c r="O71" i="4"/>
  <c r="N71" i="4"/>
  <c r="M71" i="4"/>
  <c r="L71" i="4"/>
  <c r="K71" i="4"/>
  <c r="J71" i="4"/>
  <c r="I71" i="4"/>
  <c r="H71" i="4"/>
  <c r="G71" i="4"/>
  <c r="F71" i="4"/>
  <c r="C71" i="4"/>
  <c r="B71" i="4"/>
  <c r="E71" i="4" s="1"/>
  <c r="V70" i="4"/>
  <c r="O70" i="4"/>
  <c r="N70" i="4"/>
  <c r="M70" i="4"/>
  <c r="L70" i="4"/>
  <c r="K70" i="4"/>
  <c r="J70" i="4"/>
  <c r="I70" i="4"/>
  <c r="Q70" i="4" s="1"/>
  <c r="H70" i="4"/>
  <c r="R70" i="4" s="1"/>
  <c r="G70" i="4"/>
  <c r="F70" i="4"/>
  <c r="C70" i="4"/>
  <c r="B70" i="4"/>
  <c r="S69" i="4"/>
  <c r="R69" i="4"/>
  <c r="Q69" i="4"/>
  <c r="P69" i="4"/>
  <c r="E69" i="4"/>
  <c r="U69" i="4" s="1"/>
  <c r="V67" i="4"/>
  <c r="O67" i="4"/>
  <c r="N67" i="4"/>
  <c r="M67" i="4"/>
  <c r="L67" i="4"/>
  <c r="K67" i="4"/>
  <c r="J67" i="4"/>
  <c r="I67" i="4"/>
  <c r="H67" i="4"/>
  <c r="G67" i="4"/>
  <c r="F67" i="4"/>
  <c r="C67" i="4"/>
  <c r="B67" i="4"/>
  <c r="V66" i="4"/>
  <c r="O66" i="4"/>
  <c r="N66" i="4"/>
  <c r="M66" i="4"/>
  <c r="L66" i="4"/>
  <c r="K66" i="4"/>
  <c r="J66" i="4"/>
  <c r="I66" i="4"/>
  <c r="S66" i="4" s="1"/>
  <c r="H66" i="4"/>
  <c r="R66" i="4" s="1"/>
  <c r="G66" i="4"/>
  <c r="F66" i="4"/>
  <c r="C66" i="4"/>
  <c r="B66" i="4"/>
  <c r="E66" i="4" s="1"/>
  <c r="S65" i="4"/>
  <c r="R65" i="4"/>
  <c r="Q65" i="4"/>
  <c r="P65" i="4"/>
  <c r="E65" i="4"/>
  <c r="U65" i="4" s="1"/>
  <c r="S64" i="4"/>
  <c r="R64" i="4"/>
  <c r="Q64" i="4"/>
  <c r="P64" i="4"/>
  <c r="E64" i="4"/>
  <c r="U64" i="4" s="1"/>
  <c r="S63" i="4"/>
  <c r="R63" i="4"/>
  <c r="Q63" i="4"/>
  <c r="P63" i="4"/>
  <c r="E63" i="4"/>
  <c r="U63" i="4" s="1"/>
  <c r="S62" i="4"/>
  <c r="R62" i="4"/>
  <c r="Q62" i="4"/>
  <c r="P62" i="4"/>
  <c r="E62" i="4"/>
  <c r="U62" i="4" s="1"/>
  <c r="S61" i="4"/>
  <c r="R61" i="4"/>
  <c r="Q61" i="4"/>
  <c r="P61" i="4"/>
  <c r="E61" i="4"/>
  <c r="U61" i="4" s="1"/>
  <c r="V59" i="4"/>
  <c r="O59" i="4"/>
  <c r="N59" i="4"/>
  <c r="M59" i="4"/>
  <c r="L59" i="4"/>
  <c r="K59" i="4"/>
  <c r="J59" i="4"/>
  <c r="I59" i="4"/>
  <c r="H59" i="4"/>
  <c r="R59" i="4" s="1"/>
  <c r="G59" i="4"/>
  <c r="F59" i="4"/>
  <c r="C59" i="4"/>
  <c r="E59" i="4" s="1"/>
  <c r="B59" i="4"/>
  <c r="S58" i="4"/>
  <c r="R58" i="4"/>
  <c r="Q58" i="4"/>
  <c r="P58" i="4"/>
  <c r="E58" i="4"/>
  <c r="U58" i="4" s="1"/>
  <c r="S57" i="4"/>
  <c r="R57" i="4"/>
  <c r="Q57" i="4"/>
  <c r="P57" i="4"/>
  <c r="E57" i="4"/>
  <c r="T57" i="4" s="1"/>
  <c r="S56" i="4"/>
  <c r="R56" i="4"/>
  <c r="Q56" i="4"/>
  <c r="P56" i="4"/>
  <c r="E56" i="4"/>
  <c r="T56" i="4" s="1"/>
  <c r="T55" i="4"/>
  <c r="S55" i="4"/>
  <c r="R55" i="4"/>
  <c r="Q55" i="4"/>
  <c r="P55" i="4"/>
  <c r="E55" i="4"/>
  <c r="U55" i="4" s="1"/>
  <c r="V53" i="4"/>
  <c r="O53" i="4"/>
  <c r="N53" i="4"/>
  <c r="M53" i="4"/>
  <c r="L53" i="4"/>
  <c r="K53" i="4"/>
  <c r="J53" i="4"/>
  <c r="I53" i="4"/>
  <c r="H53" i="4"/>
  <c r="G53" i="4"/>
  <c r="F53" i="4"/>
  <c r="C53" i="4"/>
  <c r="B53" i="4"/>
  <c r="E53" i="4" s="1"/>
  <c r="U52" i="4"/>
  <c r="S52" i="4"/>
  <c r="R52" i="4"/>
  <c r="Q52" i="4"/>
  <c r="P52" i="4"/>
  <c r="E52" i="4"/>
  <c r="T52" i="4" s="1"/>
  <c r="U51" i="4"/>
  <c r="T51" i="4"/>
  <c r="S51" i="4"/>
  <c r="R51" i="4"/>
  <c r="Q51" i="4"/>
  <c r="P51" i="4"/>
  <c r="E51" i="4"/>
  <c r="T50" i="4"/>
  <c r="S50" i="4"/>
  <c r="R50" i="4"/>
  <c r="Q50" i="4"/>
  <c r="P50" i="4"/>
  <c r="E50" i="4"/>
  <c r="U50" i="4" s="1"/>
  <c r="S49" i="4"/>
  <c r="R49" i="4"/>
  <c r="Q49" i="4"/>
  <c r="P49" i="4"/>
  <c r="E49" i="4"/>
  <c r="U49" i="4" s="1"/>
  <c r="S48" i="4"/>
  <c r="R48" i="4"/>
  <c r="Q48" i="4"/>
  <c r="P48" i="4"/>
  <c r="E48" i="4"/>
  <c r="U48" i="4" s="1"/>
  <c r="S47" i="4"/>
  <c r="R47" i="4"/>
  <c r="Q47" i="4"/>
  <c r="P47" i="4"/>
  <c r="E47" i="4"/>
  <c r="U47" i="4" s="1"/>
  <c r="S46" i="4"/>
  <c r="R46" i="4"/>
  <c r="Q46" i="4"/>
  <c r="P46" i="4"/>
  <c r="E46" i="4"/>
  <c r="U46" i="4" s="1"/>
  <c r="S45" i="4"/>
  <c r="R45" i="4"/>
  <c r="Q45" i="4"/>
  <c r="P45" i="4"/>
  <c r="E45" i="4"/>
  <c r="T45" i="4" s="1"/>
  <c r="S44" i="4"/>
  <c r="R44" i="4"/>
  <c r="Q44" i="4"/>
  <c r="P44" i="4"/>
  <c r="E44" i="4"/>
  <c r="T44" i="4" s="1"/>
  <c r="S43" i="4"/>
  <c r="R43" i="4"/>
  <c r="Q43" i="4"/>
  <c r="P43" i="4"/>
  <c r="E43" i="4"/>
  <c r="S42" i="4"/>
  <c r="R42" i="4"/>
  <c r="Q42" i="4"/>
  <c r="P42" i="4"/>
  <c r="E42" i="4"/>
  <c r="U42" i="4" s="1"/>
  <c r="V40" i="4"/>
  <c r="O40" i="4"/>
  <c r="N40" i="4"/>
  <c r="M40" i="4"/>
  <c r="L40" i="4"/>
  <c r="K40" i="4"/>
  <c r="J40" i="4"/>
  <c r="I40" i="4"/>
  <c r="S40" i="4" s="1"/>
  <c r="H40" i="4"/>
  <c r="P40" i="4" s="1"/>
  <c r="G40" i="4"/>
  <c r="F40" i="4"/>
  <c r="C40" i="4"/>
  <c r="E40" i="4" s="1"/>
  <c r="B40" i="4"/>
  <c r="U39" i="4"/>
  <c r="T39" i="4"/>
  <c r="S39" i="4"/>
  <c r="R39" i="4"/>
  <c r="Q39" i="4"/>
  <c r="P39" i="4"/>
  <c r="E39" i="4"/>
  <c r="S38" i="4"/>
  <c r="R38" i="4"/>
  <c r="Q38" i="4"/>
  <c r="P38" i="4"/>
  <c r="E38" i="4"/>
  <c r="U38" i="4" s="1"/>
  <c r="S37" i="4"/>
  <c r="R37" i="4"/>
  <c r="Q37" i="4"/>
  <c r="P37" i="4"/>
  <c r="E37" i="4"/>
  <c r="U37" i="4" s="1"/>
  <c r="U36" i="4"/>
  <c r="S36" i="4"/>
  <c r="R36" i="4"/>
  <c r="Q36" i="4"/>
  <c r="P36" i="4"/>
  <c r="E36" i="4"/>
  <c r="T36" i="4" s="1"/>
  <c r="T35" i="4"/>
  <c r="S35" i="4"/>
  <c r="R35" i="4"/>
  <c r="Q35" i="4"/>
  <c r="P35" i="4"/>
  <c r="E35" i="4"/>
  <c r="V33" i="4"/>
  <c r="O33" i="4"/>
  <c r="N33" i="4"/>
  <c r="M33" i="4"/>
  <c r="L33" i="4"/>
  <c r="K33" i="4"/>
  <c r="J33" i="4"/>
  <c r="I33" i="4"/>
  <c r="H33" i="4"/>
  <c r="G33" i="4"/>
  <c r="F33" i="4"/>
  <c r="C33" i="4"/>
  <c r="B33" i="4"/>
  <c r="S32" i="4"/>
  <c r="R32" i="4"/>
  <c r="Q32" i="4"/>
  <c r="P32" i="4"/>
  <c r="E32" i="4"/>
  <c r="T32" i="4" s="1"/>
  <c r="V30" i="4"/>
  <c r="O30" i="4"/>
  <c r="N30" i="4"/>
  <c r="M30" i="4"/>
  <c r="L30" i="4"/>
  <c r="K30" i="4"/>
  <c r="J30" i="4"/>
  <c r="I30" i="4"/>
  <c r="H30" i="4"/>
  <c r="R30" i="4" s="1"/>
  <c r="G30" i="4"/>
  <c r="F30" i="4"/>
  <c r="C30" i="4"/>
  <c r="B30" i="4"/>
  <c r="S29" i="4"/>
  <c r="R29" i="4"/>
  <c r="Q29" i="4"/>
  <c r="P29" i="4"/>
  <c r="E29" i="4"/>
  <c r="U29" i="4" s="1"/>
  <c r="U28" i="4"/>
  <c r="S28" i="4"/>
  <c r="R28" i="4"/>
  <c r="Q28" i="4"/>
  <c r="P28" i="4"/>
  <c r="E28" i="4"/>
  <c r="T28" i="4" s="1"/>
  <c r="T27" i="4"/>
  <c r="S27" i="4"/>
  <c r="R27" i="4"/>
  <c r="Q27" i="4"/>
  <c r="P27" i="4"/>
  <c r="E27" i="4"/>
  <c r="U27" i="4" s="1"/>
  <c r="S26" i="4"/>
  <c r="R26" i="4"/>
  <c r="Q26" i="4"/>
  <c r="P26" i="4"/>
  <c r="E26" i="4"/>
  <c r="U26" i="4" s="1"/>
  <c r="V24" i="4"/>
  <c r="O24" i="4"/>
  <c r="N24" i="4"/>
  <c r="M24" i="4"/>
  <c r="L24" i="4"/>
  <c r="K24" i="4"/>
  <c r="J24" i="4"/>
  <c r="I24" i="4"/>
  <c r="S24" i="4" s="1"/>
  <c r="H24" i="4"/>
  <c r="R24" i="4" s="1"/>
  <c r="G24" i="4"/>
  <c r="F24" i="4"/>
  <c r="C24" i="4"/>
  <c r="B24" i="4"/>
  <c r="E24" i="4" s="1"/>
  <c r="T23" i="4"/>
  <c r="S23" i="4"/>
  <c r="R23" i="4"/>
  <c r="Q23" i="4"/>
  <c r="P23" i="4"/>
  <c r="E23" i="4"/>
  <c r="U23" i="4" s="1"/>
  <c r="S22" i="4"/>
  <c r="R22" i="4"/>
  <c r="Q22" i="4"/>
  <c r="P22" i="4"/>
  <c r="E22" i="4"/>
  <c r="U22" i="4" s="1"/>
  <c r="S21" i="4"/>
  <c r="R21" i="4"/>
  <c r="Q21" i="4"/>
  <c r="P21" i="4"/>
  <c r="E21" i="4"/>
  <c r="T21" i="4" s="1"/>
  <c r="U20" i="4"/>
  <c r="T20" i="4"/>
  <c r="S20" i="4"/>
  <c r="R20" i="4"/>
  <c r="Q20" i="4"/>
  <c r="P20" i="4"/>
  <c r="E20" i="4"/>
  <c r="S19" i="4"/>
  <c r="R19" i="4"/>
  <c r="Q19" i="4"/>
  <c r="U19" i="4" s="1"/>
  <c r="P19" i="4"/>
  <c r="E19" i="4"/>
  <c r="S18" i="4"/>
  <c r="R18" i="4"/>
  <c r="Q18" i="4"/>
  <c r="P18" i="4"/>
  <c r="E18" i="4"/>
  <c r="U18" i="4" s="1"/>
  <c r="T17" i="4"/>
  <c r="S17" i="4"/>
  <c r="R17" i="4"/>
  <c r="Q17" i="4"/>
  <c r="P17" i="4"/>
  <c r="E17" i="4"/>
  <c r="U17" i="4" s="1"/>
  <c r="V15" i="4"/>
  <c r="O15" i="4"/>
  <c r="N15" i="4"/>
  <c r="M15" i="4"/>
  <c r="L15" i="4"/>
  <c r="K15" i="4"/>
  <c r="J15" i="4"/>
  <c r="I15" i="4"/>
  <c r="S15" i="4" s="1"/>
  <c r="H15" i="4"/>
  <c r="R15" i="4" s="1"/>
  <c r="G15" i="4"/>
  <c r="F15" i="4"/>
  <c r="C15" i="4"/>
  <c r="E15" i="4" s="1"/>
  <c r="B15" i="4"/>
  <c r="S14" i="4"/>
  <c r="R14" i="4"/>
  <c r="Q14" i="4"/>
  <c r="P14" i="4"/>
  <c r="E14" i="4"/>
  <c r="U14" i="4" s="1"/>
  <c r="S13" i="4"/>
  <c r="R13" i="4"/>
  <c r="Q13" i="4"/>
  <c r="P13" i="4"/>
  <c r="E13" i="4"/>
  <c r="U13" i="4" s="1"/>
  <c r="U12" i="4"/>
  <c r="S12" i="4"/>
  <c r="R12" i="4"/>
  <c r="Q12" i="4"/>
  <c r="P12" i="4"/>
  <c r="E12" i="4"/>
  <c r="T12" i="4" s="1"/>
  <c r="S11" i="4"/>
  <c r="R11" i="4"/>
  <c r="Q11" i="4"/>
  <c r="P11" i="4"/>
  <c r="E11" i="4"/>
  <c r="U11" i="4" s="1"/>
  <c r="S10" i="4"/>
  <c r="R10" i="4"/>
  <c r="Q10" i="4"/>
  <c r="P10" i="4"/>
  <c r="E10" i="4"/>
  <c r="U10" i="4" s="1"/>
  <c r="S9" i="4"/>
  <c r="R9" i="4"/>
  <c r="Q9" i="4"/>
  <c r="P9" i="4"/>
  <c r="E9" i="4"/>
  <c r="U9" i="4" s="1"/>
  <c r="U93" i="3"/>
  <c r="T93" i="3"/>
  <c r="S93" i="3"/>
  <c r="R93" i="3"/>
  <c r="Q93" i="3"/>
  <c r="P93" i="3"/>
  <c r="E93" i="3"/>
  <c r="S92" i="3"/>
  <c r="R92" i="3"/>
  <c r="Q92" i="3"/>
  <c r="P92" i="3"/>
  <c r="E92" i="3"/>
  <c r="U92" i="3" s="1"/>
  <c r="S91" i="3"/>
  <c r="R91" i="3"/>
  <c r="Q91" i="3"/>
  <c r="P91" i="3"/>
  <c r="E91" i="3"/>
  <c r="U91" i="3" s="1"/>
  <c r="S90" i="3"/>
  <c r="R90" i="3"/>
  <c r="Q90" i="3"/>
  <c r="P90" i="3"/>
  <c r="E90" i="3"/>
  <c r="U90" i="3" s="1"/>
  <c r="S89" i="3"/>
  <c r="R89" i="3"/>
  <c r="Q89" i="3"/>
  <c r="P89" i="3"/>
  <c r="E89" i="3"/>
  <c r="T89" i="3" s="1"/>
  <c r="S88" i="3"/>
  <c r="R88" i="3"/>
  <c r="Q88" i="3"/>
  <c r="P88" i="3"/>
  <c r="E88" i="3"/>
  <c r="U88" i="3" s="1"/>
  <c r="S87" i="3"/>
  <c r="R87" i="3"/>
  <c r="Q87" i="3"/>
  <c r="P87" i="3"/>
  <c r="E87" i="3"/>
  <c r="U87" i="3" s="1"/>
  <c r="S86" i="3"/>
  <c r="R86" i="3"/>
  <c r="Q86" i="3"/>
  <c r="P86" i="3"/>
  <c r="E86" i="3"/>
  <c r="T86" i="3" s="1"/>
  <c r="V72" i="3"/>
  <c r="O72" i="3"/>
  <c r="N72" i="3"/>
  <c r="M72" i="3"/>
  <c r="L72" i="3"/>
  <c r="K72" i="3"/>
  <c r="J72" i="3"/>
  <c r="I72" i="3"/>
  <c r="H72" i="3"/>
  <c r="G72" i="3"/>
  <c r="F72" i="3"/>
  <c r="C72" i="3"/>
  <c r="B72" i="3"/>
  <c r="V71" i="3"/>
  <c r="O71" i="3"/>
  <c r="N71" i="3"/>
  <c r="M71" i="3"/>
  <c r="L71" i="3"/>
  <c r="K71" i="3"/>
  <c r="J71" i="3"/>
  <c r="I71" i="3"/>
  <c r="S71" i="3" s="1"/>
  <c r="H71" i="3"/>
  <c r="P71" i="3" s="1"/>
  <c r="G71" i="3"/>
  <c r="F71" i="3"/>
  <c r="C71" i="3"/>
  <c r="B71" i="3"/>
  <c r="V70" i="3"/>
  <c r="O70" i="3"/>
  <c r="N70" i="3"/>
  <c r="M70" i="3"/>
  <c r="L70" i="3"/>
  <c r="K70" i="3"/>
  <c r="J70" i="3"/>
  <c r="I70" i="3"/>
  <c r="S70" i="3" s="1"/>
  <c r="H70" i="3"/>
  <c r="R70" i="3" s="1"/>
  <c r="G70" i="3"/>
  <c r="F70" i="3"/>
  <c r="C70" i="3"/>
  <c r="B70" i="3"/>
  <c r="E70" i="3" s="1"/>
  <c r="S69" i="3"/>
  <c r="R69" i="3"/>
  <c r="Q69" i="3"/>
  <c r="P69" i="3"/>
  <c r="E69" i="3"/>
  <c r="U69" i="3" s="1"/>
  <c r="V67" i="3"/>
  <c r="O67" i="3"/>
  <c r="N67" i="3"/>
  <c r="M67" i="3"/>
  <c r="L67" i="3"/>
  <c r="K67" i="3"/>
  <c r="J67" i="3"/>
  <c r="I67" i="3"/>
  <c r="S67" i="3" s="1"/>
  <c r="H67" i="3"/>
  <c r="G67" i="3"/>
  <c r="F67" i="3"/>
  <c r="C67" i="3"/>
  <c r="B67" i="3"/>
  <c r="E67" i="3" s="1"/>
  <c r="V66" i="3"/>
  <c r="O66" i="3"/>
  <c r="N66" i="3"/>
  <c r="M66" i="3"/>
  <c r="L66" i="3"/>
  <c r="K66" i="3"/>
  <c r="J66" i="3"/>
  <c r="I66" i="3"/>
  <c r="H66" i="3"/>
  <c r="R66" i="3" s="1"/>
  <c r="G66" i="3"/>
  <c r="F66" i="3"/>
  <c r="C66" i="3"/>
  <c r="B66" i="3"/>
  <c r="S65" i="3"/>
  <c r="R65" i="3"/>
  <c r="Q65" i="3"/>
  <c r="P65" i="3"/>
  <c r="E65" i="3"/>
  <c r="U65" i="3" s="1"/>
  <c r="S64" i="3"/>
  <c r="R64" i="3"/>
  <c r="Q64" i="3"/>
  <c r="P64" i="3"/>
  <c r="E64" i="3"/>
  <c r="U64" i="3" s="1"/>
  <c r="T63" i="3"/>
  <c r="S63" i="3"/>
  <c r="R63" i="3"/>
  <c r="Q63" i="3"/>
  <c r="P63" i="3"/>
  <c r="E63" i="3"/>
  <c r="U63" i="3" s="1"/>
  <c r="S62" i="3"/>
  <c r="R62" i="3"/>
  <c r="Q62" i="3"/>
  <c r="P62" i="3"/>
  <c r="E62" i="3"/>
  <c r="U62" i="3" s="1"/>
  <c r="S61" i="3"/>
  <c r="R61" i="3"/>
  <c r="Q61" i="3"/>
  <c r="P61" i="3"/>
  <c r="E61" i="3"/>
  <c r="U61" i="3" s="1"/>
  <c r="V59" i="3"/>
  <c r="O59" i="3"/>
  <c r="N59" i="3"/>
  <c r="M59" i="3"/>
  <c r="L59" i="3"/>
  <c r="K59" i="3"/>
  <c r="J59" i="3"/>
  <c r="I59" i="3"/>
  <c r="S59" i="3" s="1"/>
  <c r="H59" i="3"/>
  <c r="R59" i="3" s="1"/>
  <c r="G59" i="3"/>
  <c r="F59" i="3"/>
  <c r="C59" i="3"/>
  <c r="B59" i="3"/>
  <c r="S58" i="3"/>
  <c r="R58" i="3"/>
  <c r="Q58" i="3"/>
  <c r="P58" i="3"/>
  <c r="E58" i="3"/>
  <c r="U58" i="3" s="1"/>
  <c r="S57" i="3"/>
  <c r="R57" i="3"/>
  <c r="Q57" i="3"/>
  <c r="P57" i="3"/>
  <c r="E57" i="3"/>
  <c r="U57" i="3" s="1"/>
  <c r="U56" i="3"/>
  <c r="S56" i="3"/>
  <c r="R56" i="3"/>
  <c r="Q56" i="3"/>
  <c r="P56" i="3"/>
  <c r="E56" i="3"/>
  <c r="T56" i="3" s="1"/>
  <c r="T55" i="3"/>
  <c r="S55" i="3"/>
  <c r="R55" i="3"/>
  <c r="Q55" i="3"/>
  <c r="P55" i="3"/>
  <c r="E55" i="3"/>
  <c r="U55" i="3" s="1"/>
  <c r="V53" i="3"/>
  <c r="O53" i="3"/>
  <c r="N53" i="3"/>
  <c r="M53" i="3"/>
  <c r="L53" i="3"/>
  <c r="K53" i="3"/>
  <c r="J53" i="3"/>
  <c r="I53" i="3"/>
  <c r="H53" i="3"/>
  <c r="G53" i="3"/>
  <c r="F53" i="3"/>
  <c r="C53" i="3"/>
  <c r="B53" i="3"/>
  <c r="U52" i="3"/>
  <c r="S52" i="3"/>
  <c r="R52" i="3"/>
  <c r="Q52" i="3"/>
  <c r="P52" i="3"/>
  <c r="E52" i="3"/>
  <c r="T52" i="3" s="1"/>
  <c r="T51" i="3"/>
  <c r="S51" i="3"/>
  <c r="R51" i="3"/>
  <c r="Q51" i="3"/>
  <c r="P51" i="3"/>
  <c r="E51" i="3"/>
  <c r="U51" i="3" s="1"/>
  <c r="S50" i="3"/>
  <c r="R50" i="3"/>
  <c r="Q50" i="3"/>
  <c r="P50" i="3"/>
  <c r="E50" i="3"/>
  <c r="U50" i="3" s="1"/>
  <c r="S49" i="3"/>
  <c r="R49" i="3"/>
  <c r="Q49" i="3"/>
  <c r="P49" i="3"/>
  <c r="E49" i="3"/>
  <c r="U49" i="3" s="1"/>
  <c r="U48" i="3"/>
  <c r="S48" i="3"/>
  <c r="R48" i="3"/>
  <c r="Q48" i="3"/>
  <c r="P48" i="3"/>
  <c r="E48" i="3"/>
  <c r="T48" i="3" s="1"/>
  <c r="S47" i="3"/>
  <c r="R47" i="3"/>
  <c r="Q47" i="3"/>
  <c r="P47" i="3"/>
  <c r="E47" i="3"/>
  <c r="U47" i="3" s="1"/>
  <c r="S46" i="3"/>
  <c r="R46" i="3"/>
  <c r="Q46" i="3"/>
  <c r="P46" i="3"/>
  <c r="E46" i="3"/>
  <c r="U46" i="3" s="1"/>
  <c r="S45" i="3"/>
  <c r="R45" i="3"/>
  <c r="Q45" i="3"/>
  <c r="P45" i="3"/>
  <c r="E45" i="3"/>
  <c r="U45" i="3" s="1"/>
  <c r="U44" i="3"/>
  <c r="S44" i="3"/>
  <c r="R44" i="3"/>
  <c r="Q44" i="3"/>
  <c r="P44" i="3"/>
  <c r="E44" i="3"/>
  <c r="T44" i="3" s="1"/>
  <c r="T43" i="3"/>
  <c r="S43" i="3"/>
  <c r="R43" i="3"/>
  <c r="Q43" i="3"/>
  <c r="P43" i="3"/>
  <c r="E43" i="3"/>
  <c r="S42" i="3"/>
  <c r="R42" i="3"/>
  <c r="Q42" i="3"/>
  <c r="P42" i="3"/>
  <c r="E42" i="3"/>
  <c r="U42" i="3" s="1"/>
  <c r="V40" i="3"/>
  <c r="O40" i="3"/>
  <c r="N40" i="3"/>
  <c r="M40" i="3"/>
  <c r="L40" i="3"/>
  <c r="K40" i="3"/>
  <c r="J40" i="3"/>
  <c r="I40" i="3"/>
  <c r="S40" i="3" s="1"/>
  <c r="H40" i="3"/>
  <c r="R40" i="3" s="1"/>
  <c r="G40" i="3"/>
  <c r="F40" i="3"/>
  <c r="C40" i="3"/>
  <c r="B40" i="3"/>
  <c r="E40" i="3" s="1"/>
  <c r="T39" i="3"/>
  <c r="S39" i="3"/>
  <c r="R39" i="3"/>
  <c r="Q39" i="3"/>
  <c r="P39" i="3"/>
  <c r="E39" i="3"/>
  <c r="U39" i="3" s="1"/>
  <c r="S38" i="3"/>
  <c r="R38" i="3"/>
  <c r="Q38" i="3"/>
  <c r="P38" i="3"/>
  <c r="E38" i="3"/>
  <c r="U38" i="3" s="1"/>
  <c r="S37" i="3"/>
  <c r="R37" i="3"/>
  <c r="Q37" i="3"/>
  <c r="P37" i="3"/>
  <c r="E37" i="3"/>
  <c r="T37" i="3" s="1"/>
  <c r="U36" i="3"/>
  <c r="T36" i="3"/>
  <c r="S36" i="3"/>
  <c r="R36" i="3"/>
  <c r="Q36" i="3"/>
  <c r="P36" i="3"/>
  <c r="E36" i="3"/>
  <c r="U35" i="3"/>
  <c r="T35" i="3"/>
  <c r="S35" i="3"/>
  <c r="R35" i="3"/>
  <c r="Q35" i="3"/>
  <c r="P35" i="3"/>
  <c r="E35" i="3"/>
  <c r="V33" i="3"/>
  <c r="O33" i="3"/>
  <c r="N33" i="3"/>
  <c r="M33" i="3"/>
  <c r="L33" i="3"/>
  <c r="K33" i="3"/>
  <c r="J33" i="3"/>
  <c r="I33" i="3"/>
  <c r="H33" i="3"/>
  <c r="R33" i="3" s="1"/>
  <c r="G33" i="3"/>
  <c r="F33" i="3"/>
  <c r="C33" i="3"/>
  <c r="B33" i="3"/>
  <c r="S32" i="3"/>
  <c r="R32" i="3"/>
  <c r="Q32" i="3"/>
  <c r="P32" i="3"/>
  <c r="E32" i="3"/>
  <c r="T32" i="3" s="1"/>
  <c r="V30" i="3"/>
  <c r="O30" i="3"/>
  <c r="N30" i="3"/>
  <c r="M30" i="3"/>
  <c r="L30" i="3"/>
  <c r="K30" i="3"/>
  <c r="J30" i="3"/>
  <c r="I30" i="3"/>
  <c r="Q30" i="3" s="1"/>
  <c r="H30" i="3"/>
  <c r="P30" i="3" s="1"/>
  <c r="G30" i="3"/>
  <c r="F30" i="3"/>
  <c r="C30" i="3"/>
  <c r="B30" i="3"/>
  <c r="E30" i="3" s="1"/>
  <c r="S29" i="3"/>
  <c r="R29" i="3"/>
  <c r="Q29" i="3"/>
  <c r="U29" i="3" s="1"/>
  <c r="P29" i="3"/>
  <c r="E29" i="3"/>
  <c r="T29" i="3" s="1"/>
  <c r="U28" i="3"/>
  <c r="T28" i="3"/>
  <c r="S28" i="3"/>
  <c r="R28" i="3"/>
  <c r="Q28" i="3"/>
  <c r="P28" i="3"/>
  <c r="E28" i="3"/>
  <c r="S27" i="3"/>
  <c r="R27" i="3"/>
  <c r="Q27" i="3"/>
  <c r="P27" i="3"/>
  <c r="E27" i="3"/>
  <c r="U27" i="3" s="1"/>
  <c r="S26" i="3"/>
  <c r="R26" i="3"/>
  <c r="Q26" i="3"/>
  <c r="P26" i="3"/>
  <c r="E26" i="3"/>
  <c r="U26" i="3" s="1"/>
  <c r="V24" i="3"/>
  <c r="O24" i="3"/>
  <c r="N24" i="3"/>
  <c r="M24" i="3"/>
  <c r="L24" i="3"/>
  <c r="K24" i="3"/>
  <c r="J24" i="3"/>
  <c r="I24" i="3"/>
  <c r="S24" i="3" s="1"/>
  <c r="H24" i="3"/>
  <c r="R24" i="3" s="1"/>
  <c r="G24" i="3"/>
  <c r="F24" i="3"/>
  <c r="C24" i="3"/>
  <c r="B24" i="3"/>
  <c r="E24" i="3" s="1"/>
  <c r="U23" i="3"/>
  <c r="T23" i="3"/>
  <c r="S23" i="3"/>
  <c r="R23" i="3"/>
  <c r="Q23" i="3"/>
  <c r="P23" i="3"/>
  <c r="E23" i="3"/>
  <c r="S22" i="3"/>
  <c r="R22" i="3"/>
  <c r="Q22" i="3"/>
  <c r="P22" i="3"/>
  <c r="E22" i="3"/>
  <c r="U22" i="3" s="1"/>
  <c r="U21" i="3"/>
  <c r="S21" i="3"/>
  <c r="R21" i="3"/>
  <c r="Q21" i="3"/>
  <c r="P21" i="3"/>
  <c r="E21" i="3"/>
  <c r="T21" i="3" s="1"/>
  <c r="U20" i="3"/>
  <c r="S20" i="3"/>
  <c r="R20" i="3"/>
  <c r="Q20" i="3"/>
  <c r="P20" i="3"/>
  <c r="E20" i="3"/>
  <c r="T20" i="3" s="1"/>
  <c r="S19" i="3"/>
  <c r="R19" i="3"/>
  <c r="Q19" i="3"/>
  <c r="P19" i="3"/>
  <c r="E19" i="3"/>
  <c r="U19" i="3" s="1"/>
  <c r="S18" i="3"/>
  <c r="R18" i="3"/>
  <c r="Q18" i="3"/>
  <c r="P18" i="3"/>
  <c r="E18" i="3"/>
  <c r="U18" i="3" s="1"/>
  <c r="U17" i="3"/>
  <c r="S17" i="3"/>
  <c r="R17" i="3"/>
  <c r="Q17" i="3"/>
  <c r="P17" i="3"/>
  <c r="E17" i="3"/>
  <c r="T17" i="3" s="1"/>
  <c r="V15" i="3"/>
  <c r="O15" i="3"/>
  <c r="N15" i="3"/>
  <c r="M15" i="3"/>
  <c r="L15" i="3"/>
  <c r="K15" i="3"/>
  <c r="J15" i="3"/>
  <c r="I15" i="3"/>
  <c r="H15" i="3"/>
  <c r="R15" i="3" s="1"/>
  <c r="G15" i="3"/>
  <c r="F15" i="3"/>
  <c r="C15" i="3"/>
  <c r="B15" i="3"/>
  <c r="E15" i="3" s="1"/>
  <c r="S14" i="3"/>
  <c r="R14" i="3"/>
  <c r="Q14" i="3"/>
  <c r="P14" i="3"/>
  <c r="E14" i="3"/>
  <c r="U14" i="3" s="1"/>
  <c r="U13" i="3"/>
  <c r="S13" i="3"/>
  <c r="R13" i="3"/>
  <c r="Q13" i="3"/>
  <c r="P13" i="3"/>
  <c r="E13" i="3"/>
  <c r="T13" i="3" s="1"/>
  <c r="U12" i="3"/>
  <c r="T12" i="3"/>
  <c r="S12" i="3"/>
  <c r="R12" i="3"/>
  <c r="Q12" i="3"/>
  <c r="P12" i="3"/>
  <c r="E12" i="3"/>
  <c r="U11" i="3"/>
  <c r="T11" i="3"/>
  <c r="S11" i="3"/>
  <c r="R11" i="3"/>
  <c r="Q11" i="3"/>
  <c r="P11" i="3"/>
  <c r="E11" i="3"/>
  <c r="S10" i="3"/>
  <c r="R10" i="3"/>
  <c r="Q10" i="3"/>
  <c r="P10" i="3"/>
  <c r="E10" i="3"/>
  <c r="U10" i="3" s="1"/>
  <c r="U9" i="3"/>
  <c r="T9" i="3"/>
  <c r="S9" i="3"/>
  <c r="R9" i="3"/>
  <c r="Q9" i="3"/>
  <c r="P9" i="3"/>
  <c r="E9" i="3"/>
  <c r="U93" i="2"/>
  <c r="S93" i="2"/>
  <c r="R93" i="2"/>
  <c r="Q93" i="2"/>
  <c r="P93" i="2"/>
  <c r="E93" i="2"/>
  <c r="T93" i="2" s="1"/>
  <c r="S92" i="2"/>
  <c r="R92" i="2"/>
  <c r="Q92" i="2"/>
  <c r="P92" i="2"/>
  <c r="E92" i="2"/>
  <c r="U92" i="2" s="1"/>
  <c r="S91" i="2"/>
  <c r="R91" i="2"/>
  <c r="Q91" i="2"/>
  <c r="P91" i="2"/>
  <c r="E91" i="2"/>
  <c r="U91" i="2" s="1"/>
  <c r="U90" i="2"/>
  <c r="S90" i="2"/>
  <c r="R90" i="2"/>
  <c r="Q90" i="2"/>
  <c r="P90" i="2"/>
  <c r="E90" i="2"/>
  <c r="T90" i="2" s="1"/>
  <c r="U89" i="2"/>
  <c r="T89" i="2"/>
  <c r="S89" i="2"/>
  <c r="R89" i="2"/>
  <c r="Q89" i="2"/>
  <c r="P89" i="2"/>
  <c r="E89" i="2"/>
  <c r="U88" i="2"/>
  <c r="T88" i="2"/>
  <c r="S88" i="2"/>
  <c r="R88" i="2"/>
  <c r="Q88" i="2"/>
  <c r="P88" i="2"/>
  <c r="E88" i="2"/>
  <c r="S87" i="2"/>
  <c r="R87" i="2"/>
  <c r="Q87" i="2"/>
  <c r="P87" i="2"/>
  <c r="E87" i="2"/>
  <c r="U87" i="2" s="1"/>
  <c r="U86" i="2"/>
  <c r="T86" i="2"/>
  <c r="S86" i="2"/>
  <c r="R86" i="2"/>
  <c r="Q86" i="2"/>
  <c r="P86" i="2"/>
  <c r="E86" i="2"/>
  <c r="V72" i="2"/>
  <c r="O72" i="2"/>
  <c r="N72" i="2"/>
  <c r="M72" i="2"/>
  <c r="L72" i="2"/>
  <c r="K72" i="2"/>
  <c r="J72" i="2"/>
  <c r="I72" i="2"/>
  <c r="H72" i="2"/>
  <c r="R72" i="2" s="1"/>
  <c r="G72" i="2"/>
  <c r="F72" i="2"/>
  <c r="C72" i="2"/>
  <c r="B72" i="2"/>
  <c r="V71" i="2"/>
  <c r="O71" i="2"/>
  <c r="N71" i="2"/>
  <c r="M71" i="2"/>
  <c r="L71" i="2"/>
  <c r="K71" i="2"/>
  <c r="J71" i="2"/>
  <c r="I71" i="2"/>
  <c r="S71" i="2" s="1"/>
  <c r="H71" i="2"/>
  <c r="G71" i="2"/>
  <c r="F71" i="2"/>
  <c r="C71" i="2"/>
  <c r="B71" i="2"/>
  <c r="E71" i="2" s="1"/>
  <c r="V70" i="2"/>
  <c r="O70" i="2"/>
  <c r="N70" i="2"/>
  <c r="M70" i="2"/>
  <c r="L70" i="2"/>
  <c r="K70" i="2"/>
  <c r="J70" i="2"/>
  <c r="I70" i="2"/>
  <c r="S70" i="2" s="1"/>
  <c r="H70" i="2"/>
  <c r="R70" i="2" s="1"/>
  <c r="G70" i="2"/>
  <c r="F70" i="2"/>
  <c r="C70" i="2"/>
  <c r="B70" i="2"/>
  <c r="S69" i="2"/>
  <c r="R69" i="2"/>
  <c r="Q69" i="2"/>
  <c r="P69" i="2"/>
  <c r="E69" i="2"/>
  <c r="U69" i="2" s="1"/>
  <c r="V67" i="2"/>
  <c r="O67" i="2"/>
  <c r="N67" i="2"/>
  <c r="M67" i="2"/>
  <c r="L67" i="2"/>
  <c r="K67" i="2"/>
  <c r="J67" i="2"/>
  <c r="I67" i="2"/>
  <c r="S67" i="2" s="1"/>
  <c r="H67" i="2"/>
  <c r="G67" i="2"/>
  <c r="F67" i="2"/>
  <c r="C67" i="2"/>
  <c r="B67" i="2"/>
  <c r="V66" i="2"/>
  <c r="O66" i="2"/>
  <c r="N66" i="2"/>
  <c r="M66" i="2"/>
  <c r="L66" i="2"/>
  <c r="K66" i="2"/>
  <c r="J66" i="2"/>
  <c r="I66" i="2"/>
  <c r="S66" i="2" s="1"/>
  <c r="H66" i="2"/>
  <c r="R66" i="2" s="1"/>
  <c r="G66" i="2"/>
  <c r="F66" i="2"/>
  <c r="C66" i="2"/>
  <c r="B66" i="2"/>
  <c r="U65" i="2"/>
  <c r="T65" i="2"/>
  <c r="S65" i="2"/>
  <c r="R65" i="2"/>
  <c r="Q65" i="2"/>
  <c r="P65" i="2"/>
  <c r="E65" i="2"/>
  <c r="U64" i="2"/>
  <c r="S64" i="2"/>
  <c r="R64" i="2"/>
  <c r="Q64" i="2"/>
  <c r="P64" i="2"/>
  <c r="E64" i="2"/>
  <c r="T64" i="2" s="1"/>
  <c r="S63" i="2"/>
  <c r="R63" i="2"/>
  <c r="Q63" i="2"/>
  <c r="P63" i="2"/>
  <c r="E63" i="2"/>
  <c r="S62" i="2"/>
  <c r="R62" i="2"/>
  <c r="Q62" i="2"/>
  <c r="P62" i="2"/>
  <c r="E62" i="2"/>
  <c r="U62" i="2" s="1"/>
  <c r="U61" i="2"/>
  <c r="S61" i="2"/>
  <c r="R61" i="2"/>
  <c r="Q61" i="2"/>
  <c r="P61" i="2"/>
  <c r="E61" i="2"/>
  <c r="V59" i="2"/>
  <c r="O59" i="2"/>
  <c r="N59" i="2"/>
  <c r="M59" i="2"/>
  <c r="L59" i="2"/>
  <c r="K59" i="2"/>
  <c r="J59" i="2"/>
  <c r="I59" i="2"/>
  <c r="S59" i="2" s="1"/>
  <c r="H59" i="2"/>
  <c r="R59" i="2" s="1"/>
  <c r="G59" i="2"/>
  <c r="F59" i="2"/>
  <c r="C59" i="2"/>
  <c r="B59" i="2"/>
  <c r="E59" i="2" s="1"/>
  <c r="S58" i="2"/>
  <c r="R58" i="2"/>
  <c r="Q58" i="2"/>
  <c r="P58" i="2"/>
  <c r="E58" i="2"/>
  <c r="U58" i="2" s="1"/>
  <c r="U57" i="2"/>
  <c r="S57" i="2"/>
  <c r="R57" i="2"/>
  <c r="Q57" i="2"/>
  <c r="P57" i="2"/>
  <c r="E57" i="2"/>
  <c r="T57" i="2" s="1"/>
  <c r="U56" i="2"/>
  <c r="T56" i="2"/>
  <c r="S56" i="2"/>
  <c r="R56" i="2"/>
  <c r="Q56" i="2"/>
  <c r="P56" i="2"/>
  <c r="E56" i="2"/>
  <c r="U55" i="2"/>
  <c r="T55" i="2"/>
  <c r="S55" i="2"/>
  <c r="R55" i="2"/>
  <c r="Q55" i="2"/>
  <c r="P55" i="2"/>
  <c r="E55" i="2"/>
  <c r="V53" i="2"/>
  <c r="O53" i="2"/>
  <c r="N53" i="2"/>
  <c r="M53" i="2"/>
  <c r="L53" i="2"/>
  <c r="K53" i="2"/>
  <c r="J53" i="2"/>
  <c r="I53" i="2"/>
  <c r="S53" i="2" s="1"/>
  <c r="H53" i="2"/>
  <c r="R53" i="2" s="1"/>
  <c r="G53" i="2"/>
  <c r="F53" i="2"/>
  <c r="C53" i="2"/>
  <c r="B53" i="2"/>
  <c r="U52" i="2"/>
  <c r="S52" i="2"/>
  <c r="R52" i="2"/>
  <c r="Q52" i="2"/>
  <c r="P52" i="2"/>
  <c r="E52" i="2"/>
  <c r="T52" i="2" s="1"/>
  <c r="U51" i="2"/>
  <c r="T51" i="2"/>
  <c r="S51" i="2"/>
  <c r="R51" i="2"/>
  <c r="Q51" i="2"/>
  <c r="P51" i="2"/>
  <c r="E51" i="2"/>
  <c r="S50" i="2"/>
  <c r="R50" i="2"/>
  <c r="Q50" i="2"/>
  <c r="P50" i="2"/>
  <c r="E50" i="2"/>
  <c r="U50" i="2" s="1"/>
  <c r="U49" i="2"/>
  <c r="T49" i="2"/>
  <c r="S49" i="2"/>
  <c r="R49" i="2"/>
  <c r="Q49" i="2"/>
  <c r="P49" i="2"/>
  <c r="E49" i="2"/>
  <c r="S48" i="2"/>
  <c r="R48" i="2"/>
  <c r="Q48" i="2"/>
  <c r="P48" i="2"/>
  <c r="E48" i="2"/>
  <c r="T48" i="2" s="1"/>
  <c r="S47" i="2"/>
  <c r="R47" i="2"/>
  <c r="Q47" i="2"/>
  <c r="P47" i="2"/>
  <c r="E47" i="2"/>
  <c r="S46" i="2"/>
  <c r="R46" i="2"/>
  <c r="Q46" i="2"/>
  <c r="P46" i="2"/>
  <c r="E46" i="2"/>
  <c r="U46" i="2" s="1"/>
  <c r="S45" i="2"/>
  <c r="R45" i="2"/>
  <c r="Q45" i="2"/>
  <c r="P45" i="2"/>
  <c r="E45" i="2"/>
  <c r="T45" i="2" s="1"/>
  <c r="U44" i="2"/>
  <c r="S44" i="2"/>
  <c r="R44" i="2"/>
  <c r="Q44" i="2"/>
  <c r="P44" i="2"/>
  <c r="E44" i="2"/>
  <c r="T44" i="2" s="1"/>
  <c r="U43" i="2"/>
  <c r="T43" i="2"/>
  <c r="S43" i="2"/>
  <c r="R43" i="2"/>
  <c r="Q43" i="2"/>
  <c r="P43" i="2"/>
  <c r="E43" i="2"/>
  <c r="S42" i="2"/>
  <c r="R42" i="2"/>
  <c r="Q42" i="2"/>
  <c r="P42" i="2"/>
  <c r="E42" i="2"/>
  <c r="V40" i="2"/>
  <c r="O40" i="2"/>
  <c r="N40" i="2"/>
  <c r="M40" i="2"/>
  <c r="L40" i="2"/>
  <c r="K40" i="2"/>
  <c r="J40" i="2"/>
  <c r="I40" i="2"/>
  <c r="S40" i="2" s="1"/>
  <c r="H40" i="2"/>
  <c r="R40" i="2" s="1"/>
  <c r="G40" i="2"/>
  <c r="F40" i="2"/>
  <c r="C40" i="2"/>
  <c r="B40" i="2"/>
  <c r="E40" i="2" s="1"/>
  <c r="S39" i="2"/>
  <c r="R39" i="2"/>
  <c r="Q39" i="2"/>
  <c r="P39" i="2"/>
  <c r="E39" i="2"/>
  <c r="U39" i="2" s="1"/>
  <c r="S38" i="2"/>
  <c r="R38" i="2"/>
  <c r="Q38" i="2"/>
  <c r="P38" i="2"/>
  <c r="E38" i="2"/>
  <c r="U37" i="2"/>
  <c r="T37" i="2"/>
  <c r="S37" i="2"/>
  <c r="R37" i="2"/>
  <c r="Q37" i="2"/>
  <c r="P37" i="2"/>
  <c r="E37" i="2"/>
  <c r="U36" i="2"/>
  <c r="T36" i="2"/>
  <c r="S36" i="2"/>
  <c r="R36" i="2"/>
  <c r="Q36" i="2"/>
  <c r="P36" i="2"/>
  <c r="E36" i="2"/>
  <c r="S35" i="2"/>
  <c r="R35" i="2"/>
  <c r="Q35" i="2"/>
  <c r="P35" i="2"/>
  <c r="E35" i="2"/>
  <c r="V33" i="2"/>
  <c r="O33" i="2"/>
  <c r="N33" i="2"/>
  <c r="M33" i="2"/>
  <c r="L33" i="2"/>
  <c r="K33" i="2"/>
  <c r="J33" i="2"/>
  <c r="I33" i="2"/>
  <c r="S33" i="2" s="1"/>
  <c r="H33" i="2"/>
  <c r="G33" i="2"/>
  <c r="F33" i="2"/>
  <c r="C33" i="2"/>
  <c r="B33" i="2"/>
  <c r="E33" i="2" s="1"/>
  <c r="U32" i="2"/>
  <c r="S32" i="2"/>
  <c r="R32" i="2"/>
  <c r="Q32" i="2"/>
  <c r="P32" i="2"/>
  <c r="E32" i="2"/>
  <c r="V30" i="2"/>
  <c r="O30" i="2"/>
  <c r="N30" i="2"/>
  <c r="M30" i="2"/>
  <c r="L30" i="2"/>
  <c r="K30" i="2"/>
  <c r="J30" i="2"/>
  <c r="I30" i="2"/>
  <c r="S30" i="2" s="1"/>
  <c r="H30" i="2"/>
  <c r="R30" i="2" s="1"/>
  <c r="G30" i="2"/>
  <c r="F30" i="2"/>
  <c r="C30" i="2"/>
  <c r="B30" i="2"/>
  <c r="S29" i="2"/>
  <c r="R29" i="2"/>
  <c r="Q29" i="2"/>
  <c r="P29" i="2"/>
  <c r="E29" i="2"/>
  <c r="U28" i="2"/>
  <c r="S28" i="2"/>
  <c r="R28" i="2"/>
  <c r="Q28" i="2"/>
  <c r="P28" i="2"/>
  <c r="E28" i="2"/>
  <c r="T28" i="2" s="1"/>
  <c r="T27" i="2"/>
  <c r="S27" i="2"/>
  <c r="R27" i="2"/>
  <c r="Q27" i="2"/>
  <c r="P27" i="2"/>
  <c r="E27" i="2"/>
  <c r="U27" i="2" s="1"/>
  <c r="S26" i="2"/>
  <c r="R26" i="2"/>
  <c r="Q26" i="2"/>
  <c r="P26" i="2"/>
  <c r="E26" i="2"/>
  <c r="U26" i="2" s="1"/>
  <c r="V24" i="2"/>
  <c r="O24" i="2"/>
  <c r="N24" i="2"/>
  <c r="M24" i="2"/>
  <c r="L24" i="2"/>
  <c r="K24" i="2"/>
  <c r="J24" i="2"/>
  <c r="I24" i="2"/>
  <c r="S24" i="2" s="1"/>
  <c r="H24" i="2"/>
  <c r="R24" i="2" s="1"/>
  <c r="G24" i="2"/>
  <c r="F24" i="2"/>
  <c r="C24" i="2"/>
  <c r="B24" i="2"/>
  <c r="T23" i="2"/>
  <c r="S23" i="2"/>
  <c r="R23" i="2"/>
  <c r="Q23" i="2"/>
  <c r="P23" i="2"/>
  <c r="E23" i="2"/>
  <c r="U23" i="2" s="1"/>
  <c r="S22" i="2"/>
  <c r="R22" i="2"/>
  <c r="Q22" i="2"/>
  <c r="P22" i="2"/>
  <c r="E22" i="2"/>
  <c r="S21" i="2"/>
  <c r="R21" i="2"/>
  <c r="Q21" i="2"/>
  <c r="P21" i="2"/>
  <c r="E21" i="2"/>
  <c r="T21" i="2" s="1"/>
  <c r="U20" i="2"/>
  <c r="T20" i="2"/>
  <c r="S20" i="2"/>
  <c r="R20" i="2"/>
  <c r="Q20" i="2"/>
  <c r="P20" i="2"/>
  <c r="E20" i="2"/>
  <c r="U19" i="2"/>
  <c r="T19" i="2"/>
  <c r="S19" i="2"/>
  <c r="R19" i="2"/>
  <c r="Q19" i="2"/>
  <c r="P19" i="2"/>
  <c r="E19" i="2"/>
  <c r="T18" i="2"/>
  <c r="S18" i="2"/>
  <c r="R18" i="2"/>
  <c r="Q18" i="2"/>
  <c r="P18" i="2"/>
  <c r="E18" i="2"/>
  <c r="U18" i="2" s="1"/>
  <c r="S17" i="2"/>
  <c r="R17" i="2"/>
  <c r="Q17" i="2"/>
  <c r="P17" i="2"/>
  <c r="E17" i="2"/>
  <c r="U17" i="2" s="1"/>
  <c r="V15" i="2"/>
  <c r="O15" i="2"/>
  <c r="N15" i="2"/>
  <c r="M15" i="2"/>
  <c r="L15" i="2"/>
  <c r="K15" i="2"/>
  <c r="J15" i="2"/>
  <c r="I15" i="2"/>
  <c r="S15" i="2" s="1"/>
  <c r="H15" i="2"/>
  <c r="G15" i="2"/>
  <c r="F15" i="2"/>
  <c r="C15" i="2"/>
  <c r="B15" i="2"/>
  <c r="S14" i="2"/>
  <c r="R14" i="2"/>
  <c r="Q14" i="2"/>
  <c r="P14" i="2"/>
  <c r="E14" i="2"/>
  <c r="U14" i="2" s="1"/>
  <c r="U13" i="2"/>
  <c r="T13" i="2"/>
  <c r="S13" i="2"/>
  <c r="R13" i="2"/>
  <c r="Q13" i="2"/>
  <c r="P13" i="2"/>
  <c r="E13" i="2"/>
  <c r="S12" i="2"/>
  <c r="R12" i="2"/>
  <c r="Q12" i="2"/>
  <c r="P12" i="2"/>
  <c r="E12" i="2"/>
  <c r="U12" i="2" s="1"/>
  <c r="S11" i="2"/>
  <c r="R11" i="2"/>
  <c r="Q11" i="2"/>
  <c r="P11" i="2"/>
  <c r="E11" i="2"/>
  <c r="T11" i="2" s="1"/>
  <c r="S10" i="2"/>
  <c r="R10" i="2"/>
  <c r="Q10" i="2"/>
  <c r="P10" i="2"/>
  <c r="E10" i="2"/>
  <c r="S9" i="2"/>
  <c r="R9" i="2"/>
  <c r="Q9" i="2"/>
  <c r="P9" i="2"/>
  <c r="E9" i="2"/>
  <c r="S93" i="1"/>
  <c r="R93" i="1"/>
  <c r="Q93" i="1"/>
  <c r="P93" i="1"/>
  <c r="E93" i="1"/>
  <c r="U93" i="1" s="1"/>
  <c r="U92" i="1"/>
  <c r="S92" i="1"/>
  <c r="R92" i="1"/>
  <c r="Q92" i="1"/>
  <c r="P92" i="1"/>
  <c r="E92" i="1"/>
  <c r="T92" i="1" s="1"/>
  <c r="U91" i="1"/>
  <c r="T91" i="1"/>
  <c r="S91" i="1"/>
  <c r="R91" i="1"/>
  <c r="Q91" i="1"/>
  <c r="P91" i="1"/>
  <c r="E91" i="1"/>
  <c r="U90" i="1"/>
  <c r="T90" i="1"/>
  <c r="S90" i="1"/>
  <c r="R90" i="1"/>
  <c r="Q90" i="1"/>
  <c r="P90" i="1"/>
  <c r="E90" i="1"/>
  <c r="S89" i="1"/>
  <c r="R89" i="1"/>
  <c r="Q89" i="1"/>
  <c r="P89" i="1"/>
  <c r="E89" i="1"/>
  <c r="U89" i="1" s="1"/>
  <c r="S88" i="1"/>
  <c r="R88" i="1"/>
  <c r="Q88" i="1"/>
  <c r="P88" i="1"/>
  <c r="E88" i="1"/>
  <c r="U88" i="1" s="1"/>
  <c r="S87" i="1"/>
  <c r="R87" i="1"/>
  <c r="Q87" i="1"/>
  <c r="P87" i="1"/>
  <c r="E87" i="1"/>
  <c r="T87" i="1" s="1"/>
  <c r="U86" i="1"/>
  <c r="S86" i="1"/>
  <c r="R86" i="1"/>
  <c r="Q86" i="1"/>
  <c r="P86" i="1"/>
  <c r="E86" i="1"/>
  <c r="T86" i="1" s="1"/>
  <c r="V72" i="1"/>
  <c r="O72" i="1"/>
  <c r="N72" i="1"/>
  <c r="M72" i="1"/>
  <c r="L72" i="1"/>
  <c r="K72" i="1"/>
  <c r="S72" i="1" s="1"/>
  <c r="J72" i="1"/>
  <c r="R72" i="1" s="1"/>
  <c r="I72" i="1"/>
  <c r="H72" i="1"/>
  <c r="G72" i="1"/>
  <c r="F72" i="1"/>
  <c r="C72" i="1"/>
  <c r="B72" i="1"/>
  <c r="V71" i="1"/>
  <c r="O71" i="1"/>
  <c r="N71" i="1"/>
  <c r="M71" i="1"/>
  <c r="L71" i="1"/>
  <c r="K71" i="1"/>
  <c r="J71" i="1"/>
  <c r="I71" i="1"/>
  <c r="S71" i="1" s="1"/>
  <c r="H71" i="1"/>
  <c r="R71" i="1" s="1"/>
  <c r="G71" i="1"/>
  <c r="F71" i="1"/>
  <c r="C71" i="1"/>
  <c r="E71" i="1" s="1"/>
  <c r="B71" i="1"/>
  <c r="V70" i="1"/>
  <c r="O70" i="1"/>
  <c r="N70" i="1"/>
  <c r="M70" i="1"/>
  <c r="L70" i="1"/>
  <c r="K70" i="1"/>
  <c r="J70" i="1"/>
  <c r="I70" i="1"/>
  <c r="S70" i="1" s="1"/>
  <c r="H70" i="1"/>
  <c r="R70" i="1" s="1"/>
  <c r="G70" i="1"/>
  <c r="F70" i="1"/>
  <c r="C70" i="1"/>
  <c r="B70" i="1"/>
  <c r="S69" i="1"/>
  <c r="R69" i="1"/>
  <c r="Q69" i="1"/>
  <c r="P69" i="1"/>
  <c r="E69" i="1"/>
  <c r="U69" i="1" s="1"/>
  <c r="V67" i="1"/>
  <c r="O67" i="1"/>
  <c r="N67" i="1"/>
  <c r="M67" i="1"/>
  <c r="L67" i="1"/>
  <c r="K67" i="1"/>
  <c r="J67" i="1"/>
  <c r="I67" i="1"/>
  <c r="S67" i="1" s="1"/>
  <c r="H67" i="1"/>
  <c r="G67" i="1"/>
  <c r="F67" i="1"/>
  <c r="C67" i="1"/>
  <c r="B67" i="1"/>
  <c r="E67" i="1" s="1"/>
  <c r="V66" i="1"/>
  <c r="O66" i="1"/>
  <c r="N66" i="1"/>
  <c r="M66" i="1"/>
  <c r="L66" i="1"/>
  <c r="K66" i="1"/>
  <c r="J66" i="1"/>
  <c r="I66" i="1"/>
  <c r="S66" i="1" s="1"/>
  <c r="H66" i="1"/>
  <c r="R66" i="1" s="1"/>
  <c r="G66" i="1"/>
  <c r="F66" i="1"/>
  <c r="C66" i="1"/>
  <c r="B66" i="1"/>
  <c r="E66" i="1" s="1"/>
  <c r="U65" i="1"/>
  <c r="S65" i="1"/>
  <c r="R65" i="1"/>
  <c r="Q65" i="1"/>
  <c r="P65" i="1"/>
  <c r="E65" i="1"/>
  <c r="T65" i="1" s="1"/>
  <c r="U64" i="1"/>
  <c r="T64" i="1"/>
  <c r="S64" i="1"/>
  <c r="R64" i="1"/>
  <c r="Q64" i="1"/>
  <c r="P64" i="1"/>
  <c r="E64" i="1"/>
  <c r="T63" i="1"/>
  <c r="S63" i="1"/>
  <c r="R63" i="1"/>
  <c r="Q63" i="1"/>
  <c r="P63" i="1"/>
  <c r="E63" i="1"/>
  <c r="U63" i="1" s="1"/>
  <c r="S62" i="1"/>
  <c r="R62" i="1"/>
  <c r="Q62" i="1"/>
  <c r="P62" i="1"/>
  <c r="E62" i="1"/>
  <c r="U62" i="1" s="1"/>
  <c r="S61" i="1"/>
  <c r="R61" i="1"/>
  <c r="Q61" i="1"/>
  <c r="P61" i="1"/>
  <c r="E61" i="1"/>
  <c r="V59" i="1"/>
  <c r="S59" i="1"/>
  <c r="O59" i="1"/>
  <c r="N59" i="1"/>
  <c r="M59" i="1"/>
  <c r="L59" i="1"/>
  <c r="K59" i="1"/>
  <c r="J59" i="1"/>
  <c r="I59" i="1"/>
  <c r="H59" i="1"/>
  <c r="R59" i="1" s="1"/>
  <c r="G59" i="1"/>
  <c r="F59" i="1"/>
  <c r="C59" i="1"/>
  <c r="B59" i="1"/>
  <c r="S58" i="1"/>
  <c r="R58" i="1"/>
  <c r="Q58" i="1"/>
  <c r="P58" i="1"/>
  <c r="E58" i="1"/>
  <c r="U58" i="1" s="1"/>
  <c r="S57" i="1"/>
  <c r="R57" i="1"/>
  <c r="Q57" i="1"/>
  <c r="P57" i="1"/>
  <c r="E57" i="1"/>
  <c r="U57" i="1" s="1"/>
  <c r="U56" i="1"/>
  <c r="S56" i="1"/>
  <c r="R56" i="1"/>
  <c r="Q56" i="1"/>
  <c r="P56" i="1"/>
  <c r="E56" i="1"/>
  <c r="T56" i="1" s="1"/>
  <c r="T55" i="1"/>
  <c r="S55" i="1"/>
  <c r="R55" i="1"/>
  <c r="Q55" i="1"/>
  <c r="P55" i="1"/>
  <c r="E55" i="1"/>
  <c r="U55" i="1" s="1"/>
  <c r="V53" i="1"/>
  <c r="O53" i="1"/>
  <c r="N53" i="1"/>
  <c r="M53" i="1"/>
  <c r="L53" i="1"/>
  <c r="K53" i="1"/>
  <c r="S53" i="1" s="1"/>
  <c r="J53" i="1"/>
  <c r="I53" i="1"/>
  <c r="H53" i="1"/>
  <c r="G53" i="1"/>
  <c r="F53" i="1"/>
  <c r="C53" i="1"/>
  <c r="B53" i="1"/>
  <c r="U52" i="1"/>
  <c r="S52" i="1"/>
  <c r="R52" i="1"/>
  <c r="Q52" i="1"/>
  <c r="P52" i="1"/>
  <c r="E52" i="1"/>
  <c r="T52" i="1" s="1"/>
  <c r="U51" i="1"/>
  <c r="T51" i="1"/>
  <c r="S51" i="1"/>
  <c r="R51" i="1"/>
  <c r="Q51" i="1"/>
  <c r="P51" i="1"/>
  <c r="E51" i="1"/>
  <c r="U50" i="1"/>
  <c r="T50" i="1"/>
  <c r="S50" i="1"/>
  <c r="R50" i="1"/>
  <c r="Q50" i="1"/>
  <c r="P50" i="1"/>
  <c r="E50" i="1"/>
  <c r="T49" i="1"/>
  <c r="S49" i="1"/>
  <c r="R49" i="1"/>
  <c r="Q49" i="1"/>
  <c r="P49" i="1"/>
  <c r="E49" i="1"/>
  <c r="U49" i="1" s="1"/>
  <c r="S48" i="1"/>
  <c r="R48" i="1"/>
  <c r="Q48" i="1"/>
  <c r="P48" i="1"/>
  <c r="E48" i="1"/>
  <c r="U48" i="1" s="1"/>
  <c r="S47" i="1"/>
  <c r="R47" i="1"/>
  <c r="Q47" i="1"/>
  <c r="P47" i="1"/>
  <c r="E47" i="1"/>
  <c r="U47" i="1" s="1"/>
  <c r="S46" i="1"/>
  <c r="R46" i="1"/>
  <c r="Q46" i="1"/>
  <c r="P46" i="1"/>
  <c r="E46" i="1"/>
  <c r="U46" i="1" s="1"/>
  <c r="S45" i="1"/>
  <c r="R45" i="1"/>
  <c r="Q45" i="1"/>
  <c r="P45" i="1"/>
  <c r="E45" i="1"/>
  <c r="U45" i="1" s="1"/>
  <c r="S44" i="1"/>
  <c r="R44" i="1"/>
  <c r="Q44" i="1"/>
  <c r="P44" i="1"/>
  <c r="E44" i="1"/>
  <c r="U43" i="1"/>
  <c r="T43" i="1"/>
  <c r="S43" i="1"/>
  <c r="R43" i="1"/>
  <c r="Q43" i="1"/>
  <c r="P43" i="1"/>
  <c r="E43" i="1"/>
  <c r="U42" i="1"/>
  <c r="T42" i="1"/>
  <c r="S42" i="1"/>
  <c r="R42" i="1"/>
  <c r="Q42" i="1"/>
  <c r="P42" i="1"/>
  <c r="E42" i="1"/>
  <c r="V40" i="1"/>
  <c r="O40" i="1"/>
  <c r="N40" i="1"/>
  <c r="M40" i="1"/>
  <c r="L40" i="1"/>
  <c r="K40" i="1"/>
  <c r="J40" i="1"/>
  <c r="I40" i="1"/>
  <c r="H40" i="1"/>
  <c r="G40" i="1"/>
  <c r="F40" i="1"/>
  <c r="C40" i="1"/>
  <c r="B40" i="1"/>
  <c r="S39" i="1"/>
  <c r="R39" i="1"/>
  <c r="Q39" i="1"/>
  <c r="P39" i="1"/>
  <c r="E39" i="1"/>
  <c r="U39" i="1" s="1"/>
  <c r="S38" i="1"/>
  <c r="R38" i="1"/>
  <c r="Q38" i="1"/>
  <c r="P38" i="1"/>
  <c r="E38" i="1"/>
  <c r="U38" i="1" s="1"/>
  <c r="U37" i="1"/>
  <c r="S37" i="1"/>
  <c r="R37" i="1"/>
  <c r="Q37" i="1"/>
  <c r="P37" i="1"/>
  <c r="E37" i="1"/>
  <c r="T37" i="1" s="1"/>
  <c r="T36" i="1"/>
  <c r="S36" i="1"/>
  <c r="R36" i="1"/>
  <c r="Q36" i="1"/>
  <c r="U36" i="1" s="1"/>
  <c r="P36" i="1"/>
  <c r="E36" i="1"/>
  <c r="S35" i="1"/>
  <c r="R35" i="1"/>
  <c r="Q35" i="1"/>
  <c r="P35" i="1"/>
  <c r="T35" i="1" s="1"/>
  <c r="E35" i="1"/>
  <c r="V33" i="1"/>
  <c r="O33" i="1"/>
  <c r="N33" i="1"/>
  <c r="M33" i="1"/>
  <c r="L33" i="1"/>
  <c r="K33" i="1"/>
  <c r="J33" i="1"/>
  <c r="I33" i="1"/>
  <c r="H33" i="1"/>
  <c r="G33" i="1"/>
  <c r="F33" i="1"/>
  <c r="C33" i="1"/>
  <c r="B33" i="1"/>
  <c r="E33" i="1" s="1"/>
  <c r="T32" i="1"/>
  <c r="S32" i="1"/>
  <c r="R32" i="1"/>
  <c r="Q32" i="1"/>
  <c r="P32" i="1"/>
  <c r="E32" i="1"/>
  <c r="V30" i="1"/>
  <c r="O30" i="1"/>
  <c r="N30" i="1"/>
  <c r="M30" i="1"/>
  <c r="L30" i="1"/>
  <c r="K30" i="1"/>
  <c r="J30" i="1"/>
  <c r="I30" i="1"/>
  <c r="S30" i="1" s="1"/>
  <c r="H30" i="1"/>
  <c r="R30" i="1" s="1"/>
  <c r="G30" i="1"/>
  <c r="F30" i="1"/>
  <c r="C30" i="1"/>
  <c r="B30" i="1"/>
  <c r="E30" i="1" s="1"/>
  <c r="S29" i="1"/>
  <c r="R29" i="1"/>
  <c r="Q29" i="1"/>
  <c r="P29" i="1"/>
  <c r="E29" i="1"/>
  <c r="U29" i="1" s="1"/>
  <c r="S28" i="1"/>
  <c r="R28" i="1"/>
  <c r="Q28" i="1"/>
  <c r="P28" i="1"/>
  <c r="E28" i="1"/>
  <c r="U28" i="1" s="1"/>
  <c r="S27" i="1"/>
  <c r="R27" i="1"/>
  <c r="Q27" i="1"/>
  <c r="P27" i="1"/>
  <c r="E27" i="1"/>
  <c r="U27" i="1" s="1"/>
  <c r="S26" i="1"/>
  <c r="R26" i="1"/>
  <c r="Q26" i="1"/>
  <c r="P26" i="1"/>
  <c r="E26" i="1"/>
  <c r="U26" i="1" s="1"/>
  <c r="V24" i="1"/>
  <c r="O24" i="1"/>
  <c r="N24" i="1"/>
  <c r="M24" i="1"/>
  <c r="L24" i="1"/>
  <c r="K24" i="1"/>
  <c r="J24" i="1"/>
  <c r="I24" i="1"/>
  <c r="S24" i="1" s="1"/>
  <c r="H24" i="1"/>
  <c r="G24" i="1"/>
  <c r="F24" i="1"/>
  <c r="C24" i="1"/>
  <c r="E24" i="1" s="1"/>
  <c r="B24" i="1"/>
  <c r="S23" i="1"/>
  <c r="R23" i="1"/>
  <c r="Q23" i="1"/>
  <c r="P23" i="1"/>
  <c r="E23" i="1"/>
  <c r="U23" i="1" s="1"/>
  <c r="S22" i="1"/>
  <c r="R22" i="1"/>
  <c r="Q22" i="1"/>
  <c r="P22" i="1"/>
  <c r="E22" i="1"/>
  <c r="U22" i="1" s="1"/>
  <c r="S21" i="1"/>
  <c r="R21" i="1"/>
  <c r="Q21" i="1"/>
  <c r="P21" i="1"/>
  <c r="E21" i="1"/>
  <c r="U21" i="1" s="1"/>
  <c r="S20" i="1"/>
  <c r="R20" i="1"/>
  <c r="Q20" i="1"/>
  <c r="P20" i="1"/>
  <c r="E20" i="1"/>
  <c r="T20" i="1" s="1"/>
  <c r="U19" i="1"/>
  <c r="S19" i="1"/>
  <c r="R19" i="1"/>
  <c r="Q19" i="1"/>
  <c r="P19" i="1"/>
  <c r="E19" i="1"/>
  <c r="T19" i="1" s="1"/>
  <c r="U18" i="1"/>
  <c r="T18" i="1"/>
  <c r="S18" i="1"/>
  <c r="R18" i="1"/>
  <c r="Q18" i="1"/>
  <c r="P18" i="1"/>
  <c r="E18" i="1"/>
  <c r="U17" i="1"/>
  <c r="T17" i="1"/>
  <c r="S17" i="1"/>
  <c r="R17" i="1"/>
  <c r="Q17" i="1"/>
  <c r="P17" i="1"/>
  <c r="E17" i="1"/>
  <c r="V15" i="1"/>
  <c r="O15" i="1"/>
  <c r="N15" i="1"/>
  <c r="M15" i="1"/>
  <c r="L15" i="1"/>
  <c r="K15" i="1"/>
  <c r="J15" i="1"/>
  <c r="I15" i="1"/>
  <c r="H15" i="1"/>
  <c r="R15" i="1" s="1"/>
  <c r="G15" i="1"/>
  <c r="F15" i="1"/>
  <c r="C15" i="1"/>
  <c r="B15" i="1"/>
  <c r="S14" i="1"/>
  <c r="R14" i="1"/>
  <c r="Q14" i="1"/>
  <c r="P14" i="1"/>
  <c r="E14" i="1"/>
  <c r="U14" i="1" s="1"/>
  <c r="S13" i="1"/>
  <c r="R13" i="1"/>
  <c r="Q13" i="1"/>
  <c r="P13" i="1"/>
  <c r="E13" i="1"/>
  <c r="U13" i="1" s="1"/>
  <c r="U12" i="1"/>
  <c r="S12" i="1"/>
  <c r="R12" i="1"/>
  <c r="Q12" i="1"/>
  <c r="P12" i="1"/>
  <c r="E12" i="1"/>
  <c r="T12" i="1" s="1"/>
  <c r="S11" i="1"/>
  <c r="R11" i="1"/>
  <c r="Q11" i="1"/>
  <c r="P11" i="1"/>
  <c r="T11" i="1" s="1"/>
  <c r="E11" i="1"/>
  <c r="S10" i="1"/>
  <c r="R10" i="1"/>
  <c r="Q10" i="1"/>
  <c r="P10" i="1"/>
  <c r="E10" i="1"/>
  <c r="U10" i="1" s="1"/>
  <c r="S9" i="1"/>
  <c r="R9" i="1"/>
  <c r="Q9" i="1"/>
  <c r="P9" i="1"/>
  <c r="E9" i="1"/>
  <c r="U61" i="6" l="1"/>
  <c r="T61" i="6"/>
  <c r="T91" i="6"/>
  <c r="U91" i="6"/>
  <c r="U49" i="11"/>
  <c r="T49" i="11"/>
  <c r="U57" i="6"/>
  <c r="T57" i="6"/>
  <c r="U12" i="11"/>
  <c r="T12" i="11"/>
  <c r="U9" i="12"/>
  <c r="T9" i="12"/>
  <c r="E40" i="12"/>
  <c r="P24" i="1"/>
  <c r="T44" i="1"/>
  <c r="E72" i="1"/>
  <c r="T29" i="2"/>
  <c r="E66" i="2"/>
  <c r="E70" i="2"/>
  <c r="R30" i="3"/>
  <c r="S72" i="3"/>
  <c r="E33" i="4"/>
  <c r="E67" i="4"/>
  <c r="T18" i="7"/>
  <c r="U18" i="7"/>
  <c r="E67" i="7"/>
  <c r="E71" i="7"/>
  <c r="S40" i="8"/>
  <c r="U91" i="8"/>
  <c r="T91" i="8"/>
  <c r="U28" i="9"/>
  <c r="T28" i="9"/>
  <c r="E66" i="9"/>
  <c r="E24" i="10"/>
  <c r="U44" i="10"/>
  <c r="T44" i="10"/>
  <c r="Q72" i="10"/>
  <c r="S72" i="10"/>
  <c r="U39" i="11"/>
  <c r="T39" i="11"/>
  <c r="U21" i="12"/>
  <c r="T21" i="12"/>
  <c r="R30" i="12"/>
  <c r="E33" i="12"/>
  <c r="U64" i="12"/>
  <c r="T64" i="12"/>
  <c r="T10" i="13"/>
  <c r="U29" i="13"/>
  <c r="T29" i="13"/>
  <c r="U63" i="14"/>
  <c r="T63" i="14"/>
  <c r="R30" i="20"/>
  <c r="T90" i="20"/>
  <c r="U90" i="20"/>
  <c r="U98" i="4"/>
  <c r="T98" i="4"/>
  <c r="U11" i="5"/>
  <c r="T11" i="5"/>
  <c r="Q66" i="5"/>
  <c r="S66" i="5"/>
  <c r="U17" i="6"/>
  <c r="T17" i="6"/>
  <c r="T38" i="7"/>
  <c r="U38" i="7"/>
  <c r="T46" i="8"/>
  <c r="U46" i="8"/>
  <c r="U88" i="11"/>
  <c r="T88" i="11"/>
  <c r="S30" i="12"/>
  <c r="U56" i="20"/>
  <c r="T56" i="20"/>
  <c r="T17" i="21"/>
  <c r="U17" i="21"/>
  <c r="S30" i="3"/>
  <c r="S15" i="1"/>
  <c r="R24" i="1"/>
  <c r="T29" i="1"/>
  <c r="S40" i="1"/>
  <c r="T48" i="1"/>
  <c r="E24" i="2"/>
  <c r="U24" i="2" s="1"/>
  <c r="P71" i="2"/>
  <c r="R71" i="2"/>
  <c r="Q33" i="3"/>
  <c r="S33" i="3"/>
  <c r="Q66" i="3"/>
  <c r="S66" i="3"/>
  <c r="Q30" i="4"/>
  <c r="T64" i="5"/>
  <c r="U64" i="5"/>
  <c r="E33" i="6"/>
  <c r="T65" i="6"/>
  <c r="U65" i="6"/>
  <c r="U61" i="8"/>
  <c r="T61" i="8"/>
  <c r="U18" i="11"/>
  <c r="T18" i="11"/>
  <c r="S72" i="12"/>
  <c r="U39" i="13"/>
  <c r="T39" i="13"/>
  <c r="T14" i="17"/>
  <c r="U14" i="17"/>
  <c r="U38" i="17"/>
  <c r="T38" i="17"/>
  <c r="R24" i="18"/>
  <c r="U87" i="4"/>
  <c r="T87" i="4"/>
  <c r="U21" i="5"/>
  <c r="T21" i="5"/>
  <c r="U17" i="13"/>
  <c r="T17" i="13"/>
  <c r="U19" i="15"/>
  <c r="T19" i="15"/>
  <c r="Q70" i="15"/>
  <c r="S70" i="15"/>
  <c r="U89" i="10"/>
  <c r="T89" i="10"/>
  <c r="U19" i="11"/>
  <c r="T19" i="11"/>
  <c r="T45" i="13"/>
  <c r="U45" i="13"/>
  <c r="Q30" i="2"/>
  <c r="U32" i="3"/>
  <c r="U11" i="1"/>
  <c r="T14" i="1"/>
  <c r="T28" i="1"/>
  <c r="U32" i="1"/>
  <c r="T39" i="1"/>
  <c r="R40" i="1"/>
  <c r="E59" i="1"/>
  <c r="T89" i="1"/>
  <c r="T12" i="2"/>
  <c r="T17" i="2"/>
  <c r="T32" i="2"/>
  <c r="Q15" i="3"/>
  <c r="T27" i="3"/>
  <c r="P53" i="3"/>
  <c r="T65" i="3"/>
  <c r="U89" i="3"/>
  <c r="T92" i="3"/>
  <c r="T11" i="4"/>
  <c r="P33" i="4"/>
  <c r="T62" i="6"/>
  <c r="U62" i="6"/>
  <c r="R30" i="7"/>
  <c r="U90" i="8"/>
  <c r="T90" i="8"/>
  <c r="U65" i="9"/>
  <c r="T65" i="9"/>
  <c r="U93" i="9"/>
  <c r="T93" i="9"/>
  <c r="U21" i="18"/>
  <c r="T21" i="18"/>
  <c r="R40" i="4"/>
  <c r="E67" i="2"/>
  <c r="U90" i="5"/>
  <c r="T90" i="5"/>
  <c r="U106" i="11"/>
  <c r="T106" i="11"/>
  <c r="S95" i="4"/>
  <c r="M112" i="4"/>
  <c r="S112" i="4" s="1"/>
  <c r="P40" i="1"/>
  <c r="P33" i="3"/>
  <c r="P66" i="3"/>
  <c r="T13" i="1"/>
  <c r="U20" i="1"/>
  <c r="T23" i="1"/>
  <c r="R33" i="1"/>
  <c r="T38" i="1"/>
  <c r="E30" i="2"/>
  <c r="T39" i="2"/>
  <c r="U45" i="2"/>
  <c r="U48" i="2"/>
  <c r="T49" i="3"/>
  <c r="Q53" i="3"/>
  <c r="T64" i="3"/>
  <c r="E71" i="3"/>
  <c r="T71" i="3" s="1"/>
  <c r="S30" i="4"/>
  <c r="U32" i="4"/>
  <c r="S33" i="4"/>
  <c r="U26" i="5"/>
  <c r="T26" i="5"/>
  <c r="U12" i="7"/>
  <c r="T12" i="7"/>
  <c r="U49" i="7"/>
  <c r="T49" i="7"/>
  <c r="R66" i="10"/>
  <c r="Q67" i="10"/>
  <c r="S67" i="10"/>
  <c r="U69" i="10"/>
  <c r="T69" i="10"/>
  <c r="U10" i="12"/>
  <c r="T10" i="12"/>
  <c r="T58" i="16"/>
  <c r="U58" i="16"/>
  <c r="T90" i="7"/>
  <c r="U90" i="7"/>
  <c r="U56" i="8"/>
  <c r="T56" i="8"/>
  <c r="U12" i="9"/>
  <c r="T12" i="9"/>
  <c r="R71" i="3"/>
  <c r="T21" i="7"/>
  <c r="U21" i="7"/>
  <c r="T87" i="7"/>
  <c r="U87" i="7"/>
  <c r="U52" i="8"/>
  <c r="T52" i="8"/>
  <c r="U29" i="2"/>
  <c r="U27" i="5"/>
  <c r="T27" i="5"/>
  <c r="E15" i="1"/>
  <c r="T27" i="1"/>
  <c r="S33" i="1"/>
  <c r="U35" i="1"/>
  <c r="E40" i="1"/>
  <c r="U44" i="1"/>
  <c r="R53" i="1"/>
  <c r="T88" i="1"/>
  <c r="U10" i="2"/>
  <c r="R15" i="2"/>
  <c r="P33" i="2"/>
  <c r="R33" i="2"/>
  <c r="Q66" i="2"/>
  <c r="Q70" i="2"/>
  <c r="S15" i="3"/>
  <c r="E33" i="3"/>
  <c r="E66" i="3"/>
  <c r="T88" i="3"/>
  <c r="T19" i="4"/>
  <c r="E30" i="4"/>
  <c r="R33" i="4"/>
  <c r="U43" i="4"/>
  <c r="T43" i="4"/>
  <c r="T32" i="5"/>
  <c r="U32" i="5"/>
  <c r="U63" i="5"/>
  <c r="T63" i="5"/>
  <c r="U28" i="7"/>
  <c r="T28" i="7"/>
  <c r="U93" i="7"/>
  <c r="T93" i="7"/>
  <c r="U29" i="9"/>
  <c r="T29" i="9"/>
  <c r="U87" i="9"/>
  <c r="T87" i="9"/>
  <c r="U10" i="10"/>
  <c r="S66" i="10"/>
  <c r="Q24" i="11"/>
  <c r="S24" i="11"/>
  <c r="U29" i="11"/>
  <c r="T29" i="11"/>
  <c r="E40" i="11"/>
  <c r="T65" i="12"/>
  <c r="U65" i="12"/>
  <c r="U38" i="13"/>
  <c r="T38" i="13"/>
  <c r="U65" i="13"/>
  <c r="T65" i="13"/>
  <c r="U89" i="15"/>
  <c r="T89" i="15"/>
  <c r="T13" i="16"/>
  <c r="U13" i="16"/>
  <c r="T27" i="16"/>
  <c r="U27" i="16"/>
  <c r="U56" i="4"/>
  <c r="Q59" i="4"/>
  <c r="R24" i="5"/>
  <c r="E30" i="5"/>
  <c r="T92" i="5"/>
  <c r="T19" i="6"/>
  <c r="E53" i="6"/>
  <c r="R15" i="7"/>
  <c r="T21" i="8"/>
  <c r="U26" i="8"/>
  <c r="P33" i="8"/>
  <c r="U58" i="8"/>
  <c r="P66" i="8"/>
  <c r="R66" i="8"/>
  <c r="Q15" i="9"/>
  <c r="U15" i="9" s="1"/>
  <c r="P30" i="10"/>
  <c r="R30" i="10"/>
  <c r="R71" i="10"/>
  <c r="T92" i="10"/>
  <c r="T43" i="11"/>
  <c r="T52" i="11"/>
  <c r="R70" i="11"/>
  <c r="P15" i="12"/>
  <c r="T15" i="12" s="1"/>
  <c r="Q24" i="12"/>
  <c r="T35" i="12"/>
  <c r="T45" i="12"/>
  <c r="T61" i="12"/>
  <c r="P66" i="12"/>
  <c r="R66" i="12"/>
  <c r="R72" i="12"/>
  <c r="T14" i="13"/>
  <c r="T20" i="13"/>
  <c r="T50" i="13"/>
  <c r="R71" i="13"/>
  <c r="T87" i="13"/>
  <c r="E24" i="14"/>
  <c r="T37" i="14"/>
  <c r="U37" i="14"/>
  <c r="U50" i="15"/>
  <c r="T50" i="15"/>
  <c r="S66" i="16"/>
  <c r="T93" i="16"/>
  <c r="U93" i="16"/>
  <c r="T64" i="17"/>
  <c r="U64" i="17"/>
  <c r="T11" i="18"/>
  <c r="U11" i="18"/>
  <c r="T12" i="19"/>
  <c r="U12" i="19"/>
  <c r="U49" i="19"/>
  <c r="T49" i="19"/>
  <c r="U52" i="20"/>
  <c r="T52" i="20"/>
  <c r="T86" i="20"/>
  <c r="U86" i="20"/>
  <c r="T88" i="21"/>
  <c r="U88" i="21"/>
  <c r="U104" i="11"/>
  <c r="T104" i="11"/>
  <c r="T19" i="5"/>
  <c r="P33" i="5"/>
  <c r="T13" i="6"/>
  <c r="T18" i="6"/>
  <c r="U32" i="6"/>
  <c r="T43" i="6"/>
  <c r="T63" i="6"/>
  <c r="U14" i="7"/>
  <c r="T29" i="7"/>
  <c r="U32" i="7"/>
  <c r="U10" i="8"/>
  <c r="U13" i="8"/>
  <c r="T57" i="8"/>
  <c r="Q66" i="8"/>
  <c r="S66" i="8"/>
  <c r="T14" i="9"/>
  <c r="R15" i="9"/>
  <c r="E24" i="9"/>
  <c r="P30" i="9"/>
  <c r="R30" i="9"/>
  <c r="P40" i="9"/>
  <c r="T40" i="9" s="1"/>
  <c r="U69" i="9"/>
  <c r="P71" i="9"/>
  <c r="T10" i="10"/>
  <c r="Q30" i="10"/>
  <c r="S30" i="10"/>
  <c r="E33" i="10"/>
  <c r="T46" i="10"/>
  <c r="T52" i="10"/>
  <c r="T56" i="10"/>
  <c r="T91" i="10"/>
  <c r="U11" i="11"/>
  <c r="T14" i="11"/>
  <c r="R15" i="11"/>
  <c r="T42" i="11"/>
  <c r="T51" i="11"/>
  <c r="S70" i="11"/>
  <c r="Q15" i="12"/>
  <c r="T23" i="12"/>
  <c r="Q66" i="12"/>
  <c r="S66" i="12"/>
  <c r="R71" i="12"/>
  <c r="T49" i="13"/>
  <c r="T56" i="13"/>
  <c r="P70" i="13"/>
  <c r="T70" i="13" s="1"/>
  <c r="T86" i="13"/>
  <c r="T49" i="14"/>
  <c r="U49" i="14"/>
  <c r="T58" i="14"/>
  <c r="U58" i="14"/>
  <c r="U13" i="15"/>
  <c r="T13" i="15"/>
  <c r="T61" i="15"/>
  <c r="U61" i="15"/>
  <c r="U12" i="16"/>
  <c r="T12" i="16"/>
  <c r="T20" i="17"/>
  <c r="U20" i="17"/>
  <c r="T9" i="19"/>
  <c r="U9" i="19"/>
  <c r="T19" i="19"/>
  <c r="U19" i="19"/>
  <c r="U56" i="19"/>
  <c r="T56" i="19"/>
  <c r="T29" i="21"/>
  <c r="U29" i="21"/>
  <c r="U44" i="4"/>
  <c r="E70" i="4"/>
  <c r="U70" i="4" s="1"/>
  <c r="P71" i="4"/>
  <c r="R71" i="4"/>
  <c r="T88" i="4"/>
  <c r="U12" i="5"/>
  <c r="Q15" i="5"/>
  <c r="T22" i="5"/>
  <c r="U28" i="5"/>
  <c r="Q33" i="5"/>
  <c r="T45" i="5"/>
  <c r="U43" i="6"/>
  <c r="T44" i="6"/>
  <c r="P66" i="6"/>
  <c r="R66" i="6"/>
  <c r="T69" i="6"/>
  <c r="T13" i="7"/>
  <c r="E40" i="7"/>
  <c r="P71" i="7"/>
  <c r="T71" i="7" s="1"/>
  <c r="T9" i="8"/>
  <c r="U17" i="8"/>
  <c r="T20" i="8"/>
  <c r="Q24" i="8"/>
  <c r="T62" i="8"/>
  <c r="T13" i="9"/>
  <c r="Q40" i="9"/>
  <c r="U40" i="9" s="1"/>
  <c r="P66" i="9"/>
  <c r="R66" i="9"/>
  <c r="Q71" i="9"/>
  <c r="T9" i="10"/>
  <c r="P24" i="10"/>
  <c r="R24" i="10"/>
  <c r="T26" i="10"/>
  <c r="T45" i="10"/>
  <c r="P70" i="10"/>
  <c r="T70" i="10" s="1"/>
  <c r="T90" i="10"/>
  <c r="P40" i="11"/>
  <c r="R40" i="11"/>
  <c r="T50" i="11"/>
  <c r="T22" i="12"/>
  <c r="P33" i="12"/>
  <c r="U49" i="12"/>
  <c r="T90" i="12"/>
  <c r="T13" i="13"/>
  <c r="T18" i="13"/>
  <c r="S40" i="13"/>
  <c r="T55" i="13"/>
  <c r="Q70" i="13"/>
  <c r="E71" i="13"/>
  <c r="T11" i="14"/>
  <c r="U11" i="14"/>
  <c r="U69" i="14"/>
  <c r="T69" i="14"/>
  <c r="U26" i="16"/>
  <c r="T26" i="16"/>
  <c r="T64" i="16"/>
  <c r="U64" i="16"/>
  <c r="T61" i="18"/>
  <c r="U61" i="18"/>
  <c r="U51" i="19"/>
  <c r="T89" i="19"/>
  <c r="U89" i="19"/>
  <c r="T45" i="20"/>
  <c r="U45" i="20"/>
  <c r="U113" i="8"/>
  <c r="T113" i="8"/>
  <c r="R67" i="4"/>
  <c r="Q71" i="4"/>
  <c r="S71" i="4"/>
  <c r="R33" i="5"/>
  <c r="E70" i="5"/>
  <c r="Q66" i="6"/>
  <c r="S66" i="6"/>
  <c r="R71" i="6"/>
  <c r="Q59" i="7"/>
  <c r="T69" i="7"/>
  <c r="R71" i="8"/>
  <c r="R40" i="9"/>
  <c r="Q24" i="10"/>
  <c r="S24" i="10"/>
  <c r="U32" i="10"/>
  <c r="U36" i="10"/>
  <c r="R67" i="11"/>
  <c r="P71" i="11"/>
  <c r="E24" i="12"/>
  <c r="Q40" i="12"/>
  <c r="U32" i="13"/>
  <c r="R72" i="13"/>
  <c r="U23" i="14"/>
  <c r="T23" i="14"/>
  <c r="R66" i="14"/>
  <c r="T20" i="15"/>
  <c r="U20" i="15"/>
  <c r="T42" i="15"/>
  <c r="U42" i="15"/>
  <c r="T90" i="15"/>
  <c r="U90" i="15"/>
  <c r="U21" i="16"/>
  <c r="T21" i="16"/>
  <c r="U92" i="16"/>
  <c r="T92" i="16"/>
  <c r="T39" i="17"/>
  <c r="U39" i="17"/>
  <c r="U10" i="18"/>
  <c r="T10" i="18"/>
  <c r="R30" i="18"/>
  <c r="T69" i="20"/>
  <c r="U69" i="20"/>
  <c r="U12" i="21"/>
  <c r="T12" i="21"/>
  <c r="T50" i="21"/>
  <c r="U50" i="21"/>
  <c r="U97" i="13"/>
  <c r="T97" i="13"/>
  <c r="P30" i="5"/>
  <c r="R30" i="5"/>
  <c r="R71" i="5"/>
  <c r="R24" i="6"/>
  <c r="U51" i="6"/>
  <c r="P70" i="6"/>
  <c r="P66" i="7"/>
  <c r="R66" i="7"/>
  <c r="R70" i="7"/>
  <c r="Q15" i="8"/>
  <c r="P70" i="8"/>
  <c r="U10" i="9"/>
  <c r="U20" i="9"/>
  <c r="R24" i="9"/>
  <c r="Q70" i="9"/>
  <c r="P33" i="10"/>
  <c r="T33" i="10" s="1"/>
  <c r="U10" i="11"/>
  <c r="U32" i="11"/>
  <c r="U36" i="11"/>
  <c r="T69" i="11"/>
  <c r="Q71" i="11"/>
  <c r="S70" i="13"/>
  <c r="E30" i="14"/>
  <c r="U48" i="14"/>
  <c r="T48" i="14"/>
  <c r="T64" i="14"/>
  <c r="U64" i="14"/>
  <c r="S15" i="16"/>
  <c r="S30" i="16"/>
  <c r="U19" i="17"/>
  <c r="T19" i="17"/>
  <c r="T52" i="17"/>
  <c r="U52" i="17"/>
  <c r="T89" i="17"/>
  <c r="U89" i="17"/>
  <c r="S30" i="18"/>
  <c r="U93" i="18"/>
  <c r="T93" i="18"/>
  <c r="U18" i="19"/>
  <c r="T18" i="19"/>
  <c r="S95" i="16"/>
  <c r="M112" i="16"/>
  <c r="S112" i="16" s="1"/>
  <c r="L112" i="13"/>
  <c r="R112" i="13" s="1"/>
  <c r="R95" i="13"/>
  <c r="Q30" i="5"/>
  <c r="S30" i="5"/>
  <c r="E33" i="5"/>
  <c r="U33" i="5" s="1"/>
  <c r="Q40" i="5"/>
  <c r="U40" i="5" s="1"/>
  <c r="E59" i="5"/>
  <c r="U59" i="5" s="1"/>
  <c r="P66" i="5"/>
  <c r="U10" i="6"/>
  <c r="R15" i="6"/>
  <c r="Q24" i="6"/>
  <c r="E67" i="6"/>
  <c r="Q70" i="6"/>
  <c r="U10" i="7"/>
  <c r="U42" i="7"/>
  <c r="U45" i="7"/>
  <c r="T48" i="7"/>
  <c r="Q70" i="7"/>
  <c r="E24" i="8"/>
  <c r="P30" i="8"/>
  <c r="R30" i="8"/>
  <c r="Q70" i="8"/>
  <c r="U70" i="8" s="1"/>
  <c r="E30" i="9"/>
  <c r="U30" i="9" s="1"/>
  <c r="U32" i="9"/>
  <c r="E40" i="9"/>
  <c r="U52" i="9"/>
  <c r="Q15" i="10"/>
  <c r="U20" i="10"/>
  <c r="Q33" i="10"/>
  <c r="U33" i="10" s="1"/>
  <c r="P67" i="10"/>
  <c r="T67" i="10" s="1"/>
  <c r="R72" i="10"/>
  <c r="T48" i="11"/>
  <c r="T56" i="11"/>
  <c r="P59" i="11"/>
  <c r="U52" i="12"/>
  <c r="U86" i="12"/>
  <c r="R33" i="13"/>
  <c r="E40" i="13"/>
  <c r="E59" i="13"/>
  <c r="T59" i="13" s="1"/>
  <c r="E70" i="13"/>
  <c r="U90" i="14"/>
  <c r="T90" i="14"/>
  <c r="T51" i="15"/>
  <c r="U51" i="15"/>
  <c r="U63" i="16"/>
  <c r="T63" i="16"/>
  <c r="E72" i="17"/>
  <c r="T28" i="18"/>
  <c r="U28" i="18"/>
  <c r="E72" i="18"/>
  <c r="T50" i="19"/>
  <c r="U50" i="19"/>
  <c r="U88" i="19"/>
  <c r="T88" i="19"/>
  <c r="E15" i="20"/>
  <c r="E79" i="18"/>
  <c r="T100" i="4"/>
  <c r="U100" i="4"/>
  <c r="Q15" i="14"/>
  <c r="Q40" i="14"/>
  <c r="P71" i="15"/>
  <c r="U10" i="16"/>
  <c r="R33" i="16"/>
  <c r="P71" i="17"/>
  <c r="Q33" i="18"/>
  <c r="P66" i="18"/>
  <c r="R66" i="18"/>
  <c r="S67" i="18"/>
  <c r="S40" i="19"/>
  <c r="R67" i="19"/>
  <c r="S71" i="19"/>
  <c r="U10" i="20"/>
  <c r="R15" i="20"/>
  <c r="Q40" i="20"/>
  <c r="T10" i="21"/>
  <c r="Q24" i="21"/>
  <c r="U32" i="21"/>
  <c r="S40" i="21"/>
  <c r="S71" i="21"/>
  <c r="E79" i="15"/>
  <c r="T17" i="14"/>
  <c r="U29" i="14"/>
  <c r="T38" i="14"/>
  <c r="R40" i="15"/>
  <c r="T69" i="15"/>
  <c r="U32" i="16"/>
  <c r="Q33" i="16"/>
  <c r="U33" i="16" s="1"/>
  <c r="U37" i="16"/>
  <c r="P40" i="16"/>
  <c r="U48" i="16"/>
  <c r="E59" i="16"/>
  <c r="T13" i="17"/>
  <c r="E15" i="17"/>
  <c r="E40" i="17"/>
  <c r="Q71" i="17"/>
  <c r="U71" i="17" s="1"/>
  <c r="S15" i="18"/>
  <c r="R33" i="18"/>
  <c r="E53" i="18"/>
  <c r="Q66" i="18"/>
  <c r="S66" i="18"/>
  <c r="R71" i="18"/>
  <c r="U20" i="19"/>
  <c r="U45" i="19"/>
  <c r="Q59" i="19"/>
  <c r="Q67" i="19"/>
  <c r="T69" i="19"/>
  <c r="E70" i="20"/>
  <c r="P15" i="21"/>
  <c r="T28" i="21"/>
  <c r="U36" i="21"/>
  <c r="E40" i="21"/>
  <c r="R70" i="21"/>
  <c r="E79" i="1"/>
  <c r="R95" i="21"/>
  <c r="T97" i="20"/>
  <c r="R95" i="12"/>
  <c r="T96" i="6"/>
  <c r="T26" i="14"/>
  <c r="P33" i="14"/>
  <c r="T33" i="14" s="1"/>
  <c r="E40" i="14"/>
  <c r="Q66" i="14"/>
  <c r="S66" i="14"/>
  <c r="T92" i="14"/>
  <c r="T10" i="15"/>
  <c r="U32" i="15"/>
  <c r="U36" i="15"/>
  <c r="R70" i="15"/>
  <c r="R15" i="16"/>
  <c r="U51" i="16"/>
  <c r="R70" i="16"/>
  <c r="R24" i="17"/>
  <c r="U28" i="17"/>
  <c r="T42" i="17"/>
  <c r="T49" i="17"/>
  <c r="T86" i="17"/>
  <c r="R53" i="18"/>
  <c r="S70" i="18"/>
  <c r="S15" i="19"/>
  <c r="Q24" i="19"/>
  <c r="S33" i="19"/>
  <c r="T9" i="20"/>
  <c r="U18" i="20"/>
  <c r="T21" i="20"/>
  <c r="U26" i="20"/>
  <c r="T29" i="20"/>
  <c r="Q30" i="20"/>
  <c r="U36" i="20"/>
  <c r="P66" i="20"/>
  <c r="R66" i="20"/>
  <c r="R71" i="20"/>
  <c r="S15" i="21"/>
  <c r="U20" i="21"/>
  <c r="S33" i="21"/>
  <c r="E59" i="21"/>
  <c r="S70" i="21"/>
  <c r="R72" i="21"/>
  <c r="T108" i="21"/>
  <c r="U108" i="18"/>
  <c r="T110" i="17"/>
  <c r="T103" i="15"/>
  <c r="U97" i="9"/>
  <c r="T102" i="4"/>
  <c r="U100" i="2"/>
  <c r="U13" i="14"/>
  <c r="T45" i="14"/>
  <c r="T29" i="15"/>
  <c r="E40" i="15"/>
  <c r="E59" i="15"/>
  <c r="U59" i="15" s="1"/>
  <c r="T65" i="15"/>
  <c r="E67" i="15"/>
  <c r="E66" i="16"/>
  <c r="U89" i="16"/>
  <c r="T10" i="17"/>
  <c r="Q24" i="17"/>
  <c r="U24" i="17" s="1"/>
  <c r="P40" i="17"/>
  <c r="T40" i="17" s="1"/>
  <c r="R40" i="17"/>
  <c r="T44" i="17"/>
  <c r="T32" i="18"/>
  <c r="E59" i="18"/>
  <c r="S70" i="19"/>
  <c r="T14" i="20"/>
  <c r="U32" i="20"/>
  <c r="U38" i="20"/>
  <c r="Q66" i="20"/>
  <c r="P70" i="20"/>
  <c r="E15" i="21"/>
  <c r="U22" i="21"/>
  <c r="E66" i="21"/>
  <c r="E70" i="21"/>
  <c r="T113" i="18"/>
  <c r="T12" i="14"/>
  <c r="U17" i="14"/>
  <c r="P30" i="14"/>
  <c r="R30" i="14"/>
  <c r="T32" i="14"/>
  <c r="Q71" i="14"/>
  <c r="P24" i="15"/>
  <c r="R24" i="15"/>
  <c r="Q53" i="17"/>
  <c r="P15" i="18"/>
  <c r="P33" i="20"/>
  <c r="Q70" i="20"/>
  <c r="P30" i="21"/>
  <c r="R30" i="21"/>
  <c r="Q40" i="21"/>
  <c r="U113" i="9"/>
  <c r="T113" i="7"/>
  <c r="P15" i="14"/>
  <c r="S15" i="14"/>
  <c r="Q30" i="14"/>
  <c r="S30" i="14"/>
  <c r="S40" i="14"/>
  <c r="E66" i="14"/>
  <c r="Q24" i="15"/>
  <c r="S24" i="15"/>
  <c r="Q33" i="15"/>
  <c r="Q15" i="18"/>
  <c r="P33" i="18"/>
  <c r="E15" i="19"/>
  <c r="E66" i="19"/>
  <c r="P71" i="19"/>
  <c r="U35" i="20"/>
  <c r="S40" i="20"/>
  <c r="R70" i="20"/>
  <c r="T14" i="21"/>
  <c r="S24" i="21"/>
  <c r="T69" i="21"/>
  <c r="P71" i="21"/>
  <c r="E79" i="7"/>
  <c r="U98" i="14"/>
  <c r="U102" i="11"/>
  <c r="U105" i="10"/>
  <c r="E53" i="21"/>
  <c r="P53" i="21"/>
  <c r="Q59" i="21"/>
  <c r="R67" i="21"/>
  <c r="S67" i="21"/>
  <c r="T102" i="21"/>
  <c r="T104" i="21"/>
  <c r="T100" i="21"/>
  <c r="E53" i="20"/>
  <c r="Q67" i="20"/>
  <c r="R72" i="20"/>
  <c r="R53" i="20"/>
  <c r="E72" i="20"/>
  <c r="E67" i="20"/>
  <c r="U58" i="20"/>
  <c r="E59" i="20"/>
  <c r="R67" i="20"/>
  <c r="S67" i="20"/>
  <c r="P72" i="20"/>
  <c r="S72" i="20"/>
  <c r="P59" i="20"/>
  <c r="R59" i="20"/>
  <c r="Q59" i="20"/>
  <c r="S59" i="20"/>
  <c r="E53" i="19"/>
  <c r="P53" i="19"/>
  <c r="S53" i="19"/>
  <c r="R53" i="19"/>
  <c r="P59" i="19"/>
  <c r="S59" i="19"/>
  <c r="R72" i="19"/>
  <c r="U57" i="19"/>
  <c r="E67" i="19"/>
  <c r="S72" i="19"/>
  <c r="U102" i="19"/>
  <c r="T96" i="19"/>
  <c r="T98" i="19"/>
  <c r="T100" i="19"/>
  <c r="E79" i="19"/>
  <c r="E67" i="18"/>
  <c r="P72" i="18"/>
  <c r="R67" i="18"/>
  <c r="Q72" i="18"/>
  <c r="T106" i="18"/>
  <c r="T102" i="18"/>
  <c r="U100" i="18"/>
  <c r="E53" i="17"/>
  <c r="R67" i="17"/>
  <c r="P53" i="17"/>
  <c r="R53" i="17"/>
  <c r="E67" i="17"/>
  <c r="S53" i="17"/>
  <c r="P59" i="17"/>
  <c r="Q67" i="17"/>
  <c r="Q59" i="17"/>
  <c r="R72" i="17"/>
  <c r="T107" i="17"/>
  <c r="T105" i="17"/>
  <c r="E72" i="16"/>
  <c r="E67" i="16"/>
  <c r="T57" i="16"/>
  <c r="P72" i="16"/>
  <c r="R67" i="16"/>
  <c r="Q72" i="16"/>
  <c r="U72" i="16" s="1"/>
  <c r="U100" i="16"/>
  <c r="T99" i="16"/>
  <c r="P53" i="15"/>
  <c r="T57" i="15"/>
  <c r="P59" i="15"/>
  <c r="R59" i="15"/>
  <c r="Q59" i="15"/>
  <c r="S59" i="15"/>
  <c r="P67" i="15"/>
  <c r="Q67" i="15"/>
  <c r="U67" i="15" s="1"/>
  <c r="R67" i="15"/>
  <c r="T97" i="15"/>
  <c r="T99" i="15"/>
  <c r="T108" i="15"/>
  <c r="P72" i="14"/>
  <c r="T72" i="14" s="1"/>
  <c r="E67" i="14"/>
  <c r="T57" i="14"/>
  <c r="E59" i="14"/>
  <c r="Q72" i="14"/>
  <c r="R72" i="14"/>
  <c r="E72" i="14"/>
  <c r="T104" i="14"/>
  <c r="T106" i="14"/>
  <c r="P53" i="13"/>
  <c r="S53" i="13"/>
  <c r="P59" i="13"/>
  <c r="R59" i="13"/>
  <c r="R67" i="13"/>
  <c r="E72" i="13"/>
  <c r="Q59" i="13"/>
  <c r="S59" i="13"/>
  <c r="Q67" i="13"/>
  <c r="S67" i="13"/>
  <c r="E67" i="13"/>
  <c r="S72" i="13"/>
  <c r="U57" i="13"/>
  <c r="U102" i="13"/>
  <c r="P72" i="12"/>
  <c r="T72" i="12" s="1"/>
  <c r="E72" i="12"/>
  <c r="E67" i="12"/>
  <c r="T100" i="12"/>
  <c r="T109" i="12"/>
  <c r="T107" i="12"/>
  <c r="S67" i="11"/>
  <c r="E67" i="11"/>
  <c r="P72" i="11"/>
  <c r="T72" i="11" s="1"/>
  <c r="R59" i="11"/>
  <c r="Q59" i="11"/>
  <c r="S59" i="11"/>
  <c r="Q67" i="11"/>
  <c r="E72" i="11"/>
  <c r="S72" i="11"/>
  <c r="R72" i="11"/>
  <c r="T98" i="11"/>
  <c r="T107" i="11"/>
  <c r="T109" i="11"/>
  <c r="E79" i="11"/>
  <c r="R67" i="10"/>
  <c r="P59" i="10"/>
  <c r="R59" i="10"/>
  <c r="E72" i="10"/>
  <c r="T58" i="10"/>
  <c r="U101" i="10"/>
  <c r="U103" i="10"/>
  <c r="T97" i="10"/>
  <c r="T110" i="10"/>
  <c r="T106" i="10"/>
  <c r="T108" i="10"/>
  <c r="U102" i="10"/>
  <c r="E79" i="10"/>
  <c r="R53" i="9"/>
  <c r="Q53" i="9"/>
  <c r="S53" i="9"/>
  <c r="R67" i="9"/>
  <c r="E53" i="9"/>
  <c r="E67" i="9"/>
  <c r="P72" i="9"/>
  <c r="Q59" i="9"/>
  <c r="Q72" i="9"/>
  <c r="U72" i="9" s="1"/>
  <c r="R72" i="9"/>
  <c r="E72" i="9"/>
  <c r="U107" i="9"/>
  <c r="T105" i="9"/>
  <c r="T101" i="9"/>
  <c r="E79" i="9"/>
  <c r="E67" i="8"/>
  <c r="R53" i="8"/>
  <c r="P59" i="8"/>
  <c r="R59" i="8"/>
  <c r="Q59" i="8"/>
  <c r="S59" i="8"/>
  <c r="E72" i="8"/>
  <c r="Q67" i="8"/>
  <c r="U67" i="8" s="1"/>
  <c r="R72" i="8"/>
  <c r="Q72" i="8"/>
  <c r="U72" i="8" s="1"/>
  <c r="S95" i="8"/>
  <c r="U105" i="8"/>
  <c r="T96" i="8"/>
  <c r="R67" i="7"/>
  <c r="E53" i="7"/>
  <c r="P53" i="7"/>
  <c r="R53" i="7"/>
  <c r="E72" i="7"/>
  <c r="U57" i="7"/>
  <c r="P72" i="7"/>
  <c r="Q72" i="7"/>
  <c r="U72" i="7" s="1"/>
  <c r="S59" i="7"/>
  <c r="R72" i="7"/>
  <c r="T97" i="7"/>
  <c r="U103" i="7"/>
  <c r="U96" i="7"/>
  <c r="R67" i="6"/>
  <c r="Q72" i="6"/>
  <c r="Q67" i="6"/>
  <c r="P59" i="6"/>
  <c r="R59" i="6"/>
  <c r="S67" i="6"/>
  <c r="Q59" i="6"/>
  <c r="S59" i="6"/>
  <c r="U58" i="6"/>
  <c r="E95" i="6"/>
  <c r="U105" i="6"/>
  <c r="E53" i="5"/>
  <c r="E72" i="5"/>
  <c r="Q72" i="5"/>
  <c r="U72" i="5" s="1"/>
  <c r="T58" i="5"/>
  <c r="P67" i="5"/>
  <c r="T67" i="5" s="1"/>
  <c r="T103" i="5"/>
  <c r="E79" i="5"/>
  <c r="P53" i="4"/>
  <c r="R53" i="4"/>
  <c r="R72" i="4"/>
  <c r="Q53" i="4"/>
  <c r="S53" i="4"/>
  <c r="S72" i="4"/>
  <c r="E72" i="4"/>
  <c r="T47" i="4"/>
  <c r="S67" i="4"/>
  <c r="U110" i="4"/>
  <c r="R95" i="4"/>
  <c r="U101" i="4"/>
  <c r="U103" i="4"/>
  <c r="S53" i="3"/>
  <c r="R53" i="3"/>
  <c r="T47" i="3"/>
  <c r="E53" i="3"/>
  <c r="R67" i="3"/>
  <c r="E59" i="3"/>
  <c r="E72" i="3"/>
  <c r="R72" i="3"/>
  <c r="Q72" i="3"/>
  <c r="U108" i="3"/>
  <c r="R95" i="3"/>
  <c r="T107" i="3"/>
  <c r="T105" i="3"/>
  <c r="T109" i="3"/>
  <c r="E79" i="3"/>
  <c r="E53" i="2"/>
  <c r="P53" i="2"/>
  <c r="Q53" i="2"/>
  <c r="E72" i="2"/>
  <c r="S72" i="2"/>
  <c r="Q59" i="2"/>
  <c r="R67" i="2"/>
  <c r="E79" i="2"/>
  <c r="E53" i="1"/>
  <c r="P53" i="1"/>
  <c r="T53" i="1" s="1"/>
  <c r="T47" i="1"/>
  <c r="Q53" i="1"/>
  <c r="U53" i="1" s="1"/>
  <c r="Q59" i="1"/>
  <c r="R67" i="1"/>
  <c r="P72" i="1"/>
  <c r="T72" i="1" s="1"/>
  <c r="T104" i="1"/>
  <c r="T96" i="1"/>
  <c r="U98" i="1"/>
  <c r="T103" i="1"/>
  <c r="P15" i="1"/>
  <c r="T24" i="1"/>
  <c r="Q40" i="1"/>
  <c r="U40" i="1" s="1"/>
  <c r="T15" i="2"/>
  <c r="U71" i="3"/>
  <c r="T24" i="5"/>
  <c r="Q15" i="1"/>
  <c r="U15" i="1" s="1"/>
  <c r="P30" i="1"/>
  <c r="T30" i="1" s="1"/>
  <c r="U59" i="1"/>
  <c r="T59" i="1"/>
  <c r="U66" i="1"/>
  <c r="T66" i="1"/>
  <c r="P66" i="1"/>
  <c r="U42" i="2"/>
  <c r="T42" i="2"/>
  <c r="U30" i="3"/>
  <c r="T30" i="3"/>
  <c r="U30" i="4"/>
  <c r="Q30" i="1"/>
  <c r="U30" i="1" s="1"/>
  <c r="P33" i="1"/>
  <c r="T33" i="1" s="1"/>
  <c r="Q66" i="1"/>
  <c r="U40" i="2"/>
  <c r="T40" i="2"/>
  <c r="U35" i="2"/>
  <c r="U70" i="3"/>
  <c r="T70" i="3"/>
  <c r="U59" i="4"/>
  <c r="T59" i="4"/>
  <c r="T15" i="1"/>
  <c r="Q33" i="1"/>
  <c r="U33" i="1" s="1"/>
  <c r="P67" i="1"/>
  <c r="T67" i="1" s="1"/>
  <c r="P70" i="1"/>
  <c r="P15" i="2"/>
  <c r="Q24" i="1"/>
  <c r="U24" i="1" s="1"/>
  <c r="P59" i="1"/>
  <c r="Q67" i="1"/>
  <c r="U67" i="1" s="1"/>
  <c r="Q70" i="1"/>
  <c r="Q15" i="2"/>
  <c r="U15" i="2" s="1"/>
  <c r="U59" i="2"/>
  <c r="T59" i="2"/>
  <c r="U33" i="3"/>
  <c r="T33" i="3"/>
  <c r="T33" i="4"/>
  <c r="U71" i="4"/>
  <c r="T71" i="4"/>
  <c r="T22" i="1"/>
  <c r="T26" i="1"/>
  <c r="T46" i="1"/>
  <c r="T58" i="1"/>
  <c r="T62" i="1"/>
  <c r="T69" i="1"/>
  <c r="P71" i="1"/>
  <c r="T71" i="1" s="1"/>
  <c r="T9" i="2"/>
  <c r="U11" i="2"/>
  <c r="T33" i="2"/>
  <c r="U63" i="2"/>
  <c r="T63" i="2"/>
  <c r="U71" i="2"/>
  <c r="T71" i="2"/>
  <c r="T59" i="5"/>
  <c r="T10" i="1"/>
  <c r="T9" i="1"/>
  <c r="T21" i="1"/>
  <c r="T45" i="1"/>
  <c r="T57" i="1"/>
  <c r="T61" i="1"/>
  <c r="Q71" i="1"/>
  <c r="U71" i="1" s="1"/>
  <c r="U87" i="1"/>
  <c r="T93" i="1"/>
  <c r="U9" i="2"/>
  <c r="T14" i="2"/>
  <c r="U21" i="2"/>
  <c r="U38" i="2"/>
  <c r="T38" i="2"/>
  <c r="U59" i="3"/>
  <c r="T59" i="3"/>
  <c r="U30" i="5"/>
  <c r="T30" i="5"/>
  <c r="U9" i="1"/>
  <c r="T40" i="1"/>
  <c r="U61" i="1"/>
  <c r="E70" i="1"/>
  <c r="Q72" i="1"/>
  <c r="U72" i="1" s="1"/>
  <c r="T10" i="2"/>
  <c r="E15" i="2"/>
  <c r="U22" i="2"/>
  <c r="T22" i="2"/>
  <c r="Q24" i="2"/>
  <c r="U30" i="2"/>
  <c r="T35" i="2"/>
  <c r="P40" i="2"/>
  <c r="U47" i="2"/>
  <c r="T47" i="2"/>
  <c r="U70" i="2"/>
  <c r="T70" i="2"/>
  <c r="Q71" i="2"/>
  <c r="P24" i="3"/>
  <c r="U37" i="3"/>
  <c r="U53" i="3"/>
  <c r="T53" i="3"/>
  <c r="P67" i="3"/>
  <c r="U86" i="3"/>
  <c r="U21" i="4"/>
  <c r="U40" i="4"/>
  <c r="T40" i="4"/>
  <c r="U45" i="4"/>
  <c r="U57" i="4"/>
  <c r="S59" i="4"/>
  <c r="S70" i="4"/>
  <c r="U90" i="4"/>
  <c r="U13" i="5"/>
  <c r="S15" i="5"/>
  <c r="U17" i="5"/>
  <c r="U29" i="5"/>
  <c r="U37" i="5"/>
  <c r="U49" i="5"/>
  <c r="U65" i="5"/>
  <c r="R66" i="5"/>
  <c r="S72" i="5"/>
  <c r="U86" i="5"/>
  <c r="U21" i="6"/>
  <c r="P40" i="6"/>
  <c r="Q40" i="2"/>
  <c r="P72" i="2"/>
  <c r="T72" i="2" s="1"/>
  <c r="Q24" i="3"/>
  <c r="P59" i="3"/>
  <c r="Q67" i="3"/>
  <c r="P70" i="3"/>
  <c r="P15" i="4"/>
  <c r="T15" i="4" s="1"/>
  <c r="U24" i="4"/>
  <c r="T24" i="4"/>
  <c r="Q40" i="4"/>
  <c r="P72" i="4"/>
  <c r="T72" i="4" s="1"/>
  <c r="Q24" i="5"/>
  <c r="U24" i="5" s="1"/>
  <c r="P59" i="5"/>
  <c r="Q67" i="5"/>
  <c r="U67" i="5" s="1"/>
  <c r="P70" i="5"/>
  <c r="T70" i="5" s="1"/>
  <c r="P15" i="6"/>
  <c r="T15" i="6" s="1"/>
  <c r="U24" i="6"/>
  <c r="U38" i="6"/>
  <c r="T38" i="6"/>
  <c r="U59" i="10"/>
  <c r="T59" i="10"/>
  <c r="P30" i="2"/>
  <c r="T30" i="2" s="1"/>
  <c r="T50" i="2"/>
  <c r="U66" i="2"/>
  <c r="T66" i="2"/>
  <c r="P66" i="2"/>
  <c r="Q72" i="2"/>
  <c r="U72" i="2" s="1"/>
  <c r="T87" i="2"/>
  <c r="T10" i="3"/>
  <c r="T22" i="3"/>
  <c r="T26" i="3"/>
  <c r="T46" i="3"/>
  <c r="T58" i="3"/>
  <c r="Q59" i="3"/>
  <c r="T62" i="3"/>
  <c r="T69" i="3"/>
  <c r="Q70" i="3"/>
  <c r="T91" i="3"/>
  <c r="U15" i="4"/>
  <c r="T14" i="4"/>
  <c r="Q15" i="4"/>
  <c r="T18" i="4"/>
  <c r="P30" i="4"/>
  <c r="T30" i="4" s="1"/>
  <c r="T38" i="4"/>
  <c r="T42" i="4"/>
  <c r="U66" i="4"/>
  <c r="T66" i="4"/>
  <c r="P66" i="4"/>
  <c r="Q72" i="4"/>
  <c r="U72" i="4" s="1"/>
  <c r="Q59" i="5"/>
  <c r="Q70" i="5"/>
  <c r="U70" i="5" s="1"/>
  <c r="U72" i="6"/>
  <c r="U67" i="6"/>
  <c r="Q15" i="6"/>
  <c r="U15" i="6" s="1"/>
  <c r="P30" i="6"/>
  <c r="U42" i="6"/>
  <c r="T42" i="6"/>
  <c r="U59" i="8"/>
  <c r="T59" i="8"/>
  <c r="T45" i="3"/>
  <c r="T57" i="3"/>
  <c r="T61" i="3"/>
  <c r="T90" i="3"/>
  <c r="T13" i="4"/>
  <c r="T29" i="4"/>
  <c r="T37" i="4"/>
  <c r="T49" i="4"/>
  <c r="T65" i="4"/>
  <c r="Q66" i="4"/>
  <c r="T86" i="4"/>
  <c r="P53" i="5"/>
  <c r="T53" i="5" s="1"/>
  <c r="P71" i="5"/>
  <c r="T71" i="5" s="1"/>
  <c r="Q30" i="6"/>
  <c r="P33" i="6"/>
  <c r="T33" i="6" s="1"/>
  <c r="R53" i="6"/>
  <c r="P53" i="6"/>
  <c r="T70" i="8"/>
  <c r="P24" i="2"/>
  <c r="Q33" i="2"/>
  <c r="U33" i="2" s="1"/>
  <c r="U53" i="2"/>
  <c r="T53" i="2"/>
  <c r="P67" i="2"/>
  <c r="T67" i="2" s="1"/>
  <c r="U40" i="3"/>
  <c r="T40" i="3"/>
  <c r="P40" i="3"/>
  <c r="Q71" i="3"/>
  <c r="P24" i="4"/>
  <c r="Q33" i="4"/>
  <c r="U33" i="4" s="1"/>
  <c r="U53" i="4"/>
  <c r="T53" i="4"/>
  <c r="T48" i="4"/>
  <c r="T64" i="4"/>
  <c r="P67" i="4"/>
  <c r="T67" i="4" s="1"/>
  <c r="P40" i="5"/>
  <c r="T40" i="5" s="1"/>
  <c r="T44" i="5"/>
  <c r="T52" i="5"/>
  <c r="Q53" i="5"/>
  <c r="U53" i="5" s="1"/>
  <c r="T56" i="5"/>
  <c r="Q71" i="5"/>
  <c r="U71" i="5" s="1"/>
  <c r="T89" i="5"/>
  <c r="T12" i="6"/>
  <c r="P24" i="6"/>
  <c r="T24" i="6" s="1"/>
  <c r="T28" i="6"/>
  <c r="T32" i="6"/>
  <c r="Q33" i="6"/>
  <c r="U33" i="6" s="1"/>
  <c r="T35" i="6"/>
  <c r="T37" i="6"/>
  <c r="U37" i="6"/>
  <c r="T47" i="6"/>
  <c r="U59" i="6"/>
  <c r="T59" i="6"/>
  <c r="U70" i="6"/>
  <c r="T70" i="6"/>
  <c r="U59" i="7"/>
  <c r="T59" i="7"/>
  <c r="P59" i="2"/>
  <c r="Q67" i="2"/>
  <c r="U67" i="2" s="1"/>
  <c r="P70" i="2"/>
  <c r="T92" i="2"/>
  <c r="P15" i="3"/>
  <c r="T15" i="3" s="1"/>
  <c r="T19" i="3"/>
  <c r="U24" i="3"/>
  <c r="T24" i="3"/>
  <c r="Q40" i="3"/>
  <c r="P72" i="3"/>
  <c r="T72" i="3" s="1"/>
  <c r="Q24" i="4"/>
  <c r="P59" i="4"/>
  <c r="T63" i="4"/>
  <c r="Q67" i="4"/>
  <c r="U67" i="4" s="1"/>
  <c r="P70" i="4"/>
  <c r="P15" i="5"/>
  <c r="T39" i="5"/>
  <c r="T43" i="5"/>
  <c r="T51" i="5"/>
  <c r="T55" i="5"/>
  <c r="P72" i="5"/>
  <c r="T72" i="5" s="1"/>
  <c r="T88" i="5"/>
  <c r="T11" i="6"/>
  <c r="T23" i="6"/>
  <c r="T27" i="6"/>
  <c r="S33" i="6"/>
  <c r="U48" i="6"/>
  <c r="T48" i="6"/>
  <c r="U24" i="8"/>
  <c r="T24" i="8"/>
  <c r="T33" i="8"/>
  <c r="U71" i="9"/>
  <c r="T71" i="9"/>
  <c r="T26" i="2"/>
  <c r="T46" i="2"/>
  <c r="T58" i="2"/>
  <c r="T62" i="2"/>
  <c r="T69" i="2"/>
  <c r="T91" i="2"/>
  <c r="U15" i="3"/>
  <c r="U67" i="3"/>
  <c r="T67" i="3"/>
  <c r="U72" i="3"/>
  <c r="T14" i="3"/>
  <c r="T18" i="3"/>
  <c r="T38" i="3"/>
  <c r="T42" i="3"/>
  <c r="U43" i="3"/>
  <c r="T50" i="3"/>
  <c r="U66" i="3"/>
  <c r="T66" i="3"/>
  <c r="T87" i="3"/>
  <c r="T10" i="4"/>
  <c r="T22" i="4"/>
  <c r="T26" i="4"/>
  <c r="U35" i="4"/>
  <c r="T46" i="4"/>
  <c r="T58" i="4"/>
  <c r="T62" i="4"/>
  <c r="T69" i="4"/>
  <c r="T91" i="4"/>
  <c r="U15" i="5"/>
  <c r="T15" i="5"/>
  <c r="T14" i="5"/>
  <c r="T18" i="5"/>
  <c r="T38" i="5"/>
  <c r="T42" i="5"/>
  <c r="T50" i="5"/>
  <c r="U66" i="5"/>
  <c r="T66" i="5"/>
  <c r="T87" i="5"/>
  <c r="T10" i="6"/>
  <c r="T22" i="6"/>
  <c r="T26" i="6"/>
  <c r="T36" i="6"/>
  <c r="U24" i="10"/>
  <c r="T24" i="10"/>
  <c r="U24" i="11"/>
  <c r="T24" i="11"/>
  <c r="T61" i="2"/>
  <c r="T9" i="4"/>
  <c r="T61" i="4"/>
  <c r="T9" i="6"/>
  <c r="U30" i="6"/>
  <c r="T30" i="6"/>
  <c r="T40" i="6"/>
  <c r="U30" i="7"/>
  <c r="T30" i="7"/>
  <c r="U70" i="7"/>
  <c r="T53" i="6"/>
  <c r="U49" i="6"/>
  <c r="T64" i="6"/>
  <c r="P67" i="6"/>
  <c r="T67" i="6" s="1"/>
  <c r="T93" i="6"/>
  <c r="T20" i="7"/>
  <c r="U40" i="7"/>
  <c r="P40" i="7"/>
  <c r="T40" i="7" s="1"/>
  <c r="T44" i="7"/>
  <c r="T52" i="7"/>
  <c r="Q53" i="7"/>
  <c r="T56" i="7"/>
  <c r="Q71" i="7"/>
  <c r="U71" i="7" s="1"/>
  <c r="T89" i="7"/>
  <c r="T12" i="8"/>
  <c r="P24" i="8"/>
  <c r="T28" i="8"/>
  <c r="U29" i="8"/>
  <c r="T32" i="8"/>
  <c r="Q33" i="8"/>
  <c r="U33" i="8" s="1"/>
  <c r="T36" i="8"/>
  <c r="U37" i="8"/>
  <c r="T48" i="8"/>
  <c r="U49" i="8"/>
  <c r="T64" i="8"/>
  <c r="U65" i="8"/>
  <c r="P67" i="8"/>
  <c r="T67" i="8" s="1"/>
  <c r="U86" i="8"/>
  <c r="T93" i="8"/>
  <c r="T20" i="9"/>
  <c r="U21" i="9"/>
  <c r="T44" i="9"/>
  <c r="U45" i="9"/>
  <c r="T52" i="9"/>
  <c r="T56" i="9"/>
  <c r="U57" i="9"/>
  <c r="T89" i="9"/>
  <c r="U90" i="9"/>
  <c r="T12" i="10"/>
  <c r="U13" i="10"/>
  <c r="U17" i="10"/>
  <c r="T28" i="10"/>
  <c r="U29" i="10"/>
  <c r="T32" i="10"/>
  <c r="T36" i="10"/>
  <c r="U37" i="10"/>
  <c r="U53" i="10"/>
  <c r="T53" i="10"/>
  <c r="T48" i="10"/>
  <c r="U49" i="10"/>
  <c r="T64" i="10"/>
  <c r="U65" i="10"/>
  <c r="U86" i="10"/>
  <c r="T93" i="10"/>
  <c r="T20" i="11"/>
  <c r="U21" i="11"/>
  <c r="P24" i="11"/>
  <c r="U27" i="11"/>
  <c r="T27" i="11"/>
  <c r="Q30" i="11"/>
  <c r="U45" i="11"/>
  <c r="U70" i="13"/>
  <c r="T92" i="6"/>
  <c r="T19" i="7"/>
  <c r="T39" i="7"/>
  <c r="T43" i="7"/>
  <c r="T51" i="7"/>
  <c r="T55" i="7"/>
  <c r="R71" i="7"/>
  <c r="T88" i="7"/>
  <c r="T11" i="8"/>
  <c r="T23" i="8"/>
  <c r="T27" i="8"/>
  <c r="S30" i="8"/>
  <c r="R33" i="8"/>
  <c r="T35" i="8"/>
  <c r="T47" i="8"/>
  <c r="T63" i="8"/>
  <c r="T92" i="8"/>
  <c r="T19" i="9"/>
  <c r="T39" i="9"/>
  <c r="T43" i="9"/>
  <c r="T51" i="9"/>
  <c r="T55" i="9"/>
  <c r="T88" i="9"/>
  <c r="T11" i="10"/>
  <c r="T23" i="10"/>
  <c r="T27" i="10"/>
  <c r="T35" i="10"/>
  <c r="T47" i="10"/>
  <c r="T22" i="11"/>
  <c r="U22" i="11"/>
  <c r="T46" i="11"/>
  <c r="U46" i="11"/>
  <c r="P53" i="11"/>
  <c r="U59" i="14"/>
  <c r="T59" i="14"/>
  <c r="T71" i="15"/>
  <c r="U15" i="7"/>
  <c r="T15" i="7"/>
  <c r="T72" i="7"/>
  <c r="U66" i="7"/>
  <c r="T66" i="7"/>
  <c r="T72" i="9"/>
  <c r="T15" i="9"/>
  <c r="U59" i="9"/>
  <c r="T59" i="9"/>
  <c r="U66" i="9"/>
  <c r="T66" i="9"/>
  <c r="U70" i="9"/>
  <c r="Q59" i="10"/>
  <c r="Q70" i="10"/>
  <c r="U70" i="10" s="1"/>
  <c r="T15" i="11"/>
  <c r="U67" i="11"/>
  <c r="Q15" i="11"/>
  <c r="U15" i="11" s="1"/>
  <c r="Q40" i="11"/>
  <c r="U40" i="11" s="1"/>
  <c r="U24" i="12"/>
  <c r="T24" i="12"/>
  <c r="P71" i="6"/>
  <c r="T71" i="6" s="1"/>
  <c r="Q30" i="7"/>
  <c r="P33" i="7"/>
  <c r="T33" i="7" s="1"/>
  <c r="Q66" i="7"/>
  <c r="U30" i="8"/>
  <c r="T30" i="8"/>
  <c r="P53" i="8"/>
  <c r="T53" i="8" s="1"/>
  <c r="P71" i="8"/>
  <c r="T71" i="8" s="1"/>
  <c r="Q30" i="9"/>
  <c r="P33" i="9"/>
  <c r="T33" i="9" s="1"/>
  <c r="Q66" i="9"/>
  <c r="U30" i="10"/>
  <c r="T30" i="10"/>
  <c r="P53" i="10"/>
  <c r="P71" i="10"/>
  <c r="T71" i="10" s="1"/>
  <c r="T26" i="11"/>
  <c r="U26" i="11"/>
  <c r="U24" i="13"/>
  <c r="T24" i="13"/>
  <c r="U70" i="15"/>
  <c r="T70" i="15"/>
  <c r="U30" i="16"/>
  <c r="T30" i="16"/>
  <c r="Q53" i="6"/>
  <c r="U53" i="6" s="1"/>
  <c r="Q71" i="6"/>
  <c r="U71" i="6" s="1"/>
  <c r="P24" i="7"/>
  <c r="T24" i="7" s="1"/>
  <c r="Q33" i="7"/>
  <c r="U33" i="7" s="1"/>
  <c r="U53" i="7"/>
  <c r="T53" i="7"/>
  <c r="P67" i="7"/>
  <c r="T67" i="7" s="1"/>
  <c r="U40" i="8"/>
  <c r="T40" i="8"/>
  <c r="P40" i="8"/>
  <c r="Q53" i="8"/>
  <c r="U53" i="8" s="1"/>
  <c r="Q71" i="8"/>
  <c r="U71" i="8" s="1"/>
  <c r="P24" i="9"/>
  <c r="T24" i="9" s="1"/>
  <c r="Q33" i="9"/>
  <c r="U33" i="9" s="1"/>
  <c r="U53" i="9"/>
  <c r="T53" i="9"/>
  <c r="P67" i="9"/>
  <c r="T67" i="9" s="1"/>
  <c r="P40" i="10"/>
  <c r="T40" i="10" s="1"/>
  <c r="Q53" i="10"/>
  <c r="Q71" i="10"/>
  <c r="U71" i="10" s="1"/>
  <c r="P33" i="11"/>
  <c r="T33" i="11" s="1"/>
  <c r="U24" i="15"/>
  <c r="T24" i="15"/>
  <c r="T39" i="6"/>
  <c r="Q40" i="6"/>
  <c r="U40" i="6" s="1"/>
  <c r="T51" i="6"/>
  <c r="T55" i="6"/>
  <c r="P72" i="6"/>
  <c r="T72" i="6" s="1"/>
  <c r="T88" i="6"/>
  <c r="T11" i="7"/>
  <c r="T23" i="7"/>
  <c r="Q24" i="7"/>
  <c r="U24" i="7" s="1"/>
  <c r="T27" i="7"/>
  <c r="T35" i="7"/>
  <c r="T47" i="7"/>
  <c r="P59" i="7"/>
  <c r="T63" i="7"/>
  <c r="Q67" i="7"/>
  <c r="U67" i="7" s="1"/>
  <c r="P70" i="7"/>
  <c r="T70" i="7" s="1"/>
  <c r="T92" i="7"/>
  <c r="P15" i="8"/>
  <c r="T15" i="8" s="1"/>
  <c r="T19" i="8"/>
  <c r="T39" i="8"/>
  <c r="T43" i="8"/>
  <c r="T51" i="8"/>
  <c r="T55" i="8"/>
  <c r="P72" i="8"/>
  <c r="T72" i="8" s="1"/>
  <c r="T88" i="8"/>
  <c r="T11" i="9"/>
  <c r="T23" i="9"/>
  <c r="Q24" i="9"/>
  <c r="U24" i="9" s="1"/>
  <c r="T27" i="9"/>
  <c r="T35" i="9"/>
  <c r="T47" i="9"/>
  <c r="P59" i="9"/>
  <c r="T63" i="9"/>
  <c r="Q67" i="9"/>
  <c r="U67" i="9" s="1"/>
  <c r="P70" i="9"/>
  <c r="T70" i="9" s="1"/>
  <c r="T92" i="9"/>
  <c r="P15" i="10"/>
  <c r="T15" i="10" s="1"/>
  <c r="T19" i="10"/>
  <c r="T39" i="10"/>
  <c r="Q40" i="10"/>
  <c r="U40" i="10" s="1"/>
  <c r="T43" i="10"/>
  <c r="T51" i="10"/>
  <c r="T55" i="10"/>
  <c r="P72" i="10"/>
  <c r="T88" i="10"/>
  <c r="T11" i="11"/>
  <c r="U66" i="11"/>
  <c r="T66" i="11"/>
  <c r="U61" i="11"/>
  <c r="T61" i="11"/>
  <c r="T33" i="12"/>
  <c r="T71" i="13"/>
  <c r="T50" i="6"/>
  <c r="U66" i="6"/>
  <c r="T66" i="6"/>
  <c r="T87" i="6"/>
  <c r="T10" i="7"/>
  <c r="T22" i="7"/>
  <c r="T26" i="7"/>
  <c r="U35" i="7"/>
  <c r="T46" i="7"/>
  <c r="T58" i="7"/>
  <c r="T62" i="7"/>
  <c r="T91" i="7"/>
  <c r="U15" i="8"/>
  <c r="T14" i="8"/>
  <c r="T18" i="8"/>
  <c r="T38" i="8"/>
  <c r="T42" i="8"/>
  <c r="U43" i="8"/>
  <c r="T50" i="8"/>
  <c r="U66" i="8"/>
  <c r="T66" i="8"/>
  <c r="T87" i="8"/>
  <c r="T10" i="9"/>
  <c r="T22" i="9"/>
  <c r="T26" i="9"/>
  <c r="U35" i="9"/>
  <c r="T46" i="9"/>
  <c r="T58" i="9"/>
  <c r="T62" i="9"/>
  <c r="T69" i="9"/>
  <c r="T91" i="9"/>
  <c r="U72" i="10"/>
  <c r="T72" i="10"/>
  <c r="U67" i="10"/>
  <c r="U15" i="10"/>
  <c r="T14" i="10"/>
  <c r="T18" i="10"/>
  <c r="T38" i="10"/>
  <c r="T42" i="10"/>
  <c r="U43" i="10"/>
  <c r="T50" i="10"/>
  <c r="U66" i="10"/>
  <c r="T66" i="10"/>
  <c r="T87" i="10"/>
  <c r="T10" i="11"/>
  <c r="U23" i="11"/>
  <c r="T23" i="11"/>
  <c r="T40" i="11"/>
  <c r="U35" i="11"/>
  <c r="T35" i="11"/>
  <c r="U47" i="11"/>
  <c r="T47" i="11"/>
  <c r="U71" i="11"/>
  <c r="T71" i="11"/>
  <c r="U59" i="12"/>
  <c r="T59" i="12"/>
  <c r="U59" i="13"/>
  <c r="U30" i="14"/>
  <c r="T30" i="14"/>
  <c r="T9" i="7"/>
  <c r="T61" i="7"/>
  <c r="T9" i="9"/>
  <c r="T61" i="9"/>
  <c r="T9" i="11"/>
  <c r="P30" i="11"/>
  <c r="U57" i="11"/>
  <c r="U59" i="11"/>
  <c r="T59" i="11"/>
  <c r="U30" i="11"/>
  <c r="T30" i="11"/>
  <c r="U58" i="11"/>
  <c r="U62" i="11"/>
  <c r="U69" i="11"/>
  <c r="T90" i="11"/>
  <c r="U91" i="11"/>
  <c r="T13" i="12"/>
  <c r="U14" i="12"/>
  <c r="T17" i="12"/>
  <c r="U18" i="12"/>
  <c r="T29" i="12"/>
  <c r="T37" i="12"/>
  <c r="U38" i="12"/>
  <c r="U42" i="12"/>
  <c r="U50" i="12"/>
  <c r="U87" i="12"/>
  <c r="U10" i="13"/>
  <c r="U22" i="13"/>
  <c r="U26" i="13"/>
  <c r="U30" i="13"/>
  <c r="T30" i="13"/>
  <c r="U46" i="13"/>
  <c r="U58" i="13"/>
  <c r="U62" i="13"/>
  <c r="U69" i="13"/>
  <c r="U91" i="13"/>
  <c r="U14" i="14"/>
  <c r="U18" i="14"/>
  <c r="U38" i="14"/>
  <c r="U42" i="14"/>
  <c r="U50" i="14"/>
  <c r="U87" i="14"/>
  <c r="U10" i="15"/>
  <c r="U22" i="15"/>
  <c r="U26" i="15"/>
  <c r="U30" i="15"/>
  <c r="T30" i="15"/>
  <c r="U46" i="15"/>
  <c r="U58" i="15"/>
  <c r="U62" i="15"/>
  <c r="U69" i="15"/>
  <c r="U91" i="15"/>
  <c r="U14" i="16"/>
  <c r="U18" i="16"/>
  <c r="P66" i="16"/>
  <c r="U70" i="16"/>
  <c r="T89" i="11"/>
  <c r="T12" i="12"/>
  <c r="P24" i="12"/>
  <c r="T28" i="12"/>
  <c r="T32" i="12"/>
  <c r="Q33" i="12"/>
  <c r="U33" i="12" s="1"/>
  <c r="T36" i="12"/>
  <c r="T48" i="12"/>
  <c r="P67" i="12"/>
  <c r="T67" i="12" s="1"/>
  <c r="P40" i="13"/>
  <c r="T40" i="13" s="1"/>
  <c r="Q53" i="13"/>
  <c r="Q71" i="13"/>
  <c r="U71" i="13" s="1"/>
  <c r="P24" i="14"/>
  <c r="T24" i="14" s="1"/>
  <c r="Q33" i="14"/>
  <c r="U33" i="14" s="1"/>
  <c r="P67" i="14"/>
  <c r="T67" i="14" s="1"/>
  <c r="U71" i="14"/>
  <c r="T71" i="14"/>
  <c r="U33" i="15"/>
  <c r="P40" i="15"/>
  <c r="T40" i="15" s="1"/>
  <c r="Q53" i="15"/>
  <c r="U53" i="15" s="1"/>
  <c r="Q71" i="15"/>
  <c r="U71" i="15" s="1"/>
  <c r="P24" i="16"/>
  <c r="T24" i="16" s="1"/>
  <c r="U33" i="18"/>
  <c r="T33" i="18"/>
  <c r="P59" i="12"/>
  <c r="Q67" i="12"/>
  <c r="U67" i="12" s="1"/>
  <c r="P70" i="12"/>
  <c r="T70" i="12" s="1"/>
  <c r="P15" i="13"/>
  <c r="Q40" i="13"/>
  <c r="U40" i="13" s="1"/>
  <c r="P72" i="13"/>
  <c r="Q24" i="14"/>
  <c r="U24" i="14" s="1"/>
  <c r="P59" i="14"/>
  <c r="Q67" i="14"/>
  <c r="U67" i="14" s="1"/>
  <c r="P70" i="14"/>
  <c r="P15" i="15"/>
  <c r="T15" i="15" s="1"/>
  <c r="Q40" i="15"/>
  <c r="U40" i="15" s="1"/>
  <c r="P72" i="15"/>
  <c r="T72" i="15" s="1"/>
  <c r="Q24" i="16"/>
  <c r="U24" i="16" s="1"/>
  <c r="T71" i="17"/>
  <c r="P66" i="11"/>
  <c r="U70" i="11"/>
  <c r="T70" i="11"/>
  <c r="Q72" i="11"/>
  <c r="U72" i="11" s="1"/>
  <c r="Q59" i="12"/>
  <c r="Q70" i="12"/>
  <c r="U70" i="12" s="1"/>
  <c r="U67" i="13"/>
  <c r="T72" i="13"/>
  <c r="T15" i="13"/>
  <c r="Q15" i="13"/>
  <c r="U15" i="13" s="1"/>
  <c r="P30" i="13"/>
  <c r="U66" i="13"/>
  <c r="T66" i="13"/>
  <c r="P66" i="13"/>
  <c r="Q72" i="13"/>
  <c r="U72" i="13" s="1"/>
  <c r="Q59" i="14"/>
  <c r="Q70" i="14"/>
  <c r="U15" i="15"/>
  <c r="T67" i="15"/>
  <c r="Q15" i="15"/>
  <c r="P30" i="15"/>
  <c r="U66" i="15"/>
  <c r="T66" i="15"/>
  <c r="P66" i="15"/>
  <c r="Q72" i="15"/>
  <c r="U72" i="15" s="1"/>
  <c r="T50" i="16"/>
  <c r="U50" i="16"/>
  <c r="Q59" i="16"/>
  <c r="U30" i="19"/>
  <c r="T30" i="19"/>
  <c r="Q66" i="11"/>
  <c r="U30" i="12"/>
  <c r="T30" i="12"/>
  <c r="P53" i="12"/>
  <c r="T53" i="12" s="1"/>
  <c r="P71" i="12"/>
  <c r="T71" i="12" s="1"/>
  <c r="Q30" i="13"/>
  <c r="P33" i="13"/>
  <c r="T33" i="13" s="1"/>
  <c r="Q66" i="13"/>
  <c r="P53" i="14"/>
  <c r="T53" i="14" s="1"/>
  <c r="P71" i="14"/>
  <c r="Q30" i="15"/>
  <c r="P33" i="15"/>
  <c r="T33" i="15" s="1"/>
  <c r="Q66" i="15"/>
  <c r="U30" i="18"/>
  <c r="T30" i="18"/>
  <c r="U59" i="18"/>
  <c r="T59" i="18"/>
  <c r="U59" i="19"/>
  <c r="T59" i="19"/>
  <c r="T71" i="19"/>
  <c r="Q33" i="11"/>
  <c r="U33" i="11" s="1"/>
  <c r="U53" i="11"/>
  <c r="T53" i="11"/>
  <c r="T64" i="11"/>
  <c r="P67" i="11"/>
  <c r="T67" i="11" s="1"/>
  <c r="T93" i="11"/>
  <c r="T20" i="12"/>
  <c r="U40" i="12"/>
  <c r="T40" i="12"/>
  <c r="P40" i="12"/>
  <c r="T44" i="12"/>
  <c r="T52" i="12"/>
  <c r="Q53" i="12"/>
  <c r="U53" i="12" s="1"/>
  <c r="T56" i="12"/>
  <c r="Q71" i="12"/>
  <c r="U71" i="12" s="1"/>
  <c r="T89" i="12"/>
  <c r="T12" i="13"/>
  <c r="P24" i="13"/>
  <c r="T28" i="13"/>
  <c r="T32" i="13"/>
  <c r="Q33" i="13"/>
  <c r="U33" i="13" s="1"/>
  <c r="T36" i="13"/>
  <c r="U53" i="13"/>
  <c r="T53" i="13"/>
  <c r="T48" i="13"/>
  <c r="T64" i="13"/>
  <c r="P67" i="13"/>
  <c r="T67" i="13" s="1"/>
  <c r="T93" i="13"/>
  <c r="T20" i="14"/>
  <c r="U40" i="14"/>
  <c r="P40" i="14"/>
  <c r="T40" i="14" s="1"/>
  <c r="T44" i="14"/>
  <c r="T52" i="14"/>
  <c r="Q53" i="14"/>
  <c r="U53" i="14" s="1"/>
  <c r="T56" i="14"/>
  <c r="T89" i="14"/>
  <c r="T12" i="15"/>
  <c r="T28" i="15"/>
  <c r="T32" i="15"/>
  <c r="T36" i="15"/>
  <c r="T53" i="15"/>
  <c r="T48" i="15"/>
  <c r="T64" i="15"/>
  <c r="T93" i="15"/>
  <c r="T20" i="16"/>
  <c r="P33" i="16"/>
  <c r="T33" i="16" s="1"/>
  <c r="T36" i="16"/>
  <c r="T38" i="16"/>
  <c r="U38" i="16"/>
  <c r="Q40" i="16"/>
  <c r="T42" i="16"/>
  <c r="U42" i="16"/>
  <c r="U30" i="17"/>
  <c r="T30" i="17"/>
  <c r="U24" i="18"/>
  <c r="T24" i="18"/>
  <c r="T63" i="11"/>
  <c r="T92" i="11"/>
  <c r="T19" i="12"/>
  <c r="T39" i="12"/>
  <c r="T43" i="12"/>
  <c r="T51" i="12"/>
  <c r="T55" i="12"/>
  <c r="T88" i="12"/>
  <c r="T11" i="13"/>
  <c r="T23" i="13"/>
  <c r="T27" i="13"/>
  <c r="T35" i="13"/>
  <c r="T47" i="13"/>
  <c r="T63" i="13"/>
  <c r="T92" i="13"/>
  <c r="T19" i="14"/>
  <c r="T39" i="14"/>
  <c r="T43" i="14"/>
  <c r="T51" i="14"/>
  <c r="T55" i="14"/>
  <c r="T88" i="14"/>
  <c r="T11" i="15"/>
  <c r="T23" i="15"/>
  <c r="T27" i="15"/>
  <c r="T35" i="15"/>
  <c r="T47" i="15"/>
  <c r="T63" i="15"/>
  <c r="T92" i="15"/>
  <c r="T19" i="16"/>
  <c r="U49" i="16"/>
  <c r="T49" i="16"/>
  <c r="U15" i="12"/>
  <c r="U72" i="12"/>
  <c r="U43" i="12"/>
  <c r="U66" i="12"/>
  <c r="T66" i="12"/>
  <c r="U35" i="13"/>
  <c r="U72" i="14"/>
  <c r="U15" i="14"/>
  <c r="T15" i="14"/>
  <c r="U43" i="14"/>
  <c r="U66" i="14"/>
  <c r="T66" i="14"/>
  <c r="U70" i="14"/>
  <c r="T70" i="14"/>
  <c r="U35" i="15"/>
  <c r="U15" i="16"/>
  <c r="T15" i="16"/>
  <c r="T72" i="16"/>
  <c r="P30" i="16"/>
  <c r="R30" i="16"/>
  <c r="U44" i="16"/>
  <c r="U59" i="16"/>
  <c r="T59" i="16"/>
  <c r="U65" i="16"/>
  <c r="T65" i="16"/>
  <c r="P67" i="16"/>
  <c r="T67" i="16" s="1"/>
  <c r="U24" i="19"/>
  <c r="U70" i="19"/>
  <c r="T70" i="19"/>
  <c r="S40" i="16"/>
  <c r="R72" i="16"/>
  <c r="T86" i="16"/>
  <c r="U87" i="16"/>
  <c r="T9" i="17"/>
  <c r="U10" i="17"/>
  <c r="T21" i="17"/>
  <c r="U22" i="17"/>
  <c r="S24" i="17"/>
  <c r="U26" i="17"/>
  <c r="T45" i="17"/>
  <c r="U46" i="17"/>
  <c r="T57" i="17"/>
  <c r="U58" i="17"/>
  <c r="R59" i="17"/>
  <c r="T61" i="17"/>
  <c r="U62" i="17"/>
  <c r="S67" i="17"/>
  <c r="U69" i="17"/>
  <c r="R70" i="17"/>
  <c r="T90" i="17"/>
  <c r="U91" i="17"/>
  <c r="T13" i="18"/>
  <c r="U14" i="18"/>
  <c r="R15" i="18"/>
  <c r="T17" i="18"/>
  <c r="U18" i="18"/>
  <c r="T29" i="18"/>
  <c r="T37" i="18"/>
  <c r="U38" i="18"/>
  <c r="S40" i="18"/>
  <c r="U42" i="18"/>
  <c r="T49" i="18"/>
  <c r="U50" i="18"/>
  <c r="R72" i="18"/>
  <c r="U87" i="18"/>
  <c r="U10" i="19"/>
  <c r="U22" i="19"/>
  <c r="S24" i="19"/>
  <c r="U26" i="19"/>
  <c r="U46" i="19"/>
  <c r="U58" i="19"/>
  <c r="R59" i="19"/>
  <c r="U62" i="19"/>
  <c r="S67" i="19"/>
  <c r="U69" i="19"/>
  <c r="R70" i="19"/>
  <c r="U91" i="19"/>
  <c r="P67" i="18"/>
  <c r="U40" i="19"/>
  <c r="P40" i="19"/>
  <c r="T40" i="19" s="1"/>
  <c r="Q53" i="19"/>
  <c r="Q71" i="19"/>
  <c r="U71" i="19" s="1"/>
  <c r="U92" i="19"/>
  <c r="T92" i="19"/>
  <c r="U11" i="20"/>
  <c r="T11" i="20"/>
  <c r="P59" i="16"/>
  <c r="Q67" i="16"/>
  <c r="U67" i="16" s="1"/>
  <c r="P70" i="16"/>
  <c r="T70" i="16" s="1"/>
  <c r="P15" i="17"/>
  <c r="T15" i="17" s="1"/>
  <c r="Q40" i="17"/>
  <c r="U40" i="17" s="1"/>
  <c r="P72" i="17"/>
  <c r="T72" i="17" s="1"/>
  <c r="Q24" i="18"/>
  <c r="P59" i="18"/>
  <c r="Q67" i="18"/>
  <c r="U67" i="18" s="1"/>
  <c r="P70" i="18"/>
  <c r="T70" i="18" s="1"/>
  <c r="P15" i="19"/>
  <c r="T15" i="19" s="1"/>
  <c r="Q40" i="19"/>
  <c r="P72" i="19"/>
  <c r="T72" i="19" s="1"/>
  <c r="E24" i="20"/>
  <c r="U24" i="21"/>
  <c r="U67" i="17"/>
  <c r="U15" i="17"/>
  <c r="Q15" i="17"/>
  <c r="P30" i="17"/>
  <c r="U59" i="17"/>
  <c r="T59" i="17"/>
  <c r="U66" i="17"/>
  <c r="T66" i="17"/>
  <c r="P66" i="17"/>
  <c r="U70" i="17"/>
  <c r="T70" i="17"/>
  <c r="Q72" i="17"/>
  <c r="U72" i="17" s="1"/>
  <c r="Q59" i="18"/>
  <c r="Q70" i="18"/>
  <c r="U70" i="18" s="1"/>
  <c r="U67" i="19"/>
  <c r="Q15" i="19"/>
  <c r="U15" i="19" s="1"/>
  <c r="P30" i="19"/>
  <c r="U66" i="19"/>
  <c r="T66" i="19"/>
  <c r="P66" i="19"/>
  <c r="Q72" i="19"/>
  <c r="U72" i="19" s="1"/>
  <c r="U28" i="20"/>
  <c r="T28" i="20"/>
  <c r="U59" i="21"/>
  <c r="T59" i="21"/>
  <c r="P53" i="16"/>
  <c r="T53" i="16" s="1"/>
  <c r="P71" i="16"/>
  <c r="T71" i="16" s="1"/>
  <c r="Q30" i="17"/>
  <c r="P33" i="17"/>
  <c r="T33" i="17" s="1"/>
  <c r="Q66" i="17"/>
  <c r="P53" i="18"/>
  <c r="T53" i="18" s="1"/>
  <c r="P71" i="18"/>
  <c r="T71" i="18" s="1"/>
  <c r="Q30" i="19"/>
  <c r="P33" i="19"/>
  <c r="T33" i="19" s="1"/>
  <c r="Q66" i="19"/>
  <c r="T33" i="20"/>
  <c r="U70" i="21"/>
  <c r="U40" i="16"/>
  <c r="T40" i="16"/>
  <c r="T44" i="16"/>
  <c r="T52" i="16"/>
  <c r="Q53" i="16"/>
  <c r="U53" i="16" s="1"/>
  <c r="T56" i="16"/>
  <c r="Q71" i="16"/>
  <c r="U71" i="16" s="1"/>
  <c r="T12" i="17"/>
  <c r="P24" i="17"/>
  <c r="T24" i="17" s="1"/>
  <c r="Q33" i="17"/>
  <c r="U33" i="17" s="1"/>
  <c r="U53" i="17"/>
  <c r="T53" i="17"/>
  <c r="T48" i="17"/>
  <c r="P67" i="17"/>
  <c r="T67" i="17" s="1"/>
  <c r="T93" i="17"/>
  <c r="T20" i="18"/>
  <c r="U40" i="18"/>
  <c r="T40" i="18"/>
  <c r="P40" i="18"/>
  <c r="T44" i="18"/>
  <c r="T52" i="18"/>
  <c r="Q53" i="18"/>
  <c r="U53" i="18" s="1"/>
  <c r="T56" i="18"/>
  <c r="Q71" i="18"/>
  <c r="U71" i="18" s="1"/>
  <c r="P24" i="19"/>
  <c r="T24" i="19" s="1"/>
  <c r="Q33" i="19"/>
  <c r="U33" i="19" s="1"/>
  <c r="U53" i="19"/>
  <c r="T53" i="19"/>
  <c r="P67" i="19"/>
  <c r="T67" i="19" s="1"/>
  <c r="P15" i="20"/>
  <c r="U23" i="20"/>
  <c r="T23" i="20"/>
  <c r="T39" i="16"/>
  <c r="T43" i="16"/>
  <c r="T51" i="16"/>
  <c r="T55" i="16"/>
  <c r="T88" i="16"/>
  <c r="T11" i="17"/>
  <c r="T23" i="17"/>
  <c r="T27" i="17"/>
  <c r="T35" i="17"/>
  <c r="T47" i="17"/>
  <c r="T63" i="17"/>
  <c r="T92" i="17"/>
  <c r="T19" i="18"/>
  <c r="T39" i="18"/>
  <c r="T43" i="18"/>
  <c r="T51" i="18"/>
  <c r="T55" i="18"/>
  <c r="T88" i="18"/>
  <c r="T11" i="19"/>
  <c r="T23" i="19"/>
  <c r="T27" i="19"/>
  <c r="T35" i="19"/>
  <c r="T47" i="19"/>
  <c r="T63" i="19"/>
  <c r="Q15" i="20"/>
  <c r="U15" i="20" s="1"/>
  <c r="U43" i="16"/>
  <c r="U66" i="16"/>
  <c r="T66" i="16"/>
  <c r="U35" i="17"/>
  <c r="U72" i="18"/>
  <c r="T72" i="18"/>
  <c r="U15" i="18"/>
  <c r="T67" i="18"/>
  <c r="T15" i="18"/>
  <c r="U43" i="18"/>
  <c r="U66" i="18"/>
  <c r="T66" i="18"/>
  <c r="U35" i="19"/>
  <c r="T20" i="20"/>
  <c r="Q24" i="20"/>
  <c r="U59" i="20"/>
  <c r="T59" i="20"/>
  <c r="U70" i="20"/>
  <c r="T70" i="20"/>
  <c r="P24" i="20"/>
  <c r="T32" i="20"/>
  <c r="Q33" i="20"/>
  <c r="U33" i="20" s="1"/>
  <c r="T36" i="20"/>
  <c r="T53" i="20"/>
  <c r="T48" i="20"/>
  <c r="T64" i="20"/>
  <c r="P67" i="20"/>
  <c r="T93" i="20"/>
  <c r="T20" i="21"/>
  <c r="U40" i="21"/>
  <c r="P40" i="21"/>
  <c r="T40" i="21" s="1"/>
  <c r="T44" i="21"/>
  <c r="T52" i="21"/>
  <c r="Q53" i="21"/>
  <c r="T56" i="21"/>
  <c r="U57" i="21"/>
  <c r="Q71" i="21"/>
  <c r="U71" i="21" s="1"/>
  <c r="T89" i="21"/>
  <c r="U90" i="21"/>
  <c r="E79" i="17"/>
  <c r="E79" i="13"/>
  <c r="S95" i="1"/>
  <c r="U106" i="1"/>
  <c r="S95" i="20"/>
  <c r="U98" i="20"/>
  <c r="U113" i="16"/>
  <c r="T113" i="11"/>
  <c r="T27" i="20"/>
  <c r="S30" i="20"/>
  <c r="R33" i="20"/>
  <c r="T35" i="20"/>
  <c r="T47" i="20"/>
  <c r="T63" i="20"/>
  <c r="S66" i="20"/>
  <c r="T92" i="20"/>
  <c r="T19" i="21"/>
  <c r="T39" i="21"/>
  <c r="T43" i="21"/>
  <c r="T51" i="21"/>
  <c r="R53" i="21"/>
  <c r="T55" i="21"/>
  <c r="R71" i="21"/>
  <c r="P72" i="21"/>
  <c r="T72" i="21" s="1"/>
  <c r="E79" i="16"/>
  <c r="E79" i="6"/>
  <c r="E95" i="21"/>
  <c r="E112" i="21" s="1"/>
  <c r="U112" i="21" s="1"/>
  <c r="U15" i="21"/>
  <c r="T15" i="21"/>
  <c r="U66" i="21"/>
  <c r="T66" i="21"/>
  <c r="P66" i="21"/>
  <c r="Q72" i="21"/>
  <c r="U72" i="21" s="1"/>
  <c r="U30" i="20"/>
  <c r="T30" i="20"/>
  <c r="P53" i="20"/>
  <c r="P71" i="20"/>
  <c r="T71" i="20" s="1"/>
  <c r="Q30" i="21"/>
  <c r="P33" i="21"/>
  <c r="T33" i="21" s="1"/>
  <c r="Q66" i="21"/>
  <c r="E79" i="20"/>
  <c r="E79" i="8"/>
  <c r="T101" i="1"/>
  <c r="T105" i="1"/>
  <c r="R95" i="19"/>
  <c r="T97" i="18"/>
  <c r="T99" i="18"/>
  <c r="M112" i="18"/>
  <c r="S112" i="18" s="1"/>
  <c r="T100" i="17"/>
  <c r="T109" i="17"/>
  <c r="T109" i="16"/>
  <c r="E95" i="14"/>
  <c r="T95" i="14" s="1"/>
  <c r="L112" i="14"/>
  <c r="R112" i="14" s="1"/>
  <c r="T110" i="13"/>
  <c r="T102" i="12"/>
  <c r="T104" i="12"/>
  <c r="S95" i="11"/>
  <c r="U40" i="20"/>
  <c r="T40" i="20"/>
  <c r="P40" i="20"/>
  <c r="Q53" i="20"/>
  <c r="U53" i="20" s="1"/>
  <c r="Q71" i="20"/>
  <c r="U71" i="20" s="1"/>
  <c r="P24" i="21"/>
  <c r="T24" i="21" s="1"/>
  <c r="Q33" i="21"/>
  <c r="U33" i="21" s="1"/>
  <c r="U53" i="21"/>
  <c r="T53" i="21"/>
  <c r="T64" i="21"/>
  <c r="P67" i="21"/>
  <c r="T67" i="21" s="1"/>
  <c r="T71" i="21"/>
  <c r="T93" i="21"/>
  <c r="T109" i="1"/>
  <c r="T99" i="21"/>
  <c r="T99" i="20"/>
  <c r="T104" i="19"/>
  <c r="M112" i="19"/>
  <c r="S112" i="19" s="1"/>
  <c r="T113" i="19"/>
  <c r="U101" i="18"/>
  <c r="T109" i="18"/>
  <c r="M112" i="17"/>
  <c r="S112" i="17" s="1"/>
  <c r="T101" i="16"/>
  <c r="T96" i="15"/>
  <c r="T103" i="14"/>
  <c r="T103" i="13"/>
  <c r="T105" i="13"/>
  <c r="T97" i="12"/>
  <c r="T99" i="12"/>
  <c r="T97" i="11"/>
  <c r="T96" i="10"/>
  <c r="T19" i="20"/>
  <c r="T39" i="20"/>
  <c r="T43" i="20"/>
  <c r="T51" i="20"/>
  <c r="T55" i="20"/>
  <c r="T88" i="20"/>
  <c r="T11" i="21"/>
  <c r="T23" i="21"/>
  <c r="T27" i="21"/>
  <c r="T35" i="21"/>
  <c r="T47" i="21"/>
  <c r="P59" i="21"/>
  <c r="T63" i="21"/>
  <c r="Q67" i="21"/>
  <c r="U67" i="21" s="1"/>
  <c r="P70" i="21"/>
  <c r="T70" i="21" s="1"/>
  <c r="T92" i="21"/>
  <c r="E79" i="12"/>
  <c r="U97" i="21"/>
  <c r="T103" i="21"/>
  <c r="U107" i="21"/>
  <c r="T109" i="21"/>
  <c r="T110" i="20"/>
  <c r="T113" i="20"/>
  <c r="T109" i="19"/>
  <c r="T103" i="18"/>
  <c r="T102" i="17"/>
  <c r="T104" i="17"/>
  <c r="T106" i="17"/>
  <c r="T98" i="16"/>
  <c r="T106" i="16"/>
  <c r="U98" i="15"/>
  <c r="T104" i="15"/>
  <c r="U97" i="14"/>
  <c r="U105" i="14"/>
  <c r="T100" i="13"/>
  <c r="T106" i="12"/>
  <c r="T108" i="12"/>
  <c r="T99" i="11"/>
  <c r="T101" i="11"/>
  <c r="T108" i="11"/>
  <c r="T98" i="10"/>
  <c r="T100" i="10"/>
  <c r="T15" i="20"/>
  <c r="U72" i="20"/>
  <c r="T72" i="20"/>
  <c r="U67" i="20"/>
  <c r="T67" i="20"/>
  <c r="U43" i="20"/>
  <c r="U66" i="20"/>
  <c r="T66" i="20"/>
  <c r="U35" i="21"/>
  <c r="T46" i="21"/>
  <c r="T58" i="21"/>
  <c r="T91" i="21"/>
  <c r="U105" i="21"/>
  <c r="T96" i="20"/>
  <c r="T104" i="20"/>
  <c r="T108" i="20"/>
  <c r="L112" i="20"/>
  <c r="R112" i="20" s="1"/>
  <c r="T99" i="19"/>
  <c r="T101" i="19"/>
  <c r="T99" i="17"/>
  <c r="T108" i="17"/>
  <c r="T108" i="16"/>
  <c r="E95" i="15"/>
  <c r="T100" i="15"/>
  <c r="U106" i="15"/>
  <c r="T99" i="14"/>
  <c r="T107" i="14"/>
  <c r="U96" i="13"/>
  <c r="T107" i="13"/>
  <c r="T109" i="13"/>
  <c r="T101" i="12"/>
  <c r="T110" i="12"/>
  <c r="T103" i="11"/>
  <c r="R95" i="10"/>
  <c r="U30" i="21"/>
  <c r="T30" i="21"/>
  <c r="T61" i="21"/>
  <c r="E79" i="14"/>
  <c r="E79" i="4"/>
  <c r="T98" i="18"/>
  <c r="T103" i="9"/>
  <c r="T109" i="9"/>
  <c r="T98" i="8"/>
  <c r="U98" i="7"/>
  <c r="E95" i="8"/>
  <c r="T95" i="8" s="1"/>
  <c r="R95" i="7"/>
  <c r="R95" i="6"/>
  <c r="U100" i="3"/>
  <c r="U110" i="3"/>
  <c r="M112" i="3"/>
  <c r="S112" i="3" s="1"/>
  <c r="T104" i="2"/>
  <c r="U108" i="2"/>
  <c r="T103" i="8"/>
  <c r="T105" i="7"/>
  <c r="U103" i="6"/>
  <c r="T101" i="5"/>
  <c r="T107" i="5"/>
  <c r="U109" i="4"/>
  <c r="U102" i="3"/>
  <c r="T98" i="2"/>
  <c r="T107" i="10"/>
  <c r="T96" i="9"/>
  <c r="U106" i="9"/>
  <c r="U97" i="8"/>
  <c r="U107" i="8"/>
  <c r="T110" i="7"/>
  <c r="U97" i="6"/>
  <c r="T110" i="6"/>
  <c r="T113" i="5"/>
  <c r="U98" i="9"/>
  <c r="L112" i="8"/>
  <c r="R112" i="8" s="1"/>
  <c r="T102" i="7"/>
  <c r="T102" i="6"/>
  <c r="T108" i="6"/>
  <c r="T113" i="6"/>
  <c r="T108" i="4"/>
  <c r="T113" i="4"/>
  <c r="T97" i="3"/>
  <c r="T101" i="3"/>
  <c r="S95" i="2"/>
  <c r="U107" i="2"/>
  <c r="U109" i="2"/>
  <c r="E95" i="9"/>
  <c r="U95" i="9" s="1"/>
  <c r="U104" i="7"/>
  <c r="T100" i="6"/>
  <c r="U110" i="5"/>
  <c r="M112" i="5"/>
  <c r="S112" i="5" s="1"/>
  <c r="T106" i="4"/>
  <c r="U95" i="6"/>
  <c r="E112" i="6"/>
  <c r="T95" i="6"/>
  <c r="U95" i="14"/>
  <c r="E112" i="14"/>
  <c r="U102" i="16"/>
  <c r="T102" i="16"/>
  <c r="U104" i="9"/>
  <c r="T104" i="9"/>
  <c r="S95" i="6"/>
  <c r="M112" i="6"/>
  <c r="S112" i="6" s="1"/>
  <c r="U101" i="6"/>
  <c r="T101" i="6"/>
  <c r="S95" i="21"/>
  <c r="U97" i="19"/>
  <c r="T97" i="19"/>
  <c r="U102" i="9"/>
  <c r="T102" i="9"/>
  <c r="E95" i="1"/>
  <c r="T102" i="1"/>
  <c r="T110" i="1"/>
  <c r="L112" i="1"/>
  <c r="R112" i="1" s="1"/>
  <c r="T95" i="21"/>
  <c r="T101" i="21"/>
  <c r="T100" i="20"/>
  <c r="T102" i="20"/>
  <c r="T107" i="20"/>
  <c r="T106" i="19"/>
  <c r="T108" i="19"/>
  <c r="T97" i="17"/>
  <c r="U113" i="17"/>
  <c r="T104" i="16"/>
  <c r="U110" i="16"/>
  <c r="T110" i="16"/>
  <c r="T104" i="13"/>
  <c r="U104" i="13"/>
  <c r="T100" i="9"/>
  <c r="U100" i="9"/>
  <c r="U108" i="7"/>
  <c r="T108" i="7"/>
  <c r="T99" i="1"/>
  <c r="T107" i="1"/>
  <c r="U95" i="21"/>
  <c r="T98" i="21"/>
  <c r="T106" i="21"/>
  <c r="T112" i="21"/>
  <c r="T109" i="20"/>
  <c r="U96" i="18"/>
  <c r="T96" i="18"/>
  <c r="E95" i="18"/>
  <c r="T105" i="18"/>
  <c r="T107" i="18"/>
  <c r="U96" i="17"/>
  <c r="E95" i="17"/>
  <c r="U103" i="17"/>
  <c r="T103" i="17"/>
  <c r="T97" i="16"/>
  <c r="U102" i="15"/>
  <c r="T102" i="15"/>
  <c r="T102" i="14"/>
  <c r="U99" i="13"/>
  <c r="T99" i="13"/>
  <c r="U100" i="7"/>
  <c r="T100" i="7"/>
  <c r="E95" i="7"/>
  <c r="U105" i="19"/>
  <c r="T105" i="19"/>
  <c r="E95" i="16"/>
  <c r="U96" i="16"/>
  <c r="U110" i="15"/>
  <c r="T110" i="15"/>
  <c r="S95" i="14"/>
  <c r="M112" i="14"/>
  <c r="S112" i="14" s="1"/>
  <c r="E95" i="11"/>
  <c r="U96" i="11"/>
  <c r="T96" i="11"/>
  <c r="L112" i="11"/>
  <c r="R112" i="11" s="1"/>
  <c r="R95" i="11"/>
  <c r="U104" i="18"/>
  <c r="T104" i="18"/>
  <c r="U95" i="15"/>
  <c r="T95" i="15"/>
  <c r="E112" i="15"/>
  <c r="U101" i="14"/>
  <c r="T101" i="14"/>
  <c r="M112" i="9"/>
  <c r="S112" i="9" s="1"/>
  <c r="S95" i="9"/>
  <c r="T110" i="21"/>
  <c r="E95" i="20"/>
  <c r="T101" i="20"/>
  <c r="U106" i="20"/>
  <c r="E95" i="19"/>
  <c r="T107" i="19"/>
  <c r="R95" i="17"/>
  <c r="T96" i="17"/>
  <c r="T98" i="17"/>
  <c r="R95" i="16"/>
  <c r="L112" i="16"/>
  <c r="R112" i="16" s="1"/>
  <c r="T103" i="16"/>
  <c r="T105" i="16"/>
  <c r="S95" i="15"/>
  <c r="U109" i="14"/>
  <c r="T109" i="14"/>
  <c r="U109" i="6"/>
  <c r="T109" i="6"/>
  <c r="T113" i="15"/>
  <c r="S95" i="10"/>
  <c r="U99" i="6"/>
  <c r="T99" i="6"/>
  <c r="U107" i="6"/>
  <c r="T107" i="6"/>
  <c r="E95" i="2"/>
  <c r="E95" i="12"/>
  <c r="U113" i="10"/>
  <c r="U107" i="4"/>
  <c r="T107" i="4"/>
  <c r="U106" i="3"/>
  <c r="T106" i="3"/>
  <c r="L112" i="15"/>
  <c r="R112" i="15" s="1"/>
  <c r="T113" i="12"/>
  <c r="S95" i="7"/>
  <c r="M112" i="7"/>
  <c r="S112" i="7" s="1"/>
  <c r="U98" i="5"/>
  <c r="T98" i="5"/>
  <c r="U106" i="5"/>
  <c r="T106" i="5"/>
  <c r="U99" i="4"/>
  <c r="T99" i="4"/>
  <c r="U105" i="4"/>
  <c r="T105" i="4"/>
  <c r="U98" i="3"/>
  <c r="T98" i="3"/>
  <c r="U104" i="3"/>
  <c r="T104" i="3"/>
  <c r="U105" i="2"/>
  <c r="T105" i="2"/>
  <c r="E95" i="13"/>
  <c r="S95" i="12"/>
  <c r="E95" i="5"/>
  <c r="U97" i="4"/>
  <c r="T97" i="4"/>
  <c r="U96" i="3"/>
  <c r="T96" i="3"/>
  <c r="E95" i="3"/>
  <c r="U103" i="2"/>
  <c r="T103" i="2"/>
  <c r="T102" i="8"/>
  <c r="T110" i="8"/>
  <c r="T100" i="5"/>
  <c r="T108" i="5"/>
  <c r="U97" i="2"/>
  <c r="T97" i="2"/>
  <c r="T101" i="15"/>
  <c r="T109" i="15"/>
  <c r="T100" i="14"/>
  <c r="T108" i="14"/>
  <c r="T113" i="14"/>
  <c r="T98" i="13"/>
  <c r="T98" i="12"/>
  <c r="U103" i="12"/>
  <c r="T100" i="11"/>
  <c r="T105" i="11"/>
  <c r="U110" i="11"/>
  <c r="T99" i="10"/>
  <c r="T104" i="10"/>
  <c r="U109" i="10"/>
  <c r="U108" i="9"/>
  <c r="T110" i="9"/>
  <c r="T101" i="7"/>
  <c r="T109" i="7"/>
  <c r="M112" i="13"/>
  <c r="S112" i="13" s="1"/>
  <c r="E95" i="10"/>
  <c r="R95" i="9"/>
  <c r="L112" i="9"/>
  <c r="R112" i="9" s="1"/>
  <c r="U101" i="8"/>
  <c r="T101" i="8"/>
  <c r="U109" i="8"/>
  <c r="T109" i="8"/>
  <c r="U113" i="3"/>
  <c r="T96" i="5"/>
  <c r="U96" i="2"/>
  <c r="E95" i="4"/>
  <c r="T113" i="2"/>
  <c r="T100" i="8"/>
  <c r="T108" i="8"/>
  <c r="T99" i="7"/>
  <c r="T107" i="7"/>
  <c r="T98" i="6"/>
  <c r="T106" i="6"/>
  <c r="T97" i="5"/>
  <c r="T105" i="5"/>
  <c r="T96" i="4"/>
  <c r="T104" i="4"/>
  <c r="T103" i="3"/>
  <c r="T102" i="2"/>
  <c r="T110" i="2"/>
  <c r="L112" i="2"/>
  <c r="R112" i="2" s="1"/>
  <c r="T59" i="15" l="1"/>
  <c r="T95" i="9"/>
  <c r="T30" i="9"/>
  <c r="U95" i="8"/>
  <c r="E112" i="9"/>
  <c r="T33" i="5"/>
  <c r="T70" i="4"/>
  <c r="T24" i="2"/>
  <c r="E112" i="8"/>
  <c r="U24" i="20"/>
  <c r="T24" i="20"/>
  <c r="U70" i="1"/>
  <c r="T70" i="1"/>
  <c r="U95" i="1"/>
  <c r="T95" i="1"/>
  <c r="E112" i="1"/>
  <c r="E112" i="11"/>
  <c r="U95" i="11"/>
  <c r="T95" i="11"/>
  <c r="T95" i="18"/>
  <c r="E112" i="18"/>
  <c r="U95" i="18"/>
  <c r="U112" i="14"/>
  <c r="T112" i="14"/>
  <c r="U95" i="13"/>
  <c r="T95" i="13"/>
  <c r="E112" i="13"/>
  <c r="E112" i="7"/>
  <c r="U95" i="7"/>
  <c r="T95" i="7"/>
  <c r="U112" i="8"/>
  <c r="T112" i="8"/>
  <c r="U95" i="20"/>
  <c r="E112" i="20"/>
  <c r="T95" i="20"/>
  <c r="U95" i="12"/>
  <c r="T95" i="12"/>
  <c r="E112" i="12"/>
  <c r="U95" i="3"/>
  <c r="T95" i="3"/>
  <c r="E112" i="3"/>
  <c r="E112" i="2"/>
  <c r="T95" i="2"/>
  <c r="U95" i="2"/>
  <c r="E112" i="19"/>
  <c r="U95" i="19"/>
  <c r="T95" i="19"/>
  <c r="U112" i="9"/>
  <c r="T112" i="9"/>
  <c r="U95" i="5"/>
  <c r="E112" i="5"/>
  <c r="T95" i="5"/>
  <c r="T95" i="17"/>
  <c r="E112" i="17"/>
  <c r="U95" i="17"/>
  <c r="U112" i="6"/>
  <c r="T112" i="6"/>
  <c r="E112" i="16"/>
  <c r="T95" i="16"/>
  <c r="U95" i="16"/>
  <c r="U112" i="15"/>
  <c r="T112" i="15"/>
  <c r="T95" i="4"/>
  <c r="E112" i="4"/>
  <c r="U95" i="4"/>
  <c r="E112" i="10"/>
  <c r="T95" i="10"/>
  <c r="U95" i="10"/>
  <c r="U112" i="7" l="1"/>
  <c r="T112" i="7"/>
  <c r="U112" i="13"/>
  <c r="T112" i="13"/>
  <c r="T112" i="19"/>
  <c r="U112" i="19"/>
  <c r="U112" i="10"/>
  <c r="T112" i="10"/>
  <c r="U112" i="2"/>
  <c r="T112" i="2"/>
  <c r="U112" i="20"/>
  <c r="T112" i="20"/>
  <c r="T112" i="3"/>
  <c r="U112" i="3"/>
  <c r="T112" i="11"/>
  <c r="U112" i="11"/>
  <c r="T112" i="5"/>
  <c r="U112" i="5"/>
  <c r="U112" i="16"/>
  <c r="T112" i="16"/>
  <c r="U112" i="4"/>
  <c r="T112" i="4"/>
  <c r="U112" i="1"/>
  <c r="T112" i="1"/>
  <c r="T112" i="18"/>
  <c r="U112" i="18"/>
  <c r="T112" i="17"/>
  <c r="U112" i="17"/>
  <c r="U112" i="12"/>
  <c r="T112" i="12"/>
</calcChain>
</file>

<file path=xl/sharedStrings.xml><?xml version="1.0" encoding="utf-8"?>
<sst xmlns="http://schemas.openxmlformats.org/spreadsheetml/2006/main" count="4872" uniqueCount="145">
  <si>
    <t>Figures Finalised as at 2024/01/26</t>
  </si>
  <si>
    <t/>
  </si>
  <si>
    <t>2nd Quarter Ended 31 December 2023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</si>
  <si>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</si>
  <si>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</si>
  <si>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</si>
  <si>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</si>
  <si>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</si>
  <si>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</si>
  <si>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</si>
  <si>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</si>
  <si>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2nd Q</t>
  </si>
  <si>
    <t>% Changes for the 2nd Q</t>
  </si>
  <si>
    <t>Approved Roll Over</t>
  </si>
  <si>
    <t>R thousands</t>
  </si>
  <si>
    <t>Division of revenue Act No. 5 of 2022</t>
  </si>
  <si>
    <t>Adjustment (Mid year)</t>
  </si>
  <si>
    <t>Other Adjustments</t>
  </si>
  <si>
    <t>Total Available 2023/24</t>
  </si>
  <si>
    <t>Approved payment schedule</t>
  </si>
  <si>
    <t>Transferred to municipalities for direct grants</t>
  </si>
  <si>
    <t>Actual expenditure National Department by 30 September 2023</t>
  </si>
  <si>
    <t>Actual expenditure by municipalities by 30 September 2023</t>
  </si>
  <si>
    <t>Actual expenditure National Department by 31 December 2023</t>
  </si>
  <si>
    <t>Actual expenditure by municipalities by 31 December 2023</t>
  </si>
  <si>
    <t>Actual expenditure National Department by 31 March 2024</t>
  </si>
  <si>
    <t>Actual expenditure by municipalities by 31 March 2024</t>
  </si>
  <si>
    <t>Actual expenditure National Department by 30 June 2024</t>
  </si>
  <si>
    <t>Actual expenditure by municipalities by 30 June 2024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</si>
  <si>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</si>
  <si>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</si>
  <si>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</si>
  <si>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</si>
  <si>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</si>
  <si>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</si>
  <si>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</si>
  <si>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</si>
  <si>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</si>
  <si>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</si>
  <si>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</si>
  <si>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</si>
  <si>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</si>
  <si>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</si>
  <si>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</si>
  <si>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</si>
  <si>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</si>
  <si>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</si>
  <si>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</si>
  <si>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</si>
  <si>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</si>
  <si>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</si>
  <si>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</si>
  <si>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</si>
  <si>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</si>
  <si>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</si>
  <si>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</si>
  <si>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</si>
  <si>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</si>
  <si>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</si>
  <si>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</si>
  <si>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</si>
  <si>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</si>
  <si>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</si>
  <si>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</si>
  <si>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</si>
  <si>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</si>
  <si>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</si>
  <si>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</si>
  <si>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</si>
  <si>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</si>
  <si>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</si>
  <si>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</si>
  <si>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</si>
  <si>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</si>
  <si>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</si>
  <si>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</si>
  <si>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</si>
  <si>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</si>
  <si>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</si>
  <si>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</si>
  <si>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</si>
  <si>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</si>
  <si>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</si>
  <si>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</si>
  <si>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</si>
  <si>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</si>
  <si>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</si>
  <si>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</si>
  <si>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</si>
  <si>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</si>
  <si>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</si>
  <si>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</si>
  <si>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</si>
  <si>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</si>
  <si>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</si>
  <si>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2023</t>
  </si>
  <si>
    <t>Actual expenditure Provincial Department by 31 December 2023</t>
  </si>
  <si>
    <t>Actual expenditure Provincial Department by 31 March 2024</t>
  </si>
  <si>
    <t>Actual expenditure Provincial Department by 30 June 2024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</si>
  <si>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</si>
  <si>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</si>
  <si>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</si>
  <si>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</si>
  <si>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</si>
  <si>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</si>
  <si>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</si>
  <si>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</si>
  <si>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</si>
  <si>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</si>
  <si>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</si>
  <si>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</si>
  <si>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MPUMALANGA: GERT SIBANDE (DC30)</t>
  </si>
  <si>
    <t>MPUMALANGA: NKANGALA (DC31)</t>
  </si>
  <si>
    <t>MPUMALANGA: EHLANZENI (DC32)</t>
  </si>
  <si>
    <t>MPUMALANGA: ALBERT LUTHULI (MP301)</t>
  </si>
  <si>
    <t>MPUMALANGA: MSUKALIGWA (MP302)</t>
  </si>
  <si>
    <t>MPUMALANGA: MKHONDO (MP303)</t>
  </si>
  <si>
    <t>MPUMALANGA: PIXLEY KA SEME (MP) (MP304)</t>
  </si>
  <si>
    <t>MPUMALANGA: LEKWA (MP305)</t>
  </si>
  <si>
    <t>MPUMALANGA: DIPALESENG (MP306)</t>
  </si>
  <si>
    <t>MPUMALANGA: GOVAN MBEKI (MP307)</t>
  </si>
  <si>
    <t>MPUMALANGA: VICTOR KHANYE (MP311)</t>
  </si>
  <si>
    <t>MPUMALANGA: EMALAHLENI (MP) (MP312)</t>
  </si>
  <si>
    <t>MPUMALANGA: STEVE TSHWETE (MP313)</t>
  </si>
  <si>
    <t>MPUMALANGA: EMAKHAZENI (MP314)</t>
  </si>
  <si>
    <t>MPUMALANGA: THEMBISILE HANI (MP315)</t>
  </si>
  <si>
    <t>MPUMALANGA: DR J.S. MOROKA (MP316)</t>
  </si>
  <si>
    <t>MPUMALANGA: THABA CHWEU (MP321)</t>
  </si>
  <si>
    <t>MPUMALANGA: NKOMAZI (MP324)</t>
  </si>
  <si>
    <t>MPUMALANGA: BUSHBUCKRIDGE (MP325)</t>
  </si>
  <si>
    <t>MPUMALANGA: CITY OF MBOMBELA (MP326)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</si>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</sst>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b/>
      <sz val="10"/>
      <color indexed="8"/>
      <name val="Arial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6" fontId="3" fillId="0" borderId="3" xfId="0" applyNumberFormat="1" applyFont="1" applyBorder="1"/>
    <xf numFmtId="165" fontId="2" fillId="0" borderId="3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indent="1"/>
    </xf>
    <xf numFmtId="165" fontId="2" fillId="0" borderId="3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Font="1" applyBorder="1" applyAlignment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Font="1" applyBorder="1"/>
    <xf numFmtId="0" fontId="2" fillId="0" borderId="9" xfId="0" applyFont="1" applyBorder="1"/>
    <xf numFmtId="0" fontId="2" fillId="0" borderId="0" xfId="0" applyFont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11" xfId="0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/>
    <xf numFmtId="167" fontId="10" fillId="0" borderId="24" xfId="0" applyNumberFormat="1" applyFont="1" applyBorder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Font="1" applyFill="1" applyBorder="1" applyAlignment="1">
      <alignment horizontal="left" indent="1"/>
    </xf>
    <xf numFmtId="165" fontId="2" fillId="3" borderId="26" xfId="0" applyNumberFormat="1" applyFont="1" applyFill="1" applyBorder="1" applyAlignment="1">
      <alignment horizontal="right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165" fontId="3" fillId="0" borderId="29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30" xfId="0" applyNumberFormat="1" applyFont="1" applyBorder="1" applyAlignment="1">
      <alignment horizontal="center" vertical="center"/>
    </xf>
    <xf numFmtId="165" fontId="2" fillId="0" borderId="31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left" vertical="top" wrapText="1"/>
    </xf>
    <xf numFmtId="165" fontId="2" fillId="0" borderId="32" xfId="0" applyNumberFormat="1" applyFont="1" applyBorder="1" applyAlignment="1">
      <alignment horizontal="center" vertical="top" wrapText="1"/>
    </xf>
    <xf numFmtId="164" fontId="2" fillId="0" borderId="32" xfId="0" applyNumberFormat="1" applyFont="1" applyBorder="1" applyAlignment="1">
      <alignment horizontal="center" vertical="top" wrapText="1"/>
    </xf>
    <xf numFmtId="49" fontId="2" fillId="0" borderId="32" xfId="0" applyNumberFormat="1" applyFont="1" applyBorder="1" applyAlignment="1">
      <alignment horizontal="center" vertical="top" wrapText="1"/>
    </xf>
    <xf numFmtId="49" fontId="2" fillId="0" borderId="33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34" xfId="0" applyFont="1" applyBorder="1" applyAlignment="1">
      <alignment horizontal="left"/>
    </xf>
    <xf numFmtId="165" fontId="2" fillId="0" borderId="22" xfId="0" applyNumberFormat="1" applyFont="1" applyBorder="1" applyAlignment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Font="1" applyBorder="1" applyAlignment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19" xfId="0" applyNumberFormat="1" applyFont="1" applyBorder="1"/>
    <xf numFmtId="169" fontId="10" fillId="0" borderId="20" xfId="0" applyNumberFormat="1" applyFont="1" applyBorder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/>
    <xf numFmtId="169" fontId="10" fillId="0" borderId="15" xfId="0" applyNumberFormat="1" applyFont="1" applyBorder="1"/>
    <xf numFmtId="169" fontId="10" fillId="0" borderId="16" xfId="0" applyNumberFormat="1" applyFont="1" applyBorder="1"/>
    <xf numFmtId="169" fontId="10" fillId="0" borderId="9" xfId="0" applyNumberFormat="1" applyFont="1" applyBorder="1"/>
    <xf numFmtId="169" fontId="10" fillId="0" borderId="23" xfId="0" applyNumberFormat="1" applyFont="1" applyBorder="1"/>
    <xf numFmtId="169" fontId="10" fillId="0" borderId="24" xfId="0" applyNumberFormat="1" applyFont="1" applyBorder="1"/>
    <xf numFmtId="169" fontId="2" fillId="0" borderId="3" xfId="0" applyNumberFormat="1" applyFont="1" applyBorder="1" applyAlignment="1">
      <alignment horizontal="center" vertical="top" wrapText="1"/>
    </xf>
    <xf numFmtId="169" fontId="2" fillId="0" borderId="4" xfId="0" applyNumberFormat="1" applyFont="1" applyBorder="1" applyAlignment="1">
      <alignment horizontal="center" vertical="top" wrapText="1"/>
    </xf>
    <xf numFmtId="169" fontId="2" fillId="0" borderId="5" xfId="0" applyNumberFormat="1" applyFont="1" applyBorder="1" applyAlignment="1">
      <alignment horizontal="right"/>
    </xf>
    <xf numFmtId="169" fontId="2" fillId="0" borderId="6" xfId="0" applyNumberFormat="1" applyFont="1" applyBorder="1" applyAlignment="1">
      <alignment horizontal="right"/>
    </xf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3" xfId="0" applyNumberFormat="1" applyFont="1" applyBorder="1" applyAlignment="1">
      <alignment horizontal="right"/>
    </xf>
    <xf numFmtId="169" fontId="3" fillId="0" borderId="3" xfId="0" applyNumberFormat="1" applyFont="1" applyBorder="1" applyAlignment="1" applyProtection="1">
      <alignment horizontal="right"/>
      <protection locked="0"/>
    </xf>
    <xf numFmtId="169" fontId="2" fillId="0" borderId="4" xfId="0" applyNumberFormat="1" applyFont="1" applyBorder="1" applyAlignment="1">
      <alignment horizontal="right"/>
    </xf>
    <xf numFmtId="169" fontId="2" fillId="0" borderId="34" xfId="0" applyNumberFormat="1" applyFont="1" applyBorder="1" applyAlignment="1">
      <alignment horizontal="right"/>
    </xf>
    <xf numFmtId="169" fontId="2" fillId="0" borderId="22" xfId="0" applyNumberFormat="1" applyFont="1" applyBorder="1" applyAlignment="1">
      <alignment horizontal="right"/>
    </xf>
    <xf numFmtId="169" fontId="2" fillId="0" borderId="32" xfId="0" applyNumberFormat="1" applyFont="1" applyBorder="1" applyAlignment="1">
      <alignment horizontal="right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2" fillId="0" borderId="9" xfId="0" applyNumberFormat="1" applyFont="1" applyBorder="1" applyAlignment="1">
      <alignment horizontal="right"/>
    </xf>
    <xf numFmtId="169" fontId="2" fillId="0" borderId="10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10" xfId="0" applyNumberFormat="1" applyFont="1" applyBorder="1"/>
    <xf numFmtId="169" fontId="2" fillId="0" borderId="0" xfId="0" applyNumberFormat="1" applyFont="1"/>
    <xf numFmtId="165" fontId="2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5"/>
  <sheetViews>
    <sheetView showGridLines="0" tabSelected="1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45090000</v>
      </c>
      <c r="C10" s="92"/>
      <c r="D10" s="92"/>
      <c r="E10" s="92">
        <f t="shared" ref="E10:E15" si="0">$B10      +$C10      +$D10</f>
        <v>45090000</v>
      </c>
      <c r="F10" s="93">
        <v>45090000</v>
      </c>
      <c r="G10" s="94">
        <v>45090000</v>
      </c>
      <c r="H10" s="93">
        <v>4964000</v>
      </c>
      <c r="I10" s="94">
        <v>178074</v>
      </c>
      <c r="J10" s="93">
        <v>12759000</v>
      </c>
      <c r="K10" s="94">
        <v>2927574</v>
      </c>
      <c r="L10" s="93"/>
      <c r="M10" s="94"/>
      <c r="N10" s="93"/>
      <c r="O10" s="94"/>
      <c r="P10" s="93">
        <f t="shared" ref="P10:P15" si="1">$H10      +$J10      +$L10      +$N10</f>
        <v>17723000</v>
      </c>
      <c r="Q10" s="94">
        <f t="shared" ref="Q10:Q15" si="2">$I10      +$K10      +$M10      +$O10</f>
        <v>3105648</v>
      </c>
      <c r="R10" s="48">
        <f t="shared" ref="R10:R15" si="3">IF(($H10      =0),0,((($J10      -$H10      )/$H10      )*100))</f>
        <v>157.03062046736503</v>
      </c>
      <c r="S10" s="49">
        <f t="shared" ref="S10:S15" si="4">IF(($I10      =0),0,((($K10      -$I10      )/$I10      )*100))</f>
        <v>1544.0210249671486</v>
      </c>
      <c r="T10" s="48">
        <f t="shared" ref="T10:T14" si="5">IF(($E10      =0),0,(($P10      /$E10      )*100))</f>
        <v>39.305832778886675</v>
      </c>
      <c r="U10" s="50">
        <f t="shared" ref="U10:U14" si="6">IF(($E10      =0),0,(($Q10      /$E10      )*100))</f>
        <v>6.8876646706586833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>
        <v>37107000</v>
      </c>
      <c r="C11" s="92"/>
      <c r="D11" s="92"/>
      <c r="E11" s="92">
        <f t="shared" si="0"/>
        <v>37107000</v>
      </c>
      <c r="F11" s="93">
        <v>37107000</v>
      </c>
      <c r="G11" s="94">
        <v>21000000</v>
      </c>
      <c r="H11" s="93">
        <v>11179000</v>
      </c>
      <c r="I11" s="94">
        <v>17059337</v>
      </c>
      <c r="J11" s="93">
        <v>8287000</v>
      </c>
      <c r="K11" s="94">
        <v>3502521</v>
      </c>
      <c r="L11" s="93"/>
      <c r="M11" s="94"/>
      <c r="N11" s="93"/>
      <c r="O11" s="94"/>
      <c r="P11" s="93">
        <f t="shared" si="1"/>
        <v>19466000</v>
      </c>
      <c r="Q11" s="94">
        <f t="shared" si="2"/>
        <v>20561858</v>
      </c>
      <c r="R11" s="48">
        <f t="shared" si="3"/>
        <v>-25.869934698989177</v>
      </c>
      <c r="S11" s="49">
        <f t="shared" si="4"/>
        <v>-79.46859834001755</v>
      </c>
      <c r="T11" s="48">
        <f t="shared" si="5"/>
        <v>52.459104751125132</v>
      </c>
      <c r="U11" s="50">
        <f t="shared" si="6"/>
        <v>55.412342684668658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>
        <v>25000000</v>
      </c>
      <c r="C13" s="92"/>
      <c r="D13" s="92"/>
      <c r="E13" s="92">
        <f t="shared" si="0"/>
        <v>25000000</v>
      </c>
      <c r="F13" s="93">
        <v>25000000</v>
      </c>
      <c r="G13" s="94">
        <v>10000000</v>
      </c>
      <c r="H13" s="93"/>
      <c r="I13" s="94"/>
      <c r="J13" s="93">
        <v>4924000</v>
      </c>
      <c r="K13" s="94"/>
      <c r="L13" s="93"/>
      <c r="M13" s="94"/>
      <c r="N13" s="93"/>
      <c r="O13" s="94"/>
      <c r="P13" s="93">
        <f t="shared" si="1"/>
        <v>4924000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19.695999999999998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>
        <v>3100000</v>
      </c>
      <c r="C14" s="92"/>
      <c r="D14" s="92"/>
      <c r="E14" s="92">
        <f t="shared" si="0"/>
        <v>3100000</v>
      </c>
      <c r="F14" s="93">
        <v>3100000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110297000</v>
      </c>
      <c r="C15" s="95">
        <f>SUM(C9:C14)</f>
        <v>0</v>
      </c>
      <c r="D15" s="95"/>
      <c r="E15" s="95">
        <f t="shared" si="0"/>
        <v>110297000</v>
      </c>
      <c r="F15" s="96">
        <f t="shared" ref="F15:O15" si="7">SUM(F9:F14)</f>
        <v>110297000</v>
      </c>
      <c r="G15" s="97">
        <f t="shared" si="7"/>
        <v>76090000</v>
      </c>
      <c r="H15" s="96">
        <f t="shared" si="7"/>
        <v>16143000</v>
      </c>
      <c r="I15" s="97">
        <f t="shared" si="7"/>
        <v>17237411</v>
      </c>
      <c r="J15" s="96">
        <f t="shared" si="7"/>
        <v>25970000</v>
      </c>
      <c r="K15" s="97">
        <f t="shared" si="7"/>
        <v>6430095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42113000</v>
      </c>
      <c r="Q15" s="97">
        <f t="shared" si="2"/>
        <v>23667506</v>
      </c>
      <c r="R15" s="52">
        <f t="shared" si="3"/>
        <v>60.874682524933412</v>
      </c>
      <c r="S15" s="53">
        <f t="shared" si="4"/>
        <v>-62.696863235435998</v>
      </c>
      <c r="T15" s="52">
        <f>IF((SUM($E9:$E13))=0,0,(P15/(SUM($E9:$E13))*100))</f>
        <v>39.285614336222096</v>
      </c>
      <c r="U15" s="54">
        <f>IF((SUM($E9:$E13))=0,0,(Q15/(SUM($E9:$E13))*100))</f>
        <v>22.07851525695682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>
        <v>76765000</v>
      </c>
      <c r="C17" s="92"/>
      <c r="D17" s="92"/>
      <c r="E17" s="92">
        <f t="shared" ref="E17:E24" si="8">$B17      +$C17      +$D17</f>
        <v>76765000</v>
      </c>
      <c r="F17" s="93">
        <v>76765000</v>
      </c>
      <c r="G17" s="94">
        <v>56000000</v>
      </c>
      <c r="H17" s="93">
        <v>1453000</v>
      </c>
      <c r="I17" s="94"/>
      <c r="J17" s="93">
        <v>25354000</v>
      </c>
      <c r="K17" s="94"/>
      <c r="L17" s="93"/>
      <c r="M17" s="94"/>
      <c r="N17" s="93"/>
      <c r="O17" s="94"/>
      <c r="P17" s="93">
        <f t="shared" ref="P17:P24" si="9">$H17      +$J17      +$L17      +$N17</f>
        <v>26807000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1644.9415003441156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34.920862372174824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>
        <v>10200000</v>
      </c>
      <c r="C19" s="92"/>
      <c r="D19" s="92"/>
      <c r="E19" s="92">
        <f t="shared" si="8"/>
        <v>10200000</v>
      </c>
      <c r="F19" s="93">
        <v>10200000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>
        <v>104360000</v>
      </c>
      <c r="C20" s="92"/>
      <c r="D20" s="92"/>
      <c r="E20" s="92">
        <f t="shared" si="8"/>
        <v>104360000</v>
      </c>
      <c r="F20" s="93">
        <v>104360000</v>
      </c>
      <c r="G20" s="94">
        <v>104360000</v>
      </c>
      <c r="H20" s="93">
        <v>17496000</v>
      </c>
      <c r="I20" s="94">
        <v>9073056</v>
      </c>
      <c r="J20" s="93">
        <v>63611000</v>
      </c>
      <c r="K20" s="94">
        <v>650079</v>
      </c>
      <c r="L20" s="93"/>
      <c r="M20" s="94"/>
      <c r="N20" s="93"/>
      <c r="O20" s="94"/>
      <c r="P20" s="93">
        <f t="shared" si="9"/>
        <v>81107000</v>
      </c>
      <c r="Q20" s="94">
        <f t="shared" si="10"/>
        <v>9723135</v>
      </c>
      <c r="R20" s="48">
        <f t="shared" si="11"/>
        <v>263.57453132144491</v>
      </c>
      <c r="S20" s="49">
        <f t="shared" si="12"/>
        <v>-92.835060204632271</v>
      </c>
      <c r="T20" s="48">
        <f t="shared" si="13"/>
        <v>77.718474511307008</v>
      </c>
      <c r="U20" s="50">
        <f t="shared" si="14"/>
        <v>9.3169174013031828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191325000</v>
      </c>
      <c r="C24" s="95">
        <f>SUM(C17:C23)</f>
        <v>0</v>
      </c>
      <c r="D24" s="95"/>
      <c r="E24" s="95">
        <f t="shared" si="8"/>
        <v>191325000</v>
      </c>
      <c r="F24" s="96">
        <f t="shared" ref="F24:O24" si="15">SUM(F17:F23)</f>
        <v>191325000</v>
      </c>
      <c r="G24" s="97">
        <f t="shared" si="15"/>
        <v>160360000</v>
      </c>
      <c r="H24" s="96">
        <f t="shared" si="15"/>
        <v>18949000</v>
      </c>
      <c r="I24" s="97">
        <f t="shared" si="15"/>
        <v>9073056</v>
      </c>
      <c r="J24" s="96">
        <f t="shared" si="15"/>
        <v>88965000</v>
      </c>
      <c r="K24" s="97">
        <f t="shared" si="15"/>
        <v>650079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107914000</v>
      </c>
      <c r="Q24" s="97">
        <f t="shared" si="10"/>
        <v>9723135</v>
      </c>
      <c r="R24" s="52">
        <f t="shared" si="11"/>
        <v>369.49707108554543</v>
      </c>
      <c r="S24" s="53">
        <f t="shared" si="12"/>
        <v>-92.835060204632271</v>
      </c>
      <c r="T24" s="52">
        <f>IF(($E24-$E19-$E23)   =0,0,($P24   /($E24-$E19-$E23)   )*100)</f>
        <v>59.57984817115252</v>
      </c>
      <c r="U24" s="54">
        <f>IF(($E24-$E19-$E23)   =0,0,($Q24   /($E24-$E19-$E23)   )*100)</f>
        <v>5.3681904761904766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>
        <v>7351000</v>
      </c>
      <c r="C29" s="92"/>
      <c r="D29" s="92"/>
      <c r="E29" s="92">
        <f>$B29      +$C29      +$D29</f>
        <v>7351000</v>
      </c>
      <c r="F29" s="93">
        <v>7351000</v>
      </c>
      <c r="G29" s="94">
        <v>5146000</v>
      </c>
      <c r="H29" s="93">
        <v>1033000</v>
      </c>
      <c r="I29" s="94">
        <v>1014662</v>
      </c>
      <c r="J29" s="93">
        <v>2056000</v>
      </c>
      <c r="K29" s="94">
        <v>2102207</v>
      </c>
      <c r="L29" s="93"/>
      <c r="M29" s="94"/>
      <c r="N29" s="93"/>
      <c r="O29" s="94"/>
      <c r="P29" s="93">
        <f>$H29      +$J29      +$L29      +$N29</f>
        <v>3089000</v>
      </c>
      <c r="Q29" s="94">
        <f>$I29      +$K29      +$M29      +$O29</f>
        <v>3116869</v>
      </c>
      <c r="R29" s="48">
        <f>IF(($H29      =0),0,((($J29      -$H29      )/$H29      )*100))</f>
        <v>99.03194578896418</v>
      </c>
      <c r="S29" s="49">
        <f>IF(($I29      =0),0,((($K29      -$I29      )/$I29      )*100))</f>
        <v>107.18298310176198</v>
      </c>
      <c r="T29" s="48">
        <f>IF(($E29      =0),0,(($P29      /$E29      )*100))</f>
        <v>42.021493674330024</v>
      </c>
      <c r="U29" s="50">
        <f>IF(($E29      =0),0,(($Q29      /$E29      )*100))</f>
        <v>42.400612161610667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7351000</v>
      </c>
      <c r="C30" s="95">
        <f>SUM(C26:C29)</f>
        <v>0</v>
      </c>
      <c r="D30" s="95"/>
      <c r="E30" s="95">
        <f>$B30      +$C30      +$D30</f>
        <v>7351000</v>
      </c>
      <c r="F30" s="96">
        <f t="shared" ref="F30:O30" si="16">SUM(F26:F29)</f>
        <v>7351000</v>
      </c>
      <c r="G30" s="97">
        <f t="shared" si="16"/>
        <v>5146000</v>
      </c>
      <c r="H30" s="96">
        <f t="shared" si="16"/>
        <v>1033000</v>
      </c>
      <c r="I30" s="97">
        <f t="shared" si="16"/>
        <v>1014662</v>
      </c>
      <c r="J30" s="96">
        <f t="shared" si="16"/>
        <v>2056000</v>
      </c>
      <c r="K30" s="97">
        <f t="shared" si="16"/>
        <v>2102207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3089000</v>
      </c>
      <c r="Q30" s="97">
        <f>$I30      +$K30      +$M30      +$O30</f>
        <v>3116869</v>
      </c>
      <c r="R30" s="52">
        <f>IF(($H30      =0),0,((($J30      -$H30      )/$H30      )*100))</f>
        <v>99.03194578896418</v>
      </c>
      <c r="S30" s="53">
        <f>IF(($I30      =0),0,((($K30      -$I30      )/$I30      )*100))</f>
        <v>107.18298310176198</v>
      </c>
      <c r="T30" s="52">
        <f>IF($E30   =0,0,($P30   /$E30   )*100)</f>
        <v>42.021493674330024</v>
      </c>
      <c r="U30" s="54">
        <f>IF($E30   =0,0,($Q30   /$E30   )*100)</f>
        <v>42.400612161610667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62879000</v>
      </c>
      <c r="C32" s="92"/>
      <c r="D32" s="92"/>
      <c r="E32" s="92">
        <f>$B32      +$C32      +$D32</f>
        <v>62879000</v>
      </c>
      <c r="F32" s="93">
        <v>62879000</v>
      </c>
      <c r="G32" s="94">
        <v>42033000</v>
      </c>
      <c r="H32" s="93">
        <v>17244000</v>
      </c>
      <c r="I32" s="94">
        <v>12621186</v>
      </c>
      <c r="J32" s="93">
        <v>12125000</v>
      </c>
      <c r="K32" s="94">
        <v>7534356</v>
      </c>
      <c r="L32" s="93"/>
      <c r="M32" s="94"/>
      <c r="N32" s="93"/>
      <c r="O32" s="94"/>
      <c r="P32" s="93">
        <f>$H32      +$J32      +$L32      +$N32</f>
        <v>29369000</v>
      </c>
      <c r="Q32" s="94">
        <f>$I32      +$K32      +$M32      +$O32</f>
        <v>20155542</v>
      </c>
      <c r="R32" s="48">
        <f>IF(($H32      =0),0,((($J32      -$H32      )/$H32      )*100))</f>
        <v>-29.685687775458131</v>
      </c>
      <c r="S32" s="49">
        <f>IF(($I32      =0),0,((($K32      -$I32      )/$I32      )*100))</f>
        <v>-40.303898540121345</v>
      </c>
      <c r="T32" s="48">
        <f>IF(($E32      =0),0,(($P32      /$E32      )*100))</f>
        <v>46.707167734855837</v>
      </c>
      <c r="U32" s="50">
        <f>IF(($E32      =0),0,(($Q32      /$E32      )*100))</f>
        <v>32.05448878003785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62879000</v>
      </c>
      <c r="C33" s="95">
        <f>C32</f>
        <v>0</v>
      </c>
      <c r="D33" s="95"/>
      <c r="E33" s="95">
        <f>$B33      +$C33      +$D33</f>
        <v>62879000</v>
      </c>
      <c r="F33" s="96">
        <f t="shared" ref="F33:O33" si="17">F32</f>
        <v>62879000</v>
      </c>
      <c r="G33" s="97">
        <f t="shared" si="17"/>
        <v>42033000</v>
      </c>
      <c r="H33" s="96">
        <f t="shared" si="17"/>
        <v>17244000</v>
      </c>
      <c r="I33" s="97">
        <f t="shared" si="17"/>
        <v>12621186</v>
      </c>
      <c r="J33" s="96">
        <f t="shared" si="17"/>
        <v>12125000</v>
      </c>
      <c r="K33" s="97">
        <f t="shared" si="17"/>
        <v>7534356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29369000</v>
      </c>
      <c r="Q33" s="97">
        <f>$I33      +$K33      +$M33      +$O33</f>
        <v>20155542</v>
      </c>
      <c r="R33" s="52">
        <f>IF(($H33      =0),0,((($J33      -$H33      )/$H33      )*100))</f>
        <v>-29.685687775458131</v>
      </c>
      <c r="S33" s="53">
        <f>IF(($I33      =0),0,((($K33      -$I33      )/$I33      )*100))</f>
        <v>-40.303898540121345</v>
      </c>
      <c r="T33" s="52">
        <f>IF($E33   =0,0,($P33   /$E33   )*100)</f>
        <v>46.707167734855837</v>
      </c>
      <c r="U33" s="54">
        <f>IF($E33   =0,0,($Q33   /$E33   )*100)</f>
        <v>32.05448878003785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255673000</v>
      </c>
      <c r="C35" s="92"/>
      <c r="D35" s="92"/>
      <c r="E35" s="92">
        <f t="shared" ref="E35:E40" si="18">$B35      +$C35      +$D35</f>
        <v>255673000</v>
      </c>
      <c r="F35" s="93">
        <v>255673000</v>
      </c>
      <c r="G35" s="94">
        <v>149094000</v>
      </c>
      <c r="H35" s="93">
        <v>28693000</v>
      </c>
      <c r="I35" s="94">
        <v>8074309</v>
      </c>
      <c r="J35" s="93">
        <v>75443000</v>
      </c>
      <c r="K35" s="94">
        <v>55339346</v>
      </c>
      <c r="L35" s="93"/>
      <c r="M35" s="94"/>
      <c r="N35" s="93"/>
      <c r="O35" s="94"/>
      <c r="P35" s="93">
        <f t="shared" ref="P35:P40" si="19">$H35      +$J35      +$L35      +$N35</f>
        <v>104136000</v>
      </c>
      <c r="Q35" s="94">
        <f t="shared" ref="Q35:Q40" si="20">$I35      +$K35      +$M35      +$O35</f>
        <v>63413655</v>
      </c>
      <c r="R35" s="48">
        <f t="shared" ref="R35:R40" si="21">IF(($H35      =0),0,((($J35      -$H35      )/$H35      )*100))</f>
        <v>162.93172550796362</v>
      </c>
      <c r="S35" s="49">
        <f t="shared" ref="S35:S40" si="22">IF(($I35      =0),0,((($K35      -$I35      )/$I35      )*100))</f>
        <v>585.37562780914129</v>
      </c>
      <c r="T35" s="48">
        <f t="shared" ref="T35:T39" si="23">IF(($E35      =0),0,(($P35      /$E35      )*100))</f>
        <v>40.730151404332879</v>
      </c>
      <c r="U35" s="50">
        <f t="shared" ref="U35:U39" si="24">IF(($E35      =0),0,(($Q35      /$E35      )*100))</f>
        <v>24.802640482178408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>
        <v>325660000</v>
      </c>
      <c r="C36" s="92"/>
      <c r="D36" s="92"/>
      <c r="E36" s="92">
        <f t="shared" si="18"/>
        <v>325660000</v>
      </c>
      <c r="F36" s="93">
        <v>325660000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>
        <v>23000000</v>
      </c>
      <c r="C38" s="92"/>
      <c r="D38" s="92"/>
      <c r="E38" s="92">
        <f t="shared" si="18"/>
        <v>23000000</v>
      </c>
      <c r="F38" s="93">
        <v>23000000</v>
      </c>
      <c r="G38" s="94">
        <v>17000000</v>
      </c>
      <c r="H38" s="93">
        <v>4404000</v>
      </c>
      <c r="I38" s="94">
        <v>4986781</v>
      </c>
      <c r="J38" s="93">
        <v>10922000</v>
      </c>
      <c r="K38" s="94">
        <v>725472</v>
      </c>
      <c r="L38" s="93"/>
      <c r="M38" s="94"/>
      <c r="N38" s="93"/>
      <c r="O38" s="94"/>
      <c r="P38" s="93">
        <f t="shared" si="19"/>
        <v>15326000</v>
      </c>
      <c r="Q38" s="94">
        <f t="shared" si="20"/>
        <v>5712253</v>
      </c>
      <c r="R38" s="48">
        <f t="shared" si="21"/>
        <v>148.00181653042688</v>
      </c>
      <c r="S38" s="49">
        <f t="shared" si="22"/>
        <v>-85.452098257372839</v>
      </c>
      <c r="T38" s="48">
        <f t="shared" si="23"/>
        <v>66.634782608695659</v>
      </c>
      <c r="U38" s="50">
        <f t="shared" si="24"/>
        <v>24.835882608695652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604333000</v>
      </c>
      <c r="C40" s="95">
        <f>SUM(C35:C39)</f>
        <v>0</v>
      </c>
      <c r="D40" s="95"/>
      <c r="E40" s="95">
        <f t="shared" si="18"/>
        <v>604333000</v>
      </c>
      <c r="F40" s="96">
        <f t="shared" ref="F40:O40" si="25">SUM(F35:F39)</f>
        <v>604333000</v>
      </c>
      <c r="G40" s="97">
        <f t="shared" si="25"/>
        <v>166094000</v>
      </c>
      <c r="H40" s="96">
        <f t="shared" si="25"/>
        <v>33097000</v>
      </c>
      <c r="I40" s="97">
        <f t="shared" si="25"/>
        <v>13061090</v>
      </c>
      <c r="J40" s="96">
        <f t="shared" si="25"/>
        <v>86365000</v>
      </c>
      <c r="K40" s="97">
        <f t="shared" si="25"/>
        <v>56064818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119462000</v>
      </c>
      <c r="Q40" s="97">
        <f t="shared" si="20"/>
        <v>69125908</v>
      </c>
      <c r="R40" s="52">
        <f t="shared" si="21"/>
        <v>160.94510076441975</v>
      </c>
      <c r="S40" s="53">
        <f t="shared" si="22"/>
        <v>329.25068275312401</v>
      </c>
      <c r="T40" s="52">
        <f>IF((+$E35+$E38) =0,0,(P40   /(+$E35+$E38) )*100)</f>
        <v>42.868164479515421</v>
      </c>
      <c r="U40" s="54">
        <f>IF((+$E35+$E38) =0,0,(Q40   /(+$E35+$E38) )*100)</f>
        <v>24.805384088160675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>
        <v>505793000</v>
      </c>
      <c r="C43" s="92"/>
      <c r="D43" s="92"/>
      <c r="E43" s="92">
        <f t="shared" si="26"/>
        <v>505793000</v>
      </c>
      <c r="F43" s="93">
        <v>505793000</v>
      </c>
      <c r="G43" s="94">
        <v>277000000</v>
      </c>
      <c r="H43" s="93">
        <v>38225000</v>
      </c>
      <c r="I43" s="94"/>
      <c r="J43" s="93">
        <v>75402000</v>
      </c>
      <c r="K43" s="94">
        <v>-17505582</v>
      </c>
      <c r="L43" s="93"/>
      <c r="M43" s="94"/>
      <c r="N43" s="93"/>
      <c r="O43" s="94"/>
      <c r="P43" s="93">
        <f t="shared" si="27"/>
        <v>113627000</v>
      </c>
      <c r="Q43" s="94">
        <f t="shared" si="28"/>
        <v>-17505582</v>
      </c>
      <c r="R43" s="48">
        <f t="shared" si="29"/>
        <v>97.258338783518639</v>
      </c>
      <c r="S43" s="49">
        <f t="shared" si="30"/>
        <v>0</v>
      </c>
      <c r="T43" s="48">
        <f t="shared" si="31"/>
        <v>22.46511912976257</v>
      </c>
      <c r="U43" s="50">
        <f t="shared" si="32"/>
        <v>-3.4610170563847262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>
        <v>820000000</v>
      </c>
      <c r="C44" s="92"/>
      <c r="D44" s="92"/>
      <c r="E44" s="92">
        <f t="shared" si="26"/>
        <v>820000000</v>
      </c>
      <c r="F44" s="93">
        <v>820000000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>
        <v>483937000</v>
      </c>
      <c r="C51" s="92"/>
      <c r="D51" s="92"/>
      <c r="E51" s="92">
        <f t="shared" si="26"/>
        <v>483937000</v>
      </c>
      <c r="F51" s="93">
        <v>483937000</v>
      </c>
      <c r="G51" s="94">
        <v>280002000</v>
      </c>
      <c r="H51" s="93">
        <v>59255000</v>
      </c>
      <c r="I51" s="94">
        <v>19927137</v>
      </c>
      <c r="J51" s="93">
        <v>138021000</v>
      </c>
      <c r="K51" s="94">
        <v>77694679</v>
      </c>
      <c r="L51" s="93"/>
      <c r="M51" s="94"/>
      <c r="N51" s="93"/>
      <c r="O51" s="94"/>
      <c r="P51" s="93">
        <f t="shared" si="27"/>
        <v>197276000</v>
      </c>
      <c r="Q51" s="94">
        <f t="shared" si="28"/>
        <v>97621816</v>
      </c>
      <c r="R51" s="48">
        <f t="shared" si="29"/>
        <v>132.92717914100075</v>
      </c>
      <c r="S51" s="49">
        <f t="shared" si="30"/>
        <v>289.89383673128759</v>
      </c>
      <c r="T51" s="48">
        <f t="shared" si="31"/>
        <v>40.764810295555002</v>
      </c>
      <c r="U51" s="50">
        <f t="shared" si="32"/>
        <v>20.172422443417222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>
        <v>80000000</v>
      </c>
      <c r="C52" s="92"/>
      <c r="D52" s="92"/>
      <c r="E52" s="92">
        <f t="shared" si="26"/>
        <v>80000000</v>
      </c>
      <c r="F52" s="93">
        <v>80000000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1889730000</v>
      </c>
      <c r="C53" s="95">
        <f>SUM(C42:C52)</f>
        <v>0</v>
      </c>
      <c r="D53" s="95"/>
      <c r="E53" s="95">
        <f t="shared" si="26"/>
        <v>1889730000</v>
      </c>
      <c r="F53" s="96">
        <f t="shared" ref="F53:O53" si="33">SUM(F42:F52)</f>
        <v>1889730000</v>
      </c>
      <c r="G53" s="97">
        <f t="shared" si="33"/>
        <v>557002000</v>
      </c>
      <c r="H53" s="96">
        <f t="shared" si="33"/>
        <v>97480000</v>
      </c>
      <c r="I53" s="97">
        <f t="shared" si="33"/>
        <v>19927137</v>
      </c>
      <c r="J53" s="96">
        <f t="shared" si="33"/>
        <v>213423000</v>
      </c>
      <c r="K53" s="97">
        <f t="shared" si="33"/>
        <v>60189097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310903000</v>
      </c>
      <c r="Q53" s="97">
        <f t="shared" si="28"/>
        <v>80116234</v>
      </c>
      <c r="R53" s="52">
        <f t="shared" si="29"/>
        <v>118.94029544521953</v>
      </c>
      <c r="S53" s="53">
        <f t="shared" si="30"/>
        <v>202.04588346032847</v>
      </c>
      <c r="T53" s="52">
        <f>IF((+$E43+$E45+$E47+$E48+$E51) =0,0,(P53   /(+$E43+$E45+$E47+$E48+$E51) )*100)</f>
        <v>31.412910591777553</v>
      </c>
      <c r="U53" s="54">
        <f>IF((+$E43+$E45+$E47+$E48+$E51) =0,0,(Q53   /(+$E43+$E45+$E47+$E48+$E51) )*100)</f>
        <v>8.0947565497660978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2865915000</v>
      </c>
      <c r="C67" s="104">
        <f>SUM(C9:C14,C17:C23,C26:C29,C32,C35:C39,C42:C52,C55:C58,C61:C65)</f>
        <v>0</v>
      </c>
      <c r="D67" s="104"/>
      <c r="E67" s="104">
        <f t="shared" si="35"/>
        <v>2865915000</v>
      </c>
      <c r="F67" s="105">
        <f t="shared" ref="F67:O67" si="43">SUM(F9:F14,F17:F23,F26:F29,F32,F35:F39,F42:F52,F55:F58,F61:F65)</f>
        <v>2865915000</v>
      </c>
      <c r="G67" s="106">
        <f t="shared" si="43"/>
        <v>1006725000</v>
      </c>
      <c r="H67" s="105">
        <f t="shared" si="43"/>
        <v>183946000</v>
      </c>
      <c r="I67" s="106">
        <f t="shared" si="43"/>
        <v>72934542</v>
      </c>
      <c r="J67" s="105">
        <f t="shared" si="43"/>
        <v>428904000</v>
      </c>
      <c r="K67" s="106">
        <f t="shared" si="43"/>
        <v>132970652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612850000</v>
      </c>
      <c r="Q67" s="106">
        <f t="shared" si="37"/>
        <v>205905194</v>
      </c>
      <c r="R67" s="61">
        <f t="shared" si="38"/>
        <v>133.16842986528656</v>
      </c>
      <c r="S67" s="62">
        <f t="shared" si="39"/>
        <v>82.315057246811804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37.668528017062549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12.655862884959939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2097302000</v>
      </c>
      <c r="C69" s="92"/>
      <c r="D69" s="92"/>
      <c r="E69" s="92">
        <f>$B69      +$C69      +$D69</f>
        <v>2097302000</v>
      </c>
      <c r="F69" s="93">
        <v>2097302000</v>
      </c>
      <c r="G69" s="94">
        <v>1691284000</v>
      </c>
      <c r="H69" s="93">
        <v>523618000</v>
      </c>
      <c r="I69" s="94">
        <v>261053803</v>
      </c>
      <c r="J69" s="93">
        <v>584336000</v>
      </c>
      <c r="K69" s="94">
        <v>370835145</v>
      </c>
      <c r="L69" s="93"/>
      <c r="M69" s="94"/>
      <c r="N69" s="93"/>
      <c r="O69" s="94"/>
      <c r="P69" s="93">
        <f>$H69      +$J69      +$L69      +$N69</f>
        <v>1107954000</v>
      </c>
      <c r="Q69" s="94">
        <f>$I69      +$K69      +$M69      +$O69</f>
        <v>631888948</v>
      </c>
      <c r="R69" s="48">
        <f>IF(($H69      =0),0,((($J69      -$H69      )/$H69      )*100))</f>
        <v>11.59585804918853</v>
      </c>
      <c r="S69" s="49">
        <f>IF(($I69      =0),0,((($K69      -$I69      )/$I69      )*100))</f>
        <v>42.053147948202849</v>
      </c>
      <c r="T69" s="48">
        <f>IF(($E69      =0),0,(($P69      /$E69      )*100))</f>
        <v>52.827585154641532</v>
      </c>
      <c r="U69" s="50">
        <f>IF(($E69      =0),0,(($Q69      /$E69      )*100))</f>
        <v>30.128658056874976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2097302000</v>
      </c>
      <c r="C70" s="101">
        <f>C69</f>
        <v>0</v>
      </c>
      <c r="D70" s="101"/>
      <c r="E70" s="101">
        <f>$B70      +$C70      +$D70</f>
        <v>2097302000</v>
      </c>
      <c r="F70" s="102">
        <f t="shared" ref="F70:O70" si="44">F69</f>
        <v>2097302000</v>
      </c>
      <c r="G70" s="103">
        <f t="shared" si="44"/>
        <v>1691284000</v>
      </c>
      <c r="H70" s="102">
        <f t="shared" si="44"/>
        <v>523618000</v>
      </c>
      <c r="I70" s="103">
        <f t="shared" si="44"/>
        <v>261053803</v>
      </c>
      <c r="J70" s="102">
        <f t="shared" si="44"/>
        <v>584336000</v>
      </c>
      <c r="K70" s="103">
        <f t="shared" si="44"/>
        <v>370835145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1107954000</v>
      </c>
      <c r="Q70" s="103">
        <f>$I70      +$K70      +$M70      +$O70</f>
        <v>631888948</v>
      </c>
      <c r="R70" s="57">
        <f>IF(($H70      =0),0,((($J70      -$H70      )/$H70      )*100))</f>
        <v>11.59585804918853</v>
      </c>
      <c r="S70" s="58">
        <f>IF(($I70      =0),0,((($K70      -$I70      )/$I70      )*100))</f>
        <v>42.053147948202849</v>
      </c>
      <c r="T70" s="57">
        <f>IF($E70   =0,0,($P70   /$E70   )*100)</f>
        <v>52.827585154641532</v>
      </c>
      <c r="U70" s="59">
        <f>IF($E70   =0,0,($Q70   /$E70 )*100)</f>
        <v>30.128658056874976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2097302000</v>
      </c>
      <c r="C71" s="104">
        <f>C69</f>
        <v>0</v>
      </c>
      <c r="D71" s="104"/>
      <c r="E71" s="104">
        <f>$B71      +$C71      +$D71</f>
        <v>2097302000</v>
      </c>
      <c r="F71" s="105">
        <f t="shared" ref="F71:O71" si="45">F69</f>
        <v>2097302000</v>
      </c>
      <c r="G71" s="106">
        <f t="shared" si="45"/>
        <v>1691284000</v>
      </c>
      <c r="H71" s="105">
        <f t="shared" si="45"/>
        <v>523618000</v>
      </c>
      <c r="I71" s="106">
        <f t="shared" si="45"/>
        <v>261053803</v>
      </c>
      <c r="J71" s="105">
        <f t="shared" si="45"/>
        <v>584336000</v>
      </c>
      <c r="K71" s="106">
        <f t="shared" si="45"/>
        <v>370835145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1107954000</v>
      </c>
      <c r="Q71" s="106">
        <f>$I71      +$K71      +$M71      +$O71</f>
        <v>631888948</v>
      </c>
      <c r="R71" s="61">
        <f>IF(($H71      =0),0,((($J71      -$H71      )/$H71      )*100))</f>
        <v>11.59585804918853</v>
      </c>
      <c r="S71" s="62">
        <f>IF(($I71      =0),0,((($K71      -$I71      )/$I71      )*100))</f>
        <v>42.053147948202849</v>
      </c>
      <c r="T71" s="61">
        <f>IF($E71   =0,0,($P71   /$E71   )*100)</f>
        <v>52.827585154641532</v>
      </c>
      <c r="U71" s="65">
        <f>IF($E71   =0,0,($Q71   /$E71   )*100)</f>
        <v>30.128658056874976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4963217000</v>
      </c>
      <c r="C72" s="104">
        <f>SUM(C9:C14,C17:C23,C26:C29,C32,C35:C39,C42:C52,C55:C58,C61:C65,C69)</f>
        <v>0</v>
      </c>
      <c r="D72" s="104"/>
      <c r="E72" s="104">
        <f>$B72      +$C72      +$D72</f>
        <v>4963217000</v>
      </c>
      <c r="F72" s="105">
        <f t="shared" ref="F72:O72" si="46">SUM(F9:F14,F17:F23,F26:F29,F32,F35:F39,F42:F52,F55:F58,F61:F65,F69)</f>
        <v>4963217000</v>
      </c>
      <c r="G72" s="106">
        <f t="shared" si="46"/>
        <v>2698009000</v>
      </c>
      <c r="H72" s="105">
        <f t="shared" si="46"/>
        <v>707564000</v>
      </c>
      <c r="I72" s="106">
        <f t="shared" si="46"/>
        <v>333988345</v>
      </c>
      <c r="J72" s="105">
        <f t="shared" si="46"/>
        <v>1013240000</v>
      </c>
      <c r="K72" s="106">
        <f t="shared" si="46"/>
        <v>503805797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1720804000</v>
      </c>
      <c r="Q72" s="106">
        <f>$I72      +$K72      +$M72      +$O72</f>
        <v>837794142</v>
      </c>
      <c r="R72" s="61">
        <f>IF(($H72      =0),0,((($J72      -$H72      )/$H72      )*100))</f>
        <v>43.201180387922506</v>
      </c>
      <c r="S72" s="62">
        <f>IF(($I72      =0),0,((($K72      -$I72      )/$I72      )*100))</f>
        <v>50.845322761187973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46.205296788057318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22.495604948852886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139</v>
      </c>
    </row>
    <row r="116" spans="1:23" x14ac:dyDescent="0.25">
      <c r="A116" s="29" t="s">
        <v>140</v>
      </c>
    </row>
    <row r="117" spans="1:23" ht="13" x14ac:dyDescent="0.3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jNjtRii6ZHWICwGsp8eyeqzBVINK7BR+dz67aqn0Djilu2p8t6W/paMaVNPkJ0gKNHZXnqhminTFIMnQvuoEcQ==" saltValue="IyUT27p21p3kPxirZQXjc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2850000</v>
      </c>
      <c r="C10" s="92"/>
      <c r="D10" s="92"/>
      <c r="E10" s="92">
        <f t="shared" ref="E10:E15" si="0">$B10      +$C10      +$D10</f>
        <v>2850000</v>
      </c>
      <c r="F10" s="93">
        <v>2850000</v>
      </c>
      <c r="G10" s="94">
        <v>2850000</v>
      </c>
      <c r="H10" s="93"/>
      <c r="I10" s="94"/>
      <c r="J10" s="93">
        <v>1773000</v>
      </c>
      <c r="K10" s="94"/>
      <c r="L10" s="93"/>
      <c r="M10" s="94"/>
      <c r="N10" s="93"/>
      <c r="O10" s="94"/>
      <c r="P10" s="93">
        <f t="shared" ref="P10:P15" si="1">$H10      +$J10      +$L10      +$N10</f>
        <v>1773000</v>
      </c>
      <c r="Q10" s="94">
        <f t="shared" ref="Q10:Q15" si="2">$I10      +$K10      +$M10      +$O10</f>
        <v>0</v>
      </c>
      <c r="R10" s="48">
        <f t="shared" ref="R10:R15" si="3">IF(($H10      =0),0,((($J10      -$H10      )/$H10      )*100))</f>
        <v>0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62.210526315789473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2850000</v>
      </c>
      <c r="C15" s="95">
        <f>SUM(C9:C14)</f>
        <v>0</v>
      </c>
      <c r="D15" s="95"/>
      <c r="E15" s="95">
        <f t="shared" si="0"/>
        <v>2850000</v>
      </c>
      <c r="F15" s="96">
        <f t="shared" ref="F15:O15" si="7">SUM(F9:F14)</f>
        <v>2850000</v>
      </c>
      <c r="G15" s="97">
        <f t="shared" si="7"/>
        <v>2850000</v>
      </c>
      <c r="H15" s="96">
        <f t="shared" si="7"/>
        <v>0</v>
      </c>
      <c r="I15" s="97">
        <f t="shared" si="7"/>
        <v>0</v>
      </c>
      <c r="J15" s="96">
        <f t="shared" si="7"/>
        <v>1773000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1773000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62.210526315789473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>
        <v>5750000</v>
      </c>
      <c r="C20" s="92"/>
      <c r="D20" s="92"/>
      <c r="E20" s="92">
        <f t="shared" si="8"/>
        <v>5750000</v>
      </c>
      <c r="F20" s="93">
        <v>5750000</v>
      </c>
      <c r="G20" s="94">
        <v>5750000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5750000</v>
      </c>
      <c r="C24" s="95">
        <f>SUM(C17:C23)</f>
        <v>0</v>
      </c>
      <c r="D24" s="95"/>
      <c r="E24" s="95">
        <f t="shared" si="8"/>
        <v>5750000</v>
      </c>
      <c r="F24" s="96">
        <f t="shared" ref="F24:O24" si="15">SUM(F17:F23)</f>
        <v>5750000</v>
      </c>
      <c r="G24" s="97">
        <f t="shared" si="15"/>
        <v>5750000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1156000</v>
      </c>
      <c r="C32" s="92"/>
      <c r="D32" s="92"/>
      <c r="E32" s="92">
        <f>$B32      +$C32      +$D32</f>
        <v>1156000</v>
      </c>
      <c r="F32" s="93">
        <v>1156000</v>
      </c>
      <c r="G32" s="94">
        <v>809000</v>
      </c>
      <c r="H32" s="93">
        <v>274000</v>
      </c>
      <c r="I32" s="94"/>
      <c r="J32" s="93">
        <v>277000</v>
      </c>
      <c r="K32" s="94"/>
      <c r="L32" s="93"/>
      <c r="M32" s="94"/>
      <c r="N32" s="93"/>
      <c r="O32" s="94"/>
      <c r="P32" s="93">
        <f>$H32      +$J32      +$L32      +$N32</f>
        <v>551000</v>
      </c>
      <c r="Q32" s="94">
        <f>$I32      +$K32      +$M32      +$O32</f>
        <v>0</v>
      </c>
      <c r="R32" s="48">
        <f>IF(($H32      =0),0,((($J32      -$H32      )/$H32      )*100))</f>
        <v>1.0948905109489051</v>
      </c>
      <c r="S32" s="49">
        <f>IF(($I32      =0),0,((($K32      -$I32      )/$I32      )*100))</f>
        <v>0</v>
      </c>
      <c r="T32" s="48">
        <f>IF(($E32      =0),0,(($P32      /$E32      )*100))</f>
        <v>47.664359861591691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1156000</v>
      </c>
      <c r="C33" s="95">
        <f>C32</f>
        <v>0</v>
      </c>
      <c r="D33" s="95"/>
      <c r="E33" s="95">
        <f>$B33      +$C33      +$D33</f>
        <v>1156000</v>
      </c>
      <c r="F33" s="96">
        <f t="shared" ref="F33:O33" si="17">F32</f>
        <v>1156000</v>
      </c>
      <c r="G33" s="97">
        <f t="shared" si="17"/>
        <v>809000</v>
      </c>
      <c r="H33" s="96">
        <f t="shared" si="17"/>
        <v>274000</v>
      </c>
      <c r="I33" s="97">
        <f t="shared" si="17"/>
        <v>0</v>
      </c>
      <c r="J33" s="96">
        <f t="shared" si="17"/>
        <v>277000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551000</v>
      </c>
      <c r="Q33" s="97">
        <f>$I33      +$K33      +$M33      +$O33</f>
        <v>0</v>
      </c>
      <c r="R33" s="52">
        <f>IF(($H33      =0),0,((($J33      -$H33      )/$H33      )*100))</f>
        <v>1.0948905109489051</v>
      </c>
      <c r="S33" s="53">
        <f>IF(($I33      =0),0,((($K33      -$I33      )/$I33      )*100))</f>
        <v>0</v>
      </c>
      <c r="T33" s="52">
        <f>IF($E33   =0,0,($P33   /$E33   )*100)</f>
        <v>47.664359861591691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15000000</v>
      </c>
      <c r="C35" s="92"/>
      <c r="D35" s="92"/>
      <c r="E35" s="92">
        <f t="shared" ref="E35:E40" si="18">$B35      +$C35      +$D35</f>
        <v>15000000</v>
      </c>
      <c r="F35" s="93">
        <v>15000000</v>
      </c>
      <c r="G35" s="94">
        <v>9500000</v>
      </c>
      <c r="H35" s="93"/>
      <c r="I35" s="94"/>
      <c r="J35" s="93">
        <v>4000000</v>
      </c>
      <c r="K35" s="94"/>
      <c r="L35" s="93"/>
      <c r="M35" s="94"/>
      <c r="N35" s="93"/>
      <c r="O35" s="94"/>
      <c r="P35" s="93">
        <f t="shared" ref="P35:P40" si="19">$H35      +$J35      +$L35      +$N35</f>
        <v>4000000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26.666666666666668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>
        <v>558000</v>
      </c>
      <c r="C36" s="92"/>
      <c r="D36" s="92"/>
      <c r="E36" s="92">
        <f t="shared" si="18"/>
        <v>558000</v>
      </c>
      <c r="F36" s="93">
        <v>558000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15558000</v>
      </c>
      <c r="C40" s="95">
        <f>SUM(C35:C39)</f>
        <v>0</v>
      </c>
      <c r="D40" s="95"/>
      <c r="E40" s="95">
        <f t="shared" si="18"/>
        <v>15558000</v>
      </c>
      <c r="F40" s="96">
        <f t="shared" ref="F40:O40" si="25">SUM(F35:F39)</f>
        <v>15558000</v>
      </c>
      <c r="G40" s="97">
        <f t="shared" si="25"/>
        <v>9500000</v>
      </c>
      <c r="H40" s="96">
        <f t="shared" si="25"/>
        <v>0</v>
      </c>
      <c r="I40" s="97">
        <f t="shared" si="25"/>
        <v>0</v>
      </c>
      <c r="J40" s="96">
        <f t="shared" si="25"/>
        <v>4000000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4000000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26.666666666666668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>
        <v>60000000</v>
      </c>
      <c r="C44" s="92"/>
      <c r="D44" s="92"/>
      <c r="E44" s="92">
        <f t="shared" si="26"/>
        <v>60000000</v>
      </c>
      <c r="F44" s="93">
        <v>60000000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60000000</v>
      </c>
      <c r="C53" s="95">
        <f>SUM(C42:C52)</f>
        <v>0</v>
      </c>
      <c r="D53" s="95"/>
      <c r="E53" s="95">
        <f t="shared" si="26"/>
        <v>60000000</v>
      </c>
      <c r="F53" s="96">
        <f t="shared" ref="F53:O53" si="33">SUM(F42:F52)</f>
        <v>60000000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85314000</v>
      </c>
      <c r="C67" s="104">
        <f>SUM(C9:C14,C17:C23,C26:C29,C32,C35:C39,C42:C52,C55:C58,C61:C65)</f>
        <v>0</v>
      </c>
      <c r="D67" s="104"/>
      <c r="E67" s="104">
        <f t="shared" si="35"/>
        <v>85314000</v>
      </c>
      <c r="F67" s="105">
        <f t="shared" ref="F67:O67" si="43">SUM(F9:F14,F17:F23,F26:F29,F32,F35:F39,F42:F52,F55:F58,F61:F65)</f>
        <v>85314000</v>
      </c>
      <c r="G67" s="106">
        <f t="shared" si="43"/>
        <v>18909000</v>
      </c>
      <c r="H67" s="105">
        <f t="shared" si="43"/>
        <v>274000</v>
      </c>
      <c r="I67" s="106">
        <f t="shared" si="43"/>
        <v>0</v>
      </c>
      <c r="J67" s="105">
        <f t="shared" si="43"/>
        <v>6050000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6324000</v>
      </c>
      <c r="Q67" s="106">
        <f t="shared" si="37"/>
        <v>0</v>
      </c>
      <c r="R67" s="61">
        <f t="shared" si="38"/>
        <v>2108.0291970802919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25.545322346097915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21705000</v>
      </c>
      <c r="C69" s="92"/>
      <c r="D69" s="92"/>
      <c r="E69" s="92">
        <f>$B69      +$C69      +$D69</f>
        <v>21705000</v>
      </c>
      <c r="F69" s="93">
        <v>21705000</v>
      </c>
      <c r="G69" s="94">
        <v>13570000</v>
      </c>
      <c r="H69" s="93">
        <v>2533000</v>
      </c>
      <c r="I69" s="94"/>
      <c r="J69" s="93">
        <v>2466000</v>
      </c>
      <c r="K69" s="94"/>
      <c r="L69" s="93"/>
      <c r="M69" s="94"/>
      <c r="N69" s="93"/>
      <c r="O69" s="94"/>
      <c r="P69" s="93">
        <f>$H69      +$J69      +$L69      +$N69</f>
        <v>4999000</v>
      </c>
      <c r="Q69" s="94">
        <f>$I69      +$K69      +$M69      +$O69</f>
        <v>0</v>
      </c>
      <c r="R69" s="48">
        <f>IF(($H69      =0),0,((($J69      -$H69      )/$H69      )*100))</f>
        <v>-2.6450848795894197</v>
      </c>
      <c r="S69" s="49">
        <f>IF(($I69      =0),0,((($K69      -$I69      )/$I69      )*100))</f>
        <v>0</v>
      </c>
      <c r="T69" s="48">
        <f>IF(($E69      =0),0,(($P69      /$E69      )*100))</f>
        <v>23.031559548491131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21705000</v>
      </c>
      <c r="C70" s="101">
        <f>C69</f>
        <v>0</v>
      </c>
      <c r="D70" s="101"/>
      <c r="E70" s="101">
        <f>$B70      +$C70      +$D70</f>
        <v>21705000</v>
      </c>
      <c r="F70" s="102">
        <f t="shared" ref="F70:O70" si="44">F69</f>
        <v>21705000</v>
      </c>
      <c r="G70" s="103">
        <f t="shared" si="44"/>
        <v>13570000</v>
      </c>
      <c r="H70" s="102">
        <f t="shared" si="44"/>
        <v>2533000</v>
      </c>
      <c r="I70" s="103">
        <f t="shared" si="44"/>
        <v>0</v>
      </c>
      <c r="J70" s="102">
        <f t="shared" si="44"/>
        <v>2466000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4999000</v>
      </c>
      <c r="Q70" s="103">
        <f>$I70      +$K70      +$M70      +$O70</f>
        <v>0</v>
      </c>
      <c r="R70" s="57">
        <f>IF(($H70      =0),0,((($J70      -$H70      )/$H70      )*100))</f>
        <v>-2.6450848795894197</v>
      </c>
      <c r="S70" s="58">
        <f>IF(($I70      =0),0,((($K70      -$I70      )/$I70      )*100))</f>
        <v>0</v>
      </c>
      <c r="T70" s="57">
        <f>IF($E70   =0,0,($P70   /$E70   )*100)</f>
        <v>23.031559548491131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21705000</v>
      </c>
      <c r="C71" s="104">
        <f>C69</f>
        <v>0</v>
      </c>
      <c r="D71" s="104"/>
      <c r="E71" s="104">
        <f>$B71      +$C71      +$D71</f>
        <v>21705000</v>
      </c>
      <c r="F71" s="105">
        <f t="shared" ref="F71:O71" si="45">F69</f>
        <v>21705000</v>
      </c>
      <c r="G71" s="106">
        <f t="shared" si="45"/>
        <v>13570000</v>
      </c>
      <c r="H71" s="105">
        <f t="shared" si="45"/>
        <v>2533000</v>
      </c>
      <c r="I71" s="106">
        <f t="shared" si="45"/>
        <v>0</v>
      </c>
      <c r="J71" s="105">
        <f t="shared" si="45"/>
        <v>2466000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4999000</v>
      </c>
      <c r="Q71" s="106">
        <f>$I71      +$K71      +$M71      +$O71</f>
        <v>0</v>
      </c>
      <c r="R71" s="61">
        <f>IF(($H71      =0),0,((($J71      -$H71      )/$H71      )*100))</f>
        <v>-2.6450848795894197</v>
      </c>
      <c r="S71" s="62">
        <f>IF(($I71      =0),0,((($K71      -$I71      )/$I71      )*100))</f>
        <v>0</v>
      </c>
      <c r="T71" s="61">
        <f>IF($E71   =0,0,($P71   /$E71   )*100)</f>
        <v>23.031559548491131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107019000</v>
      </c>
      <c r="C72" s="104">
        <f>SUM(C9:C14,C17:C23,C26:C29,C32,C35:C39,C42:C52,C55:C58,C61:C65,C69)</f>
        <v>0</v>
      </c>
      <c r="D72" s="104"/>
      <c r="E72" s="104">
        <f>$B72      +$C72      +$D72</f>
        <v>107019000</v>
      </c>
      <c r="F72" s="105">
        <f t="shared" ref="F72:O72" si="46">SUM(F9:F14,F17:F23,F26:F29,F32,F35:F39,F42:F52,F55:F58,F61:F65,F69)</f>
        <v>107019000</v>
      </c>
      <c r="G72" s="106">
        <f t="shared" si="46"/>
        <v>32479000</v>
      </c>
      <c r="H72" s="105">
        <f t="shared" si="46"/>
        <v>2807000</v>
      </c>
      <c r="I72" s="106">
        <f t="shared" si="46"/>
        <v>0</v>
      </c>
      <c r="J72" s="105">
        <f t="shared" si="46"/>
        <v>8516000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11323000</v>
      </c>
      <c r="Q72" s="106">
        <f>$I72      +$K72      +$M72      +$O72</f>
        <v>0</v>
      </c>
      <c r="R72" s="61">
        <f>IF(($H72      =0),0,((($J72      -$H72      )/$H72      )*100))</f>
        <v>203.38439615247594</v>
      </c>
      <c r="S72" s="62">
        <f>IF(($I72      =0),0,((($K72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24.370977809345472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139</v>
      </c>
    </row>
    <row r="116" spans="1:23" x14ac:dyDescent="0.25">
      <c r="A116" s="29" t="s">
        <v>140</v>
      </c>
    </row>
    <row r="117" spans="1:23" ht="13" x14ac:dyDescent="0.3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TBip3oV4R9wjaa0djIc7wzTX/nwYy5AI+8NQF9lcZzldUwDrt2pS/PuQfk+0LQqR6fbilqMQz3oODmZiG6t9hw==" saltValue="C8dhAfbqWRB/3VDZnsds7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2100000</v>
      </c>
      <c r="C10" s="92"/>
      <c r="D10" s="92"/>
      <c r="E10" s="92">
        <f t="shared" ref="E10:E15" si="0">$B10      +$C10      +$D10</f>
        <v>2100000</v>
      </c>
      <c r="F10" s="93">
        <v>2100000</v>
      </c>
      <c r="G10" s="94">
        <v>2100000</v>
      </c>
      <c r="H10" s="93"/>
      <c r="I10" s="94">
        <v>163571</v>
      </c>
      <c r="J10" s="93">
        <v>838000</v>
      </c>
      <c r="K10" s="94">
        <v>772344</v>
      </c>
      <c r="L10" s="93"/>
      <c r="M10" s="94"/>
      <c r="N10" s="93"/>
      <c r="O10" s="94"/>
      <c r="P10" s="93">
        <f t="shared" ref="P10:P15" si="1">$H10      +$J10      +$L10      +$N10</f>
        <v>838000</v>
      </c>
      <c r="Q10" s="94">
        <f t="shared" ref="Q10:Q15" si="2">$I10      +$K10      +$M10      +$O10</f>
        <v>935915</v>
      </c>
      <c r="R10" s="48">
        <f t="shared" ref="R10:R15" si="3">IF(($H10      =0),0,((($J10      -$H10      )/$H10      )*100))</f>
        <v>0</v>
      </c>
      <c r="S10" s="49">
        <f t="shared" ref="S10:S15" si="4">IF(($I10      =0),0,((($K10      -$I10      )/$I10      )*100))</f>
        <v>372.17660832299123</v>
      </c>
      <c r="T10" s="48">
        <f t="shared" ref="T10:T14" si="5">IF(($E10      =0),0,(($P10      /$E10      )*100))</f>
        <v>39.904761904761905</v>
      </c>
      <c r="U10" s="50">
        <f t="shared" ref="U10:U14" si="6">IF(($E10      =0),0,(($Q10      /$E10      )*100))</f>
        <v>44.567380952380951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>
        <v>24000000</v>
      </c>
      <c r="C11" s="92"/>
      <c r="D11" s="92"/>
      <c r="E11" s="92">
        <f t="shared" si="0"/>
        <v>24000000</v>
      </c>
      <c r="F11" s="93">
        <v>24000000</v>
      </c>
      <c r="G11" s="94">
        <v>14000000</v>
      </c>
      <c r="H11" s="93">
        <v>6647000</v>
      </c>
      <c r="I11" s="94">
        <v>14000000</v>
      </c>
      <c r="J11" s="93">
        <v>5819000</v>
      </c>
      <c r="K11" s="94"/>
      <c r="L11" s="93"/>
      <c r="M11" s="94"/>
      <c r="N11" s="93"/>
      <c r="O11" s="94"/>
      <c r="P11" s="93">
        <f t="shared" si="1"/>
        <v>12466000</v>
      </c>
      <c r="Q11" s="94">
        <f t="shared" si="2"/>
        <v>14000000</v>
      </c>
      <c r="R11" s="48">
        <f t="shared" si="3"/>
        <v>-12.45674740484429</v>
      </c>
      <c r="S11" s="49">
        <f t="shared" si="4"/>
        <v>-100</v>
      </c>
      <c r="T11" s="48">
        <f t="shared" si="5"/>
        <v>51.941666666666663</v>
      </c>
      <c r="U11" s="50">
        <f t="shared" si="6"/>
        <v>58.333333333333336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26100000</v>
      </c>
      <c r="C15" s="95">
        <f>SUM(C9:C14)</f>
        <v>0</v>
      </c>
      <c r="D15" s="95"/>
      <c r="E15" s="95">
        <f t="shared" si="0"/>
        <v>26100000</v>
      </c>
      <c r="F15" s="96">
        <f t="shared" ref="F15:O15" si="7">SUM(F9:F14)</f>
        <v>26100000</v>
      </c>
      <c r="G15" s="97">
        <f t="shared" si="7"/>
        <v>16100000</v>
      </c>
      <c r="H15" s="96">
        <f t="shared" si="7"/>
        <v>6647000</v>
      </c>
      <c r="I15" s="97">
        <f t="shared" si="7"/>
        <v>14163571</v>
      </c>
      <c r="J15" s="96">
        <f t="shared" si="7"/>
        <v>6657000</v>
      </c>
      <c r="K15" s="97">
        <f t="shared" si="7"/>
        <v>772344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13304000</v>
      </c>
      <c r="Q15" s="97">
        <f t="shared" si="2"/>
        <v>14935915</v>
      </c>
      <c r="R15" s="52">
        <f t="shared" si="3"/>
        <v>0.15044380923724987</v>
      </c>
      <c r="S15" s="53">
        <f t="shared" si="4"/>
        <v>-94.546968416368998</v>
      </c>
      <c r="T15" s="52">
        <f>IF((SUM($E9:$E13))=0,0,(P15/(SUM($E9:$E13))*100))</f>
        <v>50.973180076628353</v>
      </c>
      <c r="U15" s="54">
        <f>IF((SUM($E9:$E13))=0,0,(Q15/(SUM($E9:$E13))*100))</f>
        <v>57.225727969348661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2713000</v>
      </c>
      <c r="C32" s="92"/>
      <c r="D32" s="92"/>
      <c r="E32" s="92">
        <f>$B32      +$C32      +$D32</f>
        <v>2713000</v>
      </c>
      <c r="F32" s="93">
        <v>2713000</v>
      </c>
      <c r="G32" s="94">
        <v>679000</v>
      </c>
      <c r="H32" s="93"/>
      <c r="I32" s="94">
        <v>5579200</v>
      </c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5579200</v>
      </c>
      <c r="R32" s="48">
        <f>IF(($H32      =0),0,((($J32      -$H32      )/$H32      )*100))</f>
        <v>0</v>
      </c>
      <c r="S32" s="49">
        <f>IF(($I32      =0),0,((($K32      -$I32      )/$I32      )*100))</f>
        <v>-100</v>
      </c>
      <c r="T32" s="48">
        <f>IF(($E32      =0),0,(($P32      /$E32      )*100))</f>
        <v>0</v>
      </c>
      <c r="U32" s="50">
        <f>IF(($E32      =0),0,(($Q32      /$E32      )*100))</f>
        <v>205.64688536675266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2713000</v>
      </c>
      <c r="C33" s="95">
        <f>C32</f>
        <v>0</v>
      </c>
      <c r="D33" s="95"/>
      <c r="E33" s="95">
        <f>$B33      +$C33      +$D33</f>
        <v>2713000</v>
      </c>
      <c r="F33" s="96">
        <f t="shared" ref="F33:O33" si="17">F32</f>
        <v>2713000</v>
      </c>
      <c r="G33" s="97">
        <f t="shared" si="17"/>
        <v>679000</v>
      </c>
      <c r="H33" s="96">
        <f t="shared" si="17"/>
        <v>0</v>
      </c>
      <c r="I33" s="97">
        <f t="shared" si="17"/>
        <v>5579200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5579200</v>
      </c>
      <c r="R33" s="52">
        <f>IF(($H33      =0),0,((($J33      -$H33      )/$H33      )*100))</f>
        <v>0</v>
      </c>
      <c r="S33" s="53">
        <f>IF(($I33      =0),0,((($K33      -$I33      )/$I33      )*100))</f>
        <v>-100</v>
      </c>
      <c r="T33" s="52">
        <f>IF($E33   =0,0,($P33   /$E33   )*100)</f>
        <v>0</v>
      </c>
      <c r="U33" s="54">
        <f>IF($E33   =0,0,($Q33   /$E33   )*100)</f>
        <v>205.64688536675266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42650000</v>
      </c>
      <c r="C35" s="92"/>
      <c r="D35" s="92"/>
      <c r="E35" s="92">
        <f t="shared" ref="E35:E40" si="18">$B35      +$C35      +$D35</f>
        <v>42650000</v>
      </c>
      <c r="F35" s="93">
        <v>42650000</v>
      </c>
      <c r="G35" s="94">
        <v>27500000</v>
      </c>
      <c r="H35" s="93"/>
      <c r="I35" s="94"/>
      <c r="J35" s="93">
        <v>28523000</v>
      </c>
      <c r="K35" s="94">
        <v>28522628</v>
      </c>
      <c r="L35" s="93"/>
      <c r="M35" s="94"/>
      <c r="N35" s="93"/>
      <c r="O35" s="94"/>
      <c r="P35" s="93">
        <f t="shared" ref="P35:P40" si="19">$H35      +$J35      +$L35      +$N35</f>
        <v>28523000</v>
      </c>
      <c r="Q35" s="94">
        <f t="shared" ref="Q35:Q40" si="20">$I35      +$K35      +$M35      +$O35</f>
        <v>28522628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66.876905041031648</v>
      </c>
      <c r="U35" s="50">
        <f t="shared" ref="U35:U39" si="24">IF(($E35      =0),0,(($Q35      /$E35      )*100))</f>
        <v>66.876032825322397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>
        <v>634000</v>
      </c>
      <c r="C36" s="92"/>
      <c r="D36" s="92"/>
      <c r="E36" s="92">
        <f t="shared" si="18"/>
        <v>634000</v>
      </c>
      <c r="F36" s="93">
        <v>634000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43284000</v>
      </c>
      <c r="C40" s="95">
        <f>SUM(C35:C39)</f>
        <v>0</v>
      </c>
      <c r="D40" s="95"/>
      <c r="E40" s="95">
        <f t="shared" si="18"/>
        <v>43284000</v>
      </c>
      <c r="F40" s="96">
        <f t="shared" ref="F40:O40" si="25">SUM(F35:F39)</f>
        <v>43284000</v>
      </c>
      <c r="G40" s="97">
        <f t="shared" si="25"/>
        <v>27500000</v>
      </c>
      <c r="H40" s="96">
        <f t="shared" si="25"/>
        <v>0</v>
      </c>
      <c r="I40" s="97">
        <f t="shared" si="25"/>
        <v>0</v>
      </c>
      <c r="J40" s="96">
        <f t="shared" si="25"/>
        <v>28523000</v>
      </c>
      <c r="K40" s="97">
        <f t="shared" si="25"/>
        <v>28522628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28523000</v>
      </c>
      <c r="Q40" s="97">
        <f t="shared" si="20"/>
        <v>28522628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66.876905041031648</v>
      </c>
      <c r="U40" s="54">
        <f>IF((+$E35+$E38) =0,0,(Q40   /(+$E35+$E38) )*100)</f>
        <v>66.876032825322397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>
        <v>5000000</v>
      </c>
      <c r="C44" s="92"/>
      <c r="D44" s="92"/>
      <c r="E44" s="92">
        <f t="shared" si="26"/>
        <v>5000000</v>
      </c>
      <c r="F44" s="93">
        <v>5000000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5000000</v>
      </c>
      <c r="C53" s="95">
        <f>SUM(C42:C52)</f>
        <v>0</v>
      </c>
      <c r="D53" s="95"/>
      <c r="E53" s="95">
        <f t="shared" si="26"/>
        <v>5000000</v>
      </c>
      <c r="F53" s="96">
        <f t="shared" ref="F53:O53" si="33">SUM(F42:F52)</f>
        <v>5000000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77097000</v>
      </c>
      <c r="C67" s="104">
        <f>SUM(C9:C14,C17:C23,C26:C29,C32,C35:C39,C42:C52,C55:C58,C61:C65)</f>
        <v>0</v>
      </c>
      <c r="D67" s="104"/>
      <c r="E67" s="104">
        <f t="shared" si="35"/>
        <v>77097000</v>
      </c>
      <c r="F67" s="105">
        <f t="shared" ref="F67:O67" si="43">SUM(F9:F14,F17:F23,F26:F29,F32,F35:F39,F42:F52,F55:F58,F61:F65)</f>
        <v>77097000</v>
      </c>
      <c r="G67" s="106">
        <f t="shared" si="43"/>
        <v>44279000</v>
      </c>
      <c r="H67" s="105">
        <f t="shared" si="43"/>
        <v>6647000</v>
      </c>
      <c r="I67" s="106">
        <f t="shared" si="43"/>
        <v>19742771</v>
      </c>
      <c r="J67" s="105">
        <f t="shared" si="43"/>
        <v>35180000</v>
      </c>
      <c r="K67" s="106">
        <f t="shared" si="43"/>
        <v>29294972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41827000</v>
      </c>
      <c r="Q67" s="106">
        <f t="shared" si="37"/>
        <v>49037743</v>
      </c>
      <c r="R67" s="61">
        <f t="shared" si="38"/>
        <v>429.26132089664509</v>
      </c>
      <c r="S67" s="62">
        <f t="shared" si="39"/>
        <v>48.383284190451278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58.529588738228178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68.619765473041994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68840000</v>
      </c>
      <c r="C69" s="92"/>
      <c r="D69" s="92"/>
      <c r="E69" s="92">
        <f>$B69      +$C69      +$D69</f>
        <v>68840000</v>
      </c>
      <c r="F69" s="93">
        <v>68840000</v>
      </c>
      <c r="G69" s="94">
        <v>58017000</v>
      </c>
      <c r="H69" s="93">
        <v>16125000</v>
      </c>
      <c r="I69" s="94">
        <v>18839837</v>
      </c>
      <c r="J69" s="93">
        <v>36823000</v>
      </c>
      <c r="K69" s="94">
        <v>23378700</v>
      </c>
      <c r="L69" s="93"/>
      <c r="M69" s="94"/>
      <c r="N69" s="93"/>
      <c r="O69" s="94"/>
      <c r="P69" s="93">
        <f>$H69      +$J69      +$L69      +$N69</f>
        <v>52948000</v>
      </c>
      <c r="Q69" s="94">
        <f>$I69      +$K69      +$M69      +$O69</f>
        <v>42218537</v>
      </c>
      <c r="R69" s="48">
        <f>IF(($H69      =0),0,((($J69      -$H69      )/$H69      )*100))</f>
        <v>128.35968992248061</v>
      </c>
      <c r="S69" s="49">
        <f>IF(($I69      =0),0,((($K69      -$I69      )/$I69      )*100))</f>
        <v>24.091837949553387</v>
      </c>
      <c r="T69" s="48">
        <f>IF(($E69      =0),0,(($P69      /$E69      )*100))</f>
        <v>76.91458454386985</v>
      </c>
      <c r="U69" s="50">
        <f>IF(($E69      =0),0,(($Q69      /$E69      )*100))</f>
        <v>61.328496513654848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68840000</v>
      </c>
      <c r="C70" s="101">
        <f>C69</f>
        <v>0</v>
      </c>
      <c r="D70" s="101"/>
      <c r="E70" s="101">
        <f>$B70      +$C70      +$D70</f>
        <v>68840000</v>
      </c>
      <c r="F70" s="102">
        <f t="shared" ref="F70:O70" si="44">F69</f>
        <v>68840000</v>
      </c>
      <c r="G70" s="103">
        <f t="shared" si="44"/>
        <v>58017000</v>
      </c>
      <c r="H70" s="102">
        <f t="shared" si="44"/>
        <v>16125000</v>
      </c>
      <c r="I70" s="103">
        <f t="shared" si="44"/>
        <v>18839837</v>
      </c>
      <c r="J70" s="102">
        <f t="shared" si="44"/>
        <v>36823000</v>
      </c>
      <c r="K70" s="103">
        <f t="shared" si="44"/>
        <v>23378700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52948000</v>
      </c>
      <c r="Q70" s="103">
        <f>$I70      +$K70      +$M70      +$O70</f>
        <v>42218537</v>
      </c>
      <c r="R70" s="57">
        <f>IF(($H70      =0),0,((($J70      -$H70      )/$H70      )*100))</f>
        <v>128.35968992248061</v>
      </c>
      <c r="S70" s="58">
        <f>IF(($I70      =0),0,((($K70      -$I70      )/$I70      )*100))</f>
        <v>24.091837949553387</v>
      </c>
      <c r="T70" s="57">
        <f>IF($E70   =0,0,($P70   /$E70   )*100)</f>
        <v>76.91458454386985</v>
      </c>
      <c r="U70" s="59">
        <f>IF($E70   =0,0,($Q70   /$E70 )*100)</f>
        <v>61.328496513654848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68840000</v>
      </c>
      <c r="C71" s="104">
        <f>C69</f>
        <v>0</v>
      </c>
      <c r="D71" s="104"/>
      <c r="E71" s="104">
        <f>$B71      +$C71      +$D71</f>
        <v>68840000</v>
      </c>
      <c r="F71" s="105">
        <f t="shared" ref="F71:O71" si="45">F69</f>
        <v>68840000</v>
      </c>
      <c r="G71" s="106">
        <f t="shared" si="45"/>
        <v>58017000</v>
      </c>
      <c r="H71" s="105">
        <f t="shared" si="45"/>
        <v>16125000</v>
      </c>
      <c r="I71" s="106">
        <f t="shared" si="45"/>
        <v>18839837</v>
      </c>
      <c r="J71" s="105">
        <f t="shared" si="45"/>
        <v>36823000</v>
      </c>
      <c r="K71" s="106">
        <f t="shared" si="45"/>
        <v>23378700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52948000</v>
      </c>
      <c r="Q71" s="106">
        <f>$I71      +$K71      +$M71      +$O71</f>
        <v>42218537</v>
      </c>
      <c r="R71" s="61">
        <f>IF(($H71      =0),0,((($J71      -$H71      )/$H71      )*100))</f>
        <v>128.35968992248061</v>
      </c>
      <c r="S71" s="62">
        <f>IF(($I71      =0),0,((($K71      -$I71      )/$I71      )*100))</f>
        <v>24.091837949553387</v>
      </c>
      <c r="T71" s="61">
        <f>IF($E71   =0,0,($P71   /$E71   )*100)</f>
        <v>76.91458454386985</v>
      </c>
      <c r="U71" s="65">
        <f>IF($E71   =0,0,($Q71   /$E71   )*100)</f>
        <v>61.328496513654848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145937000</v>
      </c>
      <c r="C72" s="104">
        <f>SUM(C9:C14,C17:C23,C26:C29,C32,C35:C39,C42:C52,C55:C58,C61:C65,C69)</f>
        <v>0</v>
      </c>
      <c r="D72" s="104"/>
      <c r="E72" s="104">
        <f>$B72      +$C72      +$D72</f>
        <v>145937000</v>
      </c>
      <c r="F72" s="105">
        <f t="shared" ref="F72:O72" si="46">SUM(F9:F14,F17:F23,F26:F29,F32,F35:F39,F42:F52,F55:F58,F61:F65,F69)</f>
        <v>145937000</v>
      </c>
      <c r="G72" s="106">
        <f t="shared" si="46"/>
        <v>102296000</v>
      </c>
      <c r="H72" s="105">
        <f t="shared" si="46"/>
        <v>22772000</v>
      </c>
      <c r="I72" s="106">
        <f t="shared" si="46"/>
        <v>38582608</v>
      </c>
      <c r="J72" s="105">
        <f t="shared" si="46"/>
        <v>72003000</v>
      </c>
      <c r="K72" s="106">
        <f t="shared" si="46"/>
        <v>52673672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94775000</v>
      </c>
      <c r="Q72" s="106">
        <f>$I72      +$K72      +$M72      +$O72</f>
        <v>91256280</v>
      </c>
      <c r="R72" s="61">
        <f>IF(($H72      =0),0,((($J72      -$H72      )/$H72      )*100))</f>
        <v>216.19093623748461</v>
      </c>
      <c r="S72" s="62">
        <f>IF(($I72      =0),0,((($K72      -$I72      )/$I72      )*100))</f>
        <v>36.521802777044002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67.550230572404018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65.042287050169989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139</v>
      </c>
    </row>
    <row r="116" spans="1:23" x14ac:dyDescent="0.25">
      <c r="A116" s="29" t="s">
        <v>140</v>
      </c>
    </row>
    <row r="117" spans="1:23" ht="13" x14ac:dyDescent="0.3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hYOgTYL9HaS34IoAzNT5864RLC2bapHj3vGjZkBDXTnKNDhxwvzNEnH+umL3Cwqo1CVnUqufdXUuiIqWdsPGIQ==" saltValue="b+m+Qub4Nt2dRI9XYXMeu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1850000</v>
      </c>
      <c r="C10" s="92"/>
      <c r="D10" s="92"/>
      <c r="E10" s="92">
        <f t="shared" ref="E10:E15" si="0">$B10      +$C10      +$D10</f>
        <v>1850000</v>
      </c>
      <c r="F10" s="93">
        <v>1850000</v>
      </c>
      <c r="G10" s="94">
        <v>1850000</v>
      </c>
      <c r="H10" s="93">
        <v>669000</v>
      </c>
      <c r="I10" s="94"/>
      <c r="J10" s="93">
        <v>254000</v>
      </c>
      <c r="K10" s="94"/>
      <c r="L10" s="93"/>
      <c r="M10" s="94"/>
      <c r="N10" s="93"/>
      <c r="O10" s="94"/>
      <c r="P10" s="93">
        <f t="shared" ref="P10:P15" si="1">$H10      +$J10      +$L10      +$N10</f>
        <v>923000</v>
      </c>
      <c r="Q10" s="94">
        <f t="shared" ref="Q10:Q15" si="2">$I10      +$K10      +$M10      +$O10</f>
        <v>0</v>
      </c>
      <c r="R10" s="48">
        <f t="shared" ref="R10:R15" si="3">IF(($H10      =0),0,((($J10      -$H10      )/$H10      )*100))</f>
        <v>-62.03288490284006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49.891891891891895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1850000</v>
      </c>
      <c r="C15" s="95">
        <f>SUM(C9:C14)</f>
        <v>0</v>
      </c>
      <c r="D15" s="95"/>
      <c r="E15" s="95">
        <f t="shared" si="0"/>
        <v>1850000</v>
      </c>
      <c r="F15" s="96">
        <f t="shared" ref="F15:O15" si="7">SUM(F9:F14)</f>
        <v>1850000</v>
      </c>
      <c r="G15" s="97">
        <f t="shared" si="7"/>
        <v>1850000</v>
      </c>
      <c r="H15" s="96">
        <f t="shared" si="7"/>
        <v>669000</v>
      </c>
      <c r="I15" s="97">
        <f t="shared" si="7"/>
        <v>0</v>
      </c>
      <c r="J15" s="96">
        <f t="shared" si="7"/>
        <v>254000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923000</v>
      </c>
      <c r="Q15" s="97">
        <f t="shared" si="2"/>
        <v>0</v>
      </c>
      <c r="R15" s="52">
        <f t="shared" si="3"/>
        <v>-62.03288490284006</v>
      </c>
      <c r="S15" s="53">
        <f t="shared" si="4"/>
        <v>0</v>
      </c>
      <c r="T15" s="52">
        <f>IF((SUM($E9:$E13))=0,0,(P15/(SUM($E9:$E13))*100))</f>
        <v>49.891891891891895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1686000</v>
      </c>
      <c r="C32" s="92"/>
      <c r="D32" s="92"/>
      <c r="E32" s="92">
        <f>$B32      +$C32      +$D32</f>
        <v>1686000</v>
      </c>
      <c r="F32" s="93">
        <v>1686000</v>
      </c>
      <c r="G32" s="94">
        <v>422000</v>
      </c>
      <c r="H32" s="93">
        <v>422000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422000</v>
      </c>
      <c r="Q32" s="94">
        <f>$I32      +$K32      +$M32      +$O32</f>
        <v>0</v>
      </c>
      <c r="R32" s="48">
        <f>IF(($H32      =0),0,((($J32      -$H32      )/$H32      )*100))</f>
        <v>-100</v>
      </c>
      <c r="S32" s="49">
        <f>IF(($I32      =0),0,((($K32      -$I32      )/$I32      )*100))</f>
        <v>0</v>
      </c>
      <c r="T32" s="48">
        <f>IF(($E32      =0),0,(($P32      /$E32      )*100))</f>
        <v>25.029655990510086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1686000</v>
      </c>
      <c r="C33" s="95">
        <f>C32</f>
        <v>0</v>
      </c>
      <c r="D33" s="95"/>
      <c r="E33" s="95">
        <f>$B33      +$C33      +$D33</f>
        <v>1686000</v>
      </c>
      <c r="F33" s="96">
        <f t="shared" ref="F33:O33" si="17">F32</f>
        <v>1686000</v>
      </c>
      <c r="G33" s="97">
        <f t="shared" si="17"/>
        <v>422000</v>
      </c>
      <c r="H33" s="96">
        <f t="shared" si="17"/>
        <v>422000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422000</v>
      </c>
      <c r="Q33" s="97">
        <f>$I33      +$K33      +$M33      +$O33</f>
        <v>0</v>
      </c>
      <c r="R33" s="52">
        <f>IF(($H33      =0),0,((($J33      -$H33      )/$H33      )*100))</f>
        <v>-100</v>
      </c>
      <c r="S33" s="53">
        <f>IF(($I33      =0),0,((($K33      -$I33      )/$I33      )*100))</f>
        <v>0</v>
      </c>
      <c r="T33" s="52">
        <f>IF($E33   =0,0,($P33   /$E33   )*100)</f>
        <v>25.029655990510086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>
        <v>1452000</v>
      </c>
      <c r="C36" s="92"/>
      <c r="D36" s="92"/>
      <c r="E36" s="92">
        <f t="shared" si="18"/>
        <v>1452000</v>
      </c>
      <c r="F36" s="93">
        <v>1452000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1452000</v>
      </c>
      <c r="C40" s="95">
        <f>SUM(C35:C39)</f>
        <v>0</v>
      </c>
      <c r="D40" s="95"/>
      <c r="E40" s="95">
        <f t="shared" si="18"/>
        <v>1452000</v>
      </c>
      <c r="F40" s="96">
        <f t="shared" ref="F40:O40" si="25">SUM(F35:F39)</f>
        <v>1452000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>
        <v>30000000</v>
      </c>
      <c r="C51" s="92"/>
      <c r="D51" s="92"/>
      <c r="E51" s="92">
        <f t="shared" si="26"/>
        <v>30000000</v>
      </c>
      <c r="F51" s="93">
        <v>30000000</v>
      </c>
      <c r="G51" s="94">
        <v>22700000</v>
      </c>
      <c r="H51" s="93">
        <v>5552000</v>
      </c>
      <c r="I51" s="94"/>
      <c r="J51" s="93">
        <v>5212000</v>
      </c>
      <c r="K51" s="94"/>
      <c r="L51" s="93"/>
      <c r="M51" s="94"/>
      <c r="N51" s="93"/>
      <c r="O51" s="94"/>
      <c r="P51" s="93">
        <f t="shared" si="27"/>
        <v>10764000</v>
      </c>
      <c r="Q51" s="94">
        <f t="shared" si="28"/>
        <v>0</v>
      </c>
      <c r="R51" s="48">
        <f t="shared" si="29"/>
        <v>-6.1239193083573484</v>
      </c>
      <c r="S51" s="49">
        <f t="shared" si="30"/>
        <v>0</v>
      </c>
      <c r="T51" s="48">
        <f t="shared" si="31"/>
        <v>35.880000000000003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>
        <v>30000000</v>
      </c>
      <c r="C52" s="92"/>
      <c r="D52" s="92"/>
      <c r="E52" s="92">
        <f t="shared" si="26"/>
        <v>30000000</v>
      </c>
      <c r="F52" s="93">
        <v>30000000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60000000</v>
      </c>
      <c r="C53" s="95">
        <f>SUM(C42:C52)</f>
        <v>0</v>
      </c>
      <c r="D53" s="95"/>
      <c r="E53" s="95">
        <f t="shared" si="26"/>
        <v>60000000</v>
      </c>
      <c r="F53" s="96">
        <f t="shared" ref="F53:O53" si="33">SUM(F42:F52)</f>
        <v>60000000</v>
      </c>
      <c r="G53" s="97">
        <f t="shared" si="33"/>
        <v>22700000</v>
      </c>
      <c r="H53" s="96">
        <f t="shared" si="33"/>
        <v>5552000</v>
      </c>
      <c r="I53" s="97">
        <f t="shared" si="33"/>
        <v>0</v>
      </c>
      <c r="J53" s="96">
        <f t="shared" si="33"/>
        <v>5212000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10764000</v>
      </c>
      <c r="Q53" s="97">
        <f t="shared" si="28"/>
        <v>0</v>
      </c>
      <c r="R53" s="52">
        <f t="shared" si="29"/>
        <v>-6.1239193083573484</v>
      </c>
      <c r="S53" s="53">
        <f t="shared" si="30"/>
        <v>0</v>
      </c>
      <c r="T53" s="52">
        <f>IF((+$E43+$E45+$E47+$E48+$E51) =0,0,(P53   /(+$E43+$E45+$E47+$E48+$E51) )*100)</f>
        <v>35.880000000000003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64988000</v>
      </c>
      <c r="C67" s="104">
        <f>SUM(C9:C14,C17:C23,C26:C29,C32,C35:C39,C42:C52,C55:C58,C61:C65)</f>
        <v>0</v>
      </c>
      <c r="D67" s="104"/>
      <c r="E67" s="104">
        <f t="shared" si="35"/>
        <v>64988000</v>
      </c>
      <c r="F67" s="105">
        <f t="shared" ref="F67:O67" si="43">SUM(F9:F14,F17:F23,F26:F29,F32,F35:F39,F42:F52,F55:F58,F61:F65)</f>
        <v>64988000</v>
      </c>
      <c r="G67" s="106">
        <f t="shared" si="43"/>
        <v>24972000</v>
      </c>
      <c r="H67" s="105">
        <f t="shared" si="43"/>
        <v>6643000</v>
      </c>
      <c r="I67" s="106">
        <f t="shared" si="43"/>
        <v>0</v>
      </c>
      <c r="J67" s="105">
        <f t="shared" si="43"/>
        <v>5466000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12109000</v>
      </c>
      <c r="Q67" s="106">
        <f t="shared" si="37"/>
        <v>0</v>
      </c>
      <c r="R67" s="61">
        <f t="shared" si="38"/>
        <v>-17.71789853981635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36.107466603053432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29074000</v>
      </c>
      <c r="C69" s="92"/>
      <c r="D69" s="92"/>
      <c r="E69" s="92">
        <f>$B69      +$C69      +$D69</f>
        <v>29074000</v>
      </c>
      <c r="F69" s="93">
        <v>29074000</v>
      </c>
      <c r="G69" s="94">
        <v>25000000</v>
      </c>
      <c r="H69" s="93">
        <v>4802000</v>
      </c>
      <c r="I69" s="94"/>
      <c r="J69" s="93">
        <v>7750000</v>
      </c>
      <c r="K69" s="94"/>
      <c r="L69" s="93"/>
      <c r="M69" s="94"/>
      <c r="N69" s="93"/>
      <c r="O69" s="94"/>
      <c r="P69" s="93">
        <f>$H69      +$J69      +$L69      +$N69</f>
        <v>12552000</v>
      </c>
      <c r="Q69" s="94">
        <f>$I69      +$K69      +$M69      +$O69</f>
        <v>0</v>
      </c>
      <c r="R69" s="48">
        <f>IF(($H69      =0),0,((($J69      -$H69      )/$H69      )*100))</f>
        <v>61.391087047063721</v>
      </c>
      <c r="S69" s="49">
        <f>IF(($I69      =0),0,((($K69      -$I69      )/$I69      )*100))</f>
        <v>0</v>
      </c>
      <c r="T69" s="48">
        <f>IF(($E69      =0),0,(($P69      /$E69      )*100))</f>
        <v>43.172594070303369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29074000</v>
      </c>
      <c r="C70" s="101">
        <f>C69</f>
        <v>0</v>
      </c>
      <c r="D70" s="101"/>
      <c r="E70" s="101">
        <f>$B70      +$C70      +$D70</f>
        <v>29074000</v>
      </c>
      <c r="F70" s="102">
        <f t="shared" ref="F70:O70" si="44">F69</f>
        <v>29074000</v>
      </c>
      <c r="G70" s="103">
        <f t="shared" si="44"/>
        <v>25000000</v>
      </c>
      <c r="H70" s="102">
        <f t="shared" si="44"/>
        <v>4802000</v>
      </c>
      <c r="I70" s="103">
        <f t="shared" si="44"/>
        <v>0</v>
      </c>
      <c r="J70" s="102">
        <f t="shared" si="44"/>
        <v>7750000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12552000</v>
      </c>
      <c r="Q70" s="103">
        <f>$I70      +$K70      +$M70      +$O70</f>
        <v>0</v>
      </c>
      <c r="R70" s="57">
        <f>IF(($H70      =0),0,((($J70      -$H70      )/$H70      )*100))</f>
        <v>61.391087047063721</v>
      </c>
      <c r="S70" s="58">
        <f>IF(($I70      =0),0,((($K70      -$I70      )/$I70      )*100))</f>
        <v>0</v>
      </c>
      <c r="T70" s="57">
        <f>IF($E70   =0,0,($P70   /$E70   )*100)</f>
        <v>43.172594070303369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29074000</v>
      </c>
      <c r="C71" s="104">
        <f>C69</f>
        <v>0</v>
      </c>
      <c r="D71" s="104"/>
      <c r="E71" s="104">
        <f>$B71      +$C71      +$D71</f>
        <v>29074000</v>
      </c>
      <c r="F71" s="105">
        <f t="shared" ref="F71:O71" si="45">F69</f>
        <v>29074000</v>
      </c>
      <c r="G71" s="106">
        <f t="shared" si="45"/>
        <v>25000000</v>
      </c>
      <c r="H71" s="105">
        <f t="shared" si="45"/>
        <v>4802000</v>
      </c>
      <c r="I71" s="106">
        <f t="shared" si="45"/>
        <v>0</v>
      </c>
      <c r="J71" s="105">
        <f t="shared" si="45"/>
        <v>7750000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12552000</v>
      </c>
      <c r="Q71" s="106">
        <f>$I71      +$K71      +$M71      +$O71</f>
        <v>0</v>
      </c>
      <c r="R71" s="61">
        <f>IF(($H71      =0),0,((($J71      -$H71      )/$H71      )*100))</f>
        <v>61.391087047063721</v>
      </c>
      <c r="S71" s="62">
        <f>IF(($I71      =0),0,((($K71      -$I71      )/$I71      )*100))</f>
        <v>0</v>
      </c>
      <c r="T71" s="61">
        <f>IF($E71   =0,0,($P71   /$E71   )*100)</f>
        <v>43.172594070303369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94062000</v>
      </c>
      <c r="C72" s="104">
        <f>SUM(C9:C14,C17:C23,C26:C29,C32,C35:C39,C42:C52,C55:C58,C61:C65,C69)</f>
        <v>0</v>
      </c>
      <c r="D72" s="104"/>
      <c r="E72" s="104">
        <f>$B72      +$C72      +$D72</f>
        <v>94062000</v>
      </c>
      <c r="F72" s="105">
        <f t="shared" ref="F72:O72" si="46">SUM(F9:F14,F17:F23,F26:F29,F32,F35:F39,F42:F52,F55:F58,F61:F65,F69)</f>
        <v>94062000</v>
      </c>
      <c r="G72" s="106">
        <f t="shared" si="46"/>
        <v>49972000</v>
      </c>
      <c r="H72" s="105">
        <f t="shared" si="46"/>
        <v>11445000</v>
      </c>
      <c r="I72" s="106">
        <f t="shared" si="46"/>
        <v>0</v>
      </c>
      <c r="J72" s="105">
        <f t="shared" si="46"/>
        <v>13216000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24661000</v>
      </c>
      <c r="Q72" s="106">
        <f>$I72      +$K72      +$M72      +$O72</f>
        <v>0</v>
      </c>
      <c r="R72" s="61">
        <f>IF(($H72      =0),0,((($J72      -$H72      )/$H72      )*100))</f>
        <v>15.474006116207949</v>
      </c>
      <c r="S72" s="62">
        <f>IF(($I72      =0),0,((($K72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39.388276633125699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139</v>
      </c>
    </row>
    <row r="116" spans="1:23" x14ac:dyDescent="0.25">
      <c r="A116" s="29" t="s">
        <v>140</v>
      </c>
    </row>
    <row r="117" spans="1:23" ht="13" x14ac:dyDescent="0.3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om4SVsK2cuIyGMapz/Pe0LtrPtBugF8j0F/BYw8A4UTzk51Dggji5jxVUfCC3p8h0U6j8g9cNcZFFfONzP6WEg==" saltValue="HEinu7F7ITyDsJysW9FtH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3000000</v>
      </c>
      <c r="C10" s="92"/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>
        <v>338000</v>
      </c>
      <c r="I10" s="94">
        <v>-2302013</v>
      </c>
      <c r="J10" s="93">
        <v>933000</v>
      </c>
      <c r="K10" s="94">
        <v>336362</v>
      </c>
      <c r="L10" s="93"/>
      <c r="M10" s="94"/>
      <c r="N10" s="93"/>
      <c r="O10" s="94"/>
      <c r="P10" s="93">
        <f t="shared" ref="P10:P15" si="1">$H10      +$J10      +$L10      +$N10</f>
        <v>1271000</v>
      </c>
      <c r="Q10" s="94">
        <f t="shared" ref="Q10:Q15" si="2">$I10      +$K10      +$M10      +$O10</f>
        <v>-1965651</v>
      </c>
      <c r="R10" s="48">
        <f t="shared" ref="R10:R15" si="3">IF(($H10      =0),0,((($J10      -$H10      )/$H10      )*100))</f>
        <v>176.03550295857988</v>
      </c>
      <c r="S10" s="49">
        <f t="shared" ref="S10:S15" si="4">IF(($I10      =0),0,((($K10      -$I10      )/$I10      )*100))</f>
        <v>-114.61164641555021</v>
      </c>
      <c r="T10" s="48">
        <f t="shared" ref="T10:T14" si="5">IF(($E10      =0),0,(($P10      /$E10      )*100))</f>
        <v>42.366666666666667</v>
      </c>
      <c r="U10" s="50">
        <f t="shared" ref="U10:U14" si="6">IF(($E10      =0),0,(($Q10      /$E10      )*100))</f>
        <v>-65.52170000000001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3000000</v>
      </c>
      <c r="C15" s="95">
        <f>SUM(C9:C14)</f>
        <v>0</v>
      </c>
      <c r="D15" s="95"/>
      <c r="E15" s="95">
        <f t="shared" si="0"/>
        <v>3000000</v>
      </c>
      <c r="F15" s="96">
        <f t="shared" ref="F15:O15" si="7">SUM(F9:F14)</f>
        <v>3000000</v>
      </c>
      <c r="G15" s="97">
        <f t="shared" si="7"/>
        <v>3000000</v>
      </c>
      <c r="H15" s="96">
        <f t="shared" si="7"/>
        <v>338000</v>
      </c>
      <c r="I15" s="97">
        <f t="shared" si="7"/>
        <v>-2302013</v>
      </c>
      <c r="J15" s="96">
        <f t="shared" si="7"/>
        <v>933000</v>
      </c>
      <c r="K15" s="97">
        <f t="shared" si="7"/>
        <v>336362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1271000</v>
      </c>
      <c r="Q15" s="97">
        <f t="shared" si="2"/>
        <v>-1965651</v>
      </c>
      <c r="R15" s="52">
        <f t="shared" si="3"/>
        <v>176.03550295857988</v>
      </c>
      <c r="S15" s="53">
        <f t="shared" si="4"/>
        <v>-114.61164641555021</v>
      </c>
      <c r="T15" s="52">
        <f>IF((SUM($E9:$E13))=0,0,(P15/(SUM($E9:$E13))*100))</f>
        <v>42.366666666666667</v>
      </c>
      <c r="U15" s="54">
        <f>IF((SUM($E9:$E13))=0,0,(Q15/(SUM($E9:$E13))*100))</f>
        <v>-65.52170000000001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5654000</v>
      </c>
      <c r="C32" s="92"/>
      <c r="D32" s="92"/>
      <c r="E32" s="92">
        <f>$B32      +$C32      +$D32</f>
        <v>5654000</v>
      </c>
      <c r="F32" s="93">
        <v>5654000</v>
      </c>
      <c r="G32" s="94">
        <v>3957000</v>
      </c>
      <c r="H32" s="93">
        <v>3156000</v>
      </c>
      <c r="I32" s="94">
        <v>15242</v>
      </c>
      <c r="J32" s="93">
        <v>801000</v>
      </c>
      <c r="K32" s="94">
        <v>267779</v>
      </c>
      <c r="L32" s="93"/>
      <c r="M32" s="94"/>
      <c r="N32" s="93"/>
      <c r="O32" s="94"/>
      <c r="P32" s="93">
        <f>$H32      +$J32      +$L32      +$N32</f>
        <v>3957000</v>
      </c>
      <c r="Q32" s="94">
        <f>$I32      +$K32      +$M32      +$O32</f>
        <v>283021</v>
      </c>
      <c r="R32" s="48">
        <f>IF(($H32      =0),0,((($J32      -$H32      )/$H32      )*100))</f>
        <v>-74.619771863117862</v>
      </c>
      <c r="S32" s="49">
        <f>IF(($I32      =0),0,((($K32      -$I32      )/$I32      )*100))</f>
        <v>1656.849494816953</v>
      </c>
      <c r="T32" s="48">
        <f>IF(($E32      =0),0,(($P32      /$E32      )*100))</f>
        <v>69.985850725150328</v>
      </c>
      <c r="U32" s="50">
        <f>IF(($E32      =0),0,(($Q32      /$E32      )*100))</f>
        <v>5.0056773965334278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5654000</v>
      </c>
      <c r="C33" s="95">
        <f>C32</f>
        <v>0</v>
      </c>
      <c r="D33" s="95"/>
      <c r="E33" s="95">
        <f>$B33      +$C33      +$D33</f>
        <v>5654000</v>
      </c>
      <c r="F33" s="96">
        <f t="shared" ref="F33:O33" si="17">F32</f>
        <v>5654000</v>
      </c>
      <c r="G33" s="97">
        <f t="shared" si="17"/>
        <v>3957000</v>
      </c>
      <c r="H33" s="96">
        <f t="shared" si="17"/>
        <v>3156000</v>
      </c>
      <c r="I33" s="97">
        <f t="shared" si="17"/>
        <v>15242</v>
      </c>
      <c r="J33" s="96">
        <f t="shared" si="17"/>
        <v>801000</v>
      </c>
      <c r="K33" s="97">
        <f t="shared" si="17"/>
        <v>267779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3957000</v>
      </c>
      <c r="Q33" s="97">
        <f>$I33      +$K33      +$M33      +$O33</f>
        <v>283021</v>
      </c>
      <c r="R33" s="52">
        <f>IF(($H33      =0),0,((($J33      -$H33      )/$H33      )*100))</f>
        <v>-74.619771863117862</v>
      </c>
      <c r="S33" s="53">
        <f>IF(($I33      =0),0,((($K33      -$I33      )/$I33      )*100))</f>
        <v>1656.849494816953</v>
      </c>
      <c r="T33" s="52">
        <f>IF($E33   =0,0,($P33   /$E33   )*100)</f>
        <v>69.985850725150328</v>
      </c>
      <c r="U33" s="54">
        <f>IF($E33   =0,0,($Q33   /$E33   )*100)</f>
        <v>5.0056773965334278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59259000</v>
      </c>
      <c r="C35" s="92"/>
      <c r="D35" s="92"/>
      <c r="E35" s="92">
        <f t="shared" ref="E35:E40" si="18">$B35      +$C35      +$D35</f>
        <v>59259000</v>
      </c>
      <c r="F35" s="93">
        <v>59259000</v>
      </c>
      <c r="G35" s="94">
        <v>36000000</v>
      </c>
      <c r="H35" s="93">
        <v>9477000</v>
      </c>
      <c r="I35" s="94">
        <v>1085600</v>
      </c>
      <c r="J35" s="93">
        <v>1931000</v>
      </c>
      <c r="K35" s="94">
        <v>8296908</v>
      </c>
      <c r="L35" s="93"/>
      <c r="M35" s="94"/>
      <c r="N35" s="93"/>
      <c r="O35" s="94"/>
      <c r="P35" s="93">
        <f t="shared" ref="P35:P40" si="19">$H35      +$J35      +$L35      +$N35</f>
        <v>11408000</v>
      </c>
      <c r="Q35" s="94">
        <f t="shared" ref="Q35:Q40" si="20">$I35      +$K35      +$M35      +$O35</f>
        <v>9382508</v>
      </c>
      <c r="R35" s="48">
        <f t="shared" ref="R35:R40" si="21">IF(($H35      =0),0,((($J35      -$H35      )/$H35      )*100))</f>
        <v>-79.624353698427768</v>
      </c>
      <c r="S35" s="49">
        <f t="shared" ref="S35:S40" si="22">IF(($I35      =0),0,((($K35      -$I35      )/$I35      )*100))</f>
        <v>664.26934414148855</v>
      </c>
      <c r="T35" s="48">
        <f t="shared" ref="T35:T39" si="23">IF(($E35      =0),0,(($P35      /$E35      )*100))</f>
        <v>19.251084223493478</v>
      </c>
      <c r="U35" s="50">
        <f t="shared" ref="U35:U39" si="24">IF(($E35      =0),0,(($Q35      /$E35      )*100))</f>
        <v>15.833051519600399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>
        <v>846000</v>
      </c>
      <c r="C36" s="92"/>
      <c r="D36" s="92"/>
      <c r="E36" s="92">
        <f t="shared" si="18"/>
        <v>846000</v>
      </c>
      <c r="F36" s="93">
        <v>846000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>
        <v>5000000</v>
      </c>
      <c r="C38" s="92"/>
      <c r="D38" s="92"/>
      <c r="E38" s="92">
        <f t="shared" si="18"/>
        <v>5000000</v>
      </c>
      <c r="F38" s="93">
        <v>5000000</v>
      </c>
      <c r="G38" s="94">
        <v>4000000</v>
      </c>
      <c r="H38" s="93"/>
      <c r="I38" s="94">
        <v>1712253</v>
      </c>
      <c r="J38" s="93">
        <v>4156000</v>
      </c>
      <c r="K38" s="94"/>
      <c r="L38" s="93"/>
      <c r="M38" s="94"/>
      <c r="N38" s="93"/>
      <c r="O38" s="94"/>
      <c r="P38" s="93">
        <f t="shared" si="19"/>
        <v>4156000</v>
      </c>
      <c r="Q38" s="94">
        <f t="shared" si="20"/>
        <v>1712253</v>
      </c>
      <c r="R38" s="48">
        <f t="shared" si="21"/>
        <v>0</v>
      </c>
      <c r="S38" s="49">
        <f t="shared" si="22"/>
        <v>-100</v>
      </c>
      <c r="T38" s="48">
        <f t="shared" si="23"/>
        <v>83.12</v>
      </c>
      <c r="U38" s="50">
        <f t="shared" si="24"/>
        <v>34.245060000000002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65105000</v>
      </c>
      <c r="C40" s="95">
        <f>SUM(C35:C39)</f>
        <v>0</v>
      </c>
      <c r="D40" s="95"/>
      <c r="E40" s="95">
        <f t="shared" si="18"/>
        <v>65105000</v>
      </c>
      <c r="F40" s="96">
        <f t="shared" ref="F40:O40" si="25">SUM(F35:F39)</f>
        <v>65105000</v>
      </c>
      <c r="G40" s="97">
        <f t="shared" si="25"/>
        <v>40000000</v>
      </c>
      <c r="H40" s="96">
        <f t="shared" si="25"/>
        <v>9477000</v>
      </c>
      <c r="I40" s="97">
        <f t="shared" si="25"/>
        <v>2797853</v>
      </c>
      <c r="J40" s="96">
        <f t="shared" si="25"/>
        <v>6087000</v>
      </c>
      <c r="K40" s="97">
        <f t="shared" si="25"/>
        <v>8296908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15564000</v>
      </c>
      <c r="Q40" s="97">
        <f t="shared" si="20"/>
        <v>11094761</v>
      </c>
      <c r="R40" s="52">
        <f t="shared" si="21"/>
        <v>-35.77081354859132</v>
      </c>
      <c r="S40" s="53">
        <f t="shared" si="22"/>
        <v>196.5455297329774</v>
      </c>
      <c r="T40" s="52">
        <f>IF((+$E35+$E38) =0,0,(P40   /(+$E35+$E38) )*100)</f>
        <v>24.220731726295149</v>
      </c>
      <c r="U40" s="54">
        <f>IF((+$E35+$E38) =0,0,(Q40   /(+$E35+$E38) )*100)</f>
        <v>17.265691965327814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>
        <v>15000000</v>
      </c>
      <c r="C51" s="92"/>
      <c r="D51" s="92"/>
      <c r="E51" s="92">
        <f t="shared" si="26"/>
        <v>15000000</v>
      </c>
      <c r="F51" s="93">
        <v>15000000</v>
      </c>
      <c r="G51" s="94">
        <v>12500000</v>
      </c>
      <c r="H51" s="93">
        <v>7600000</v>
      </c>
      <c r="I51" s="94">
        <v>7835674</v>
      </c>
      <c r="J51" s="93">
        <v>4900000</v>
      </c>
      <c r="K51" s="94">
        <v>7549015</v>
      </c>
      <c r="L51" s="93"/>
      <c r="M51" s="94"/>
      <c r="N51" s="93"/>
      <c r="O51" s="94"/>
      <c r="P51" s="93">
        <f t="shared" si="27"/>
        <v>12500000</v>
      </c>
      <c r="Q51" s="94">
        <f t="shared" si="28"/>
        <v>15384689</v>
      </c>
      <c r="R51" s="48">
        <f t="shared" si="29"/>
        <v>-35.526315789473685</v>
      </c>
      <c r="S51" s="49">
        <f t="shared" si="30"/>
        <v>-3.6583834396377393</v>
      </c>
      <c r="T51" s="48">
        <f t="shared" si="31"/>
        <v>83.333333333333343</v>
      </c>
      <c r="U51" s="50">
        <f t="shared" si="32"/>
        <v>102.56459333333335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15000000</v>
      </c>
      <c r="C53" s="95">
        <f>SUM(C42:C52)</f>
        <v>0</v>
      </c>
      <c r="D53" s="95"/>
      <c r="E53" s="95">
        <f t="shared" si="26"/>
        <v>15000000</v>
      </c>
      <c r="F53" s="96">
        <f t="shared" ref="F53:O53" si="33">SUM(F42:F52)</f>
        <v>15000000</v>
      </c>
      <c r="G53" s="97">
        <f t="shared" si="33"/>
        <v>12500000</v>
      </c>
      <c r="H53" s="96">
        <f t="shared" si="33"/>
        <v>7600000</v>
      </c>
      <c r="I53" s="97">
        <f t="shared" si="33"/>
        <v>7835674</v>
      </c>
      <c r="J53" s="96">
        <f t="shared" si="33"/>
        <v>4900000</v>
      </c>
      <c r="K53" s="97">
        <f t="shared" si="33"/>
        <v>7549015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12500000</v>
      </c>
      <c r="Q53" s="97">
        <f t="shared" si="28"/>
        <v>15384689</v>
      </c>
      <c r="R53" s="52">
        <f t="shared" si="29"/>
        <v>-35.526315789473685</v>
      </c>
      <c r="S53" s="53">
        <f t="shared" si="30"/>
        <v>-3.6583834396377393</v>
      </c>
      <c r="T53" s="52">
        <f>IF((+$E43+$E45+$E47+$E48+$E51) =0,0,(P53   /(+$E43+$E45+$E47+$E48+$E51) )*100)</f>
        <v>83.333333333333343</v>
      </c>
      <c r="U53" s="54">
        <f>IF((+$E43+$E45+$E47+$E48+$E51) =0,0,(Q53   /(+$E43+$E45+$E47+$E48+$E51) )*100)</f>
        <v>102.56459333333335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88759000</v>
      </c>
      <c r="C67" s="104">
        <f>SUM(C9:C14,C17:C23,C26:C29,C32,C35:C39,C42:C52,C55:C58,C61:C65)</f>
        <v>0</v>
      </c>
      <c r="D67" s="104"/>
      <c r="E67" s="104">
        <f t="shared" si="35"/>
        <v>88759000</v>
      </c>
      <c r="F67" s="105">
        <f t="shared" ref="F67:O67" si="43">SUM(F9:F14,F17:F23,F26:F29,F32,F35:F39,F42:F52,F55:F58,F61:F65)</f>
        <v>88759000</v>
      </c>
      <c r="G67" s="106">
        <f t="shared" si="43"/>
        <v>59457000</v>
      </c>
      <c r="H67" s="105">
        <f t="shared" si="43"/>
        <v>20571000</v>
      </c>
      <c r="I67" s="106">
        <f t="shared" si="43"/>
        <v>8346756</v>
      </c>
      <c r="J67" s="105">
        <f t="shared" si="43"/>
        <v>12721000</v>
      </c>
      <c r="K67" s="106">
        <f t="shared" si="43"/>
        <v>16450064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33292000</v>
      </c>
      <c r="Q67" s="106">
        <f t="shared" si="37"/>
        <v>24796820</v>
      </c>
      <c r="R67" s="61">
        <f t="shared" si="38"/>
        <v>-38.160517232997911</v>
      </c>
      <c r="S67" s="62">
        <f t="shared" si="39"/>
        <v>97.083321951666008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37.869257106457525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28.20609011181509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144010000</v>
      </c>
      <c r="C69" s="92"/>
      <c r="D69" s="92"/>
      <c r="E69" s="92">
        <f>$B69      +$C69      +$D69</f>
        <v>144010000</v>
      </c>
      <c r="F69" s="93">
        <v>144010000</v>
      </c>
      <c r="G69" s="94">
        <v>119472000</v>
      </c>
      <c r="H69" s="93">
        <v>45164000</v>
      </c>
      <c r="I69" s="94">
        <v>36558855</v>
      </c>
      <c r="J69" s="93">
        <v>36470000</v>
      </c>
      <c r="K69" s="94">
        <v>26437398</v>
      </c>
      <c r="L69" s="93"/>
      <c r="M69" s="94"/>
      <c r="N69" s="93"/>
      <c r="O69" s="94"/>
      <c r="P69" s="93">
        <f>$H69      +$J69      +$L69      +$N69</f>
        <v>81634000</v>
      </c>
      <c r="Q69" s="94">
        <f>$I69      +$K69      +$M69      +$O69</f>
        <v>62996253</v>
      </c>
      <c r="R69" s="48">
        <f>IF(($H69      =0),0,((($J69      -$H69      )/$H69      )*100))</f>
        <v>-19.249845009299442</v>
      </c>
      <c r="S69" s="49">
        <f>IF(($I69      =0),0,((($K69      -$I69      )/$I69      )*100))</f>
        <v>-27.685377455065264</v>
      </c>
      <c r="T69" s="48">
        <f>IF(($E69      =0),0,(($P69      /$E69      )*100))</f>
        <v>56.686341226303725</v>
      </c>
      <c r="U69" s="50">
        <f>IF(($E69      =0),0,(($Q69      /$E69      )*100))</f>
        <v>43.74436011388098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144010000</v>
      </c>
      <c r="C70" s="101">
        <f>C69</f>
        <v>0</v>
      </c>
      <c r="D70" s="101"/>
      <c r="E70" s="101">
        <f>$B70      +$C70      +$D70</f>
        <v>144010000</v>
      </c>
      <c r="F70" s="102">
        <f t="shared" ref="F70:O70" si="44">F69</f>
        <v>144010000</v>
      </c>
      <c r="G70" s="103">
        <f t="shared" si="44"/>
        <v>119472000</v>
      </c>
      <c r="H70" s="102">
        <f t="shared" si="44"/>
        <v>45164000</v>
      </c>
      <c r="I70" s="103">
        <f t="shared" si="44"/>
        <v>36558855</v>
      </c>
      <c r="J70" s="102">
        <f t="shared" si="44"/>
        <v>36470000</v>
      </c>
      <c r="K70" s="103">
        <f t="shared" si="44"/>
        <v>26437398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81634000</v>
      </c>
      <c r="Q70" s="103">
        <f>$I70      +$K70      +$M70      +$O70</f>
        <v>62996253</v>
      </c>
      <c r="R70" s="57">
        <f>IF(($H70      =0),0,((($J70      -$H70      )/$H70      )*100))</f>
        <v>-19.249845009299442</v>
      </c>
      <c r="S70" s="58">
        <f>IF(($I70      =0),0,((($K70      -$I70      )/$I70      )*100))</f>
        <v>-27.685377455065264</v>
      </c>
      <c r="T70" s="57">
        <f>IF($E70   =0,0,($P70   /$E70   )*100)</f>
        <v>56.686341226303725</v>
      </c>
      <c r="U70" s="59">
        <f>IF($E70   =0,0,($Q70   /$E70 )*100)</f>
        <v>43.74436011388098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144010000</v>
      </c>
      <c r="C71" s="104">
        <f>C69</f>
        <v>0</v>
      </c>
      <c r="D71" s="104"/>
      <c r="E71" s="104">
        <f>$B71      +$C71      +$D71</f>
        <v>144010000</v>
      </c>
      <c r="F71" s="105">
        <f t="shared" ref="F71:O71" si="45">F69</f>
        <v>144010000</v>
      </c>
      <c r="G71" s="106">
        <f t="shared" si="45"/>
        <v>119472000</v>
      </c>
      <c r="H71" s="105">
        <f t="shared" si="45"/>
        <v>45164000</v>
      </c>
      <c r="I71" s="106">
        <f t="shared" si="45"/>
        <v>36558855</v>
      </c>
      <c r="J71" s="105">
        <f t="shared" si="45"/>
        <v>36470000</v>
      </c>
      <c r="K71" s="106">
        <f t="shared" si="45"/>
        <v>26437398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81634000</v>
      </c>
      <c r="Q71" s="106">
        <f>$I71      +$K71      +$M71      +$O71</f>
        <v>62996253</v>
      </c>
      <c r="R71" s="61">
        <f>IF(($H71      =0),0,((($J71      -$H71      )/$H71      )*100))</f>
        <v>-19.249845009299442</v>
      </c>
      <c r="S71" s="62">
        <f>IF(($I71      =0),0,((($K71      -$I71      )/$I71      )*100))</f>
        <v>-27.685377455065264</v>
      </c>
      <c r="T71" s="61">
        <f>IF($E71   =0,0,($P71   /$E71   )*100)</f>
        <v>56.686341226303725</v>
      </c>
      <c r="U71" s="65">
        <f>IF($E71   =0,0,($Q71   /$E71   )*100)</f>
        <v>43.74436011388098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232769000</v>
      </c>
      <c r="C72" s="104">
        <f>SUM(C9:C14,C17:C23,C26:C29,C32,C35:C39,C42:C52,C55:C58,C61:C65,C69)</f>
        <v>0</v>
      </c>
      <c r="D72" s="104"/>
      <c r="E72" s="104">
        <f>$B72      +$C72      +$D72</f>
        <v>232769000</v>
      </c>
      <c r="F72" s="105">
        <f t="shared" ref="F72:O72" si="46">SUM(F9:F14,F17:F23,F26:F29,F32,F35:F39,F42:F52,F55:F58,F61:F65,F69)</f>
        <v>232769000</v>
      </c>
      <c r="G72" s="106">
        <f t="shared" si="46"/>
        <v>178929000</v>
      </c>
      <c r="H72" s="105">
        <f t="shared" si="46"/>
        <v>65735000</v>
      </c>
      <c r="I72" s="106">
        <f t="shared" si="46"/>
        <v>44905611</v>
      </c>
      <c r="J72" s="105">
        <f t="shared" si="46"/>
        <v>49191000</v>
      </c>
      <c r="K72" s="106">
        <f t="shared" si="46"/>
        <v>42887462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114926000</v>
      </c>
      <c r="Q72" s="106">
        <f>$I72      +$K72      +$M72      +$O72</f>
        <v>87793073</v>
      </c>
      <c r="R72" s="61">
        <f>IF(($H72      =0),0,((($J72      -$H72      )/$H72      )*100))</f>
        <v>-25.167718871225375</v>
      </c>
      <c r="S72" s="62">
        <f>IF(($I72      =0),0,((($K72      -$I72      )/$I72      )*100))</f>
        <v>-4.4942022946753806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49.553515606472835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37.854405557016769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139</v>
      </c>
    </row>
    <row r="116" spans="1:23" x14ac:dyDescent="0.25">
      <c r="A116" s="29" t="s">
        <v>140</v>
      </c>
    </row>
    <row r="117" spans="1:23" ht="13" x14ac:dyDescent="0.3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egKmTdBd55m7jIhwM+lM/T7nMclS0GWusCSjhD6mODC3qF62Zu/d2Wzt+FfDvppo8i3p3vrOmKl6qyLXkr26yQ==" saltValue="POM5XYreovdExmT9RwIJE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50000</v>
      </c>
      <c r="I10" s="94"/>
      <c r="J10" s="93">
        <v>156000</v>
      </c>
      <c r="K10" s="94"/>
      <c r="L10" s="93"/>
      <c r="M10" s="94"/>
      <c r="N10" s="93"/>
      <c r="O10" s="94"/>
      <c r="P10" s="93">
        <f t="shared" ref="P10:P15" si="1">$H10      +$J10      +$L10      +$N10</f>
        <v>206000</v>
      </c>
      <c r="Q10" s="94">
        <f t="shared" ref="Q10:Q15" si="2">$I10      +$K10      +$M10      +$O10</f>
        <v>0</v>
      </c>
      <c r="R10" s="48">
        <f t="shared" ref="R10:R15" si="3">IF(($H10      =0),0,((($J10      -$H10      )/$H10      )*100))</f>
        <v>212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12.117647058823529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1700000</v>
      </c>
      <c r="C15" s="95">
        <f>SUM(C9:C14)</f>
        <v>0</v>
      </c>
      <c r="D15" s="95"/>
      <c r="E15" s="95">
        <f t="shared" si="0"/>
        <v>1700000</v>
      </c>
      <c r="F15" s="96">
        <f t="shared" ref="F15:O15" si="7">SUM(F9:F14)</f>
        <v>1700000</v>
      </c>
      <c r="G15" s="97">
        <f t="shared" si="7"/>
        <v>1700000</v>
      </c>
      <c r="H15" s="96">
        <f t="shared" si="7"/>
        <v>50000</v>
      </c>
      <c r="I15" s="97">
        <f t="shared" si="7"/>
        <v>0</v>
      </c>
      <c r="J15" s="96">
        <f t="shared" si="7"/>
        <v>156000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206000</v>
      </c>
      <c r="Q15" s="97">
        <f t="shared" si="2"/>
        <v>0</v>
      </c>
      <c r="R15" s="52">
        <f t="shared" si="3"/>
        <v>212</v>
      </c>
      <c r="S15" s="53">
        <f t="shared" si="4"/>
        <v>0</v>
      </c>
      <c r="T15" s="52">
        <f>IF((SUM($E9:$E13))=0,0,(P15/(SUM($E9:$E13))*100))</f>
        <v>12.117647058823529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>
        <v>76765000</v>
      </c>
      <c r="C17" s="92"/>
      <c r="D17" s="92"/>
      <c r="E17" s="92">
        <f t="shared" ref="E17:E24" si="8">$B17      +$C17      +$D17</f>
        <v>76765000</v>
      </c>
      <c r="F17" s="93">
        <v>76765000</v>
      </c>
      <c r="G17" s="94">
        <v>56000000</v>
      </c>
      <c r="H17" s="93">
        <v>1453000</v>
      </c>
      <c r="I17" s="94"/>
      <c r="J17" s="93">
        <v>25354000</v>
      </c>
      <c r="K17" s="94"/>
      <c r="L17" s="93"/>
      <c r="M17" s="94"/>
      <c r="N17" s="93"/>
      <c r="O17" s="94"/>
      <c r="P17" s="93">
        <f t="shared" ref="P17:P24" si="9">$H17      +$J17      +$L17      +$N17</f>
        <v>26807000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1644.9415003441156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34.920862372174824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76765000</v>
      </c>
      <c r="C24" s="95">
        <f>SUM(C17:C23)</f>
        <v>0</v>
      </c>
      <c r="D24" s="95"/>
      <c r="E24" s="95">
        <f t="shared" si="8"/>
        <v>76765000</v>
      </c>
      <c r="F24" s="96">
        <f t="shared" ref="F24:O24" si="15">SUM(F17:F23)</f>
        <v>76765000</v>
      </c>
      <c r="G24" s="97">
        <f t="shared" si="15"/>
        <v>56000000</v>
      </c>
      <c r="H24" s="96">
        <f t="shared" si="15"/>
        <v>1453000</v>
      </c>
      <c r="I24" s="97">
        <f t="shared" si="15"/>
        <v>0</v>
      </c>
      <c r="J24" s="96">
        <f t="shared" si="15"/>
        <v>25354000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26807000</v>
      </c>
      <c r="Q24" s="97">
        <f t="shared" si="10"/>
        <v>0</v>
      </c>
      <c r="R24" s="52">
        <f t="shared" si="11"/>
        <v>1644.9415003441156</v>
      </c>
      <c r="S24" s="53">
        <f t="shared" si="12"/>
        <v>0</v>
      </c>
      <c r="T24" s="52">
        <f>IF(($E24-$E19-$E23)   =0,0,($P24   /($E24-$E19-$E23)   )*100)</f>
        <v>34.920862372174824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4298000</v>
      </c>
      <c r="C32" s="92"/>
      <c r="D32" s="92"/>
      <c r="E32" s="92">
        <f>$B32      +$C32      +$D32</f>
        <v>4298000</v>
      </c>
      <c r="F32" s="93">
        <v>4298000</v>
      </c>
      <c r="G32" s="94">
        <v>3009000</v>
      </c>
      <c r="H32" s="93">
        <v>325000</v>
      </c>
      <c r="I32" s="94"/>
      <c r="J32" s="93">
        <v>1215000</v>
      </c>
      <c r="K32" s="94"/>
      <c r="L32" s="93"/>
      <c r="M32" s="94"/>
      <c r="N32" s="93"/>
      <c r="O32" s="94"/>
      <c r="P32" s="93">
        <f>$H32      +$J32      +$L32      +$N32</f>
        <v>1540000</v>
      </c>
      <c r="Q32" s="94">
        <f>$I32      +$K32      +$M32      +$O32</f>
        <v>0</v>
      </c>
      <c r="R32" s="48">
        <f>IF(($H32      =0),0,((($J32      -$H32      )/$H32      )*100))</f>
        <v>273.84615384615387</v>
      </c>
      <c r="S32" s="49">
        <f>IF(($I32      =0),0,((($K32      -$I32      )/$I32      )*100))</f>
        <v>0</v>
      </c>
      <c r="T32" s="48">
        <f>IF(($E32      =0),0,(($P32      /$E32      )*100))</f>
        <v>35.830618892508141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4298000</v>
      </c>
      <c r="C33" s="95">
        <f>C32</f>
        <v>0</v>
      </c>
      <c r="D33" s="95"/>
      <c r="E33" s="95">
        <f>$B33      +$C33      +$D33</f>
        <v>4298000</v>
      </c>
      <c r="F33" s="96">
        <f t="shared" ref="F33:O33" si="17">F32</f>
        <v>4298000</v>
      </c>
      <c r="G33" s="97">
        <f t="shared" si="17"/>
        <v>3009000</v>
      </c>
      <c r="H33" s="96">
        <f t="shared" si="17"/>
        <v>325000</v>
      </c>
      <c r="I33" s="97">
        <f t="shared" si="17"/>
        <v>0</v>
      </c>
      <c r="J33" s="96">
        <f t="shared" si="17"/>
        <v>1215000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1540000</v>
      </c>
      <c r="Q33" s="97">
        <f>$I33      +$K33      +$M33      +$O33</f>
        <v>0</v>
      </c>
      <c r="R33" s="52">
        <f>IF(($H33      =0),0,((($J33      -$H33      )/$H33      )*100))</f>
        <v>273.84615384615387</v>
      </c>
      <c r="S33" s="53">
        <f>IF(($I33      =0),0,((($K33      -$I33      )/$I33      )*100))</f>
        <v>0</v>
      </c>
      <c r="T33" s="52">
        <f>IF($E33   =0,0,($P33   /$E33   )*100)</f>
        <v>35.830618892508141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19890000</v>
      </c>
      <c r="C35" s="92"/>
      <c r="D35" s="92"/>
      <c r="E35" s="92">
        <f t="shared" ref="E35:E40" si="18">$B35      +$C35      +$D35</f>
        <v>19890000</v>
      </c>
      <c r="F35" s="93">
        <v>19890000</v>
      </c>
      <c r="G35" s="94">
        <v>13000000</v>
      </c>
      <c r="H35" s="93"/>
      <c r="I35" s="94"/>
      <c r="J35" s="93">
        <v>11203000</v>
      </c>
      <c r="K35" s="94"/>
      <c r="L35" s="93"/>
      <c r="M35" s="94"/>
      <c r="N35" s="93"/>
      <c r="O35" s="94"/>
      <c r="P35" s="93">
        <f t="shared" ref="P35:P40" si="19">$H35      +$J35      +$L35      +$N35</f>
        <v>11203000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56.324786324786324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>
        <v>1607000</v>
      </c>
      <c r="C36" s="92"/>
      <c r="D36" s="92"/>
      <c r="E36" s="92">
        <f t="shared" si="18"/>
        <v>1607000</v>
      </c>
      <c r="F36" s="93">
        <v>1607000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3000000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25497000</v>
      </c>
      <c r="C40" s="95">
        <f>SUM(C35:C39)</f>
        <v>0</v>
      </c>
      <c r="D40" s="95"/>
      <c r="E40" s="95">
        <f t="shared" si="18"/>
        <v>25497000</v>
      </c>
      <c r="F40" s="96">
        <f t="shared" ref="F40:O40" si="25">SUM(F35:F39)</f>
        <v>25497000</v>
      </c>
      <c r="G40" s="97">
        <f t="shared" si="25"/>
        <v>16000000</v>
      </c>
      <c r="H40" s="96">
        <f t="shared" si="25"/>
        <v>0</v>
      </c>
      <c r="I40" s="97">
        <f t="shared" si="25"/>
        <v>0</v>
      </c>
      <c r="J40" s="96">
        <f t="shared" si="25"/>
        <v>11203000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11203000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46.894097948932604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>
        <v>100000000</v>
      </c>
      <c r="C43" s="92"/>
      <c r="D43" s="92"/>
      <c r="E43" s="92">
        <f t="shared" si="26"/>
        <v>100000000</v>
      </c>
      <c r="F43" s="93">
        <v>100000000</v>
      </c>
      <c r="G43" s="94">
        <v>55000000</v>
      </c>
      <c r="H43" s="93">
        <v>10602000</v>
      </c>
      <c r="I43" s="94"/>
      <c r="J43" s="93">
        <v>18073000</v>
      </c>
      <c r="K43" s="94"/>
      <c r="L43" s="93"/>
      <c r="M43" s="94"/>
      <c r="N43" s="93"/>
      <c r="O43" s="94"/>
      <c r="P43" s="93">
        <f t="shared" si="27"/>
        <v>28675000</v>
      </c>
      <c r="Q43" s="94">
        <f t="shared" si="28"/>
        <v>0</v>
      </c>
      <c r="R43" s="48">
        <f t="shared" si="29"/>
        <v>70.467836257309941</v>
      </c>
      <c r="S43" s="49">
        <f t="shared" si="30"/>
        <v>0</v>
      </c>
      <c r="T43" s="48">
        <f t="shared" si="31"/>
        <v>28.675000000000001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>
        <v>12000000</v>
      </c>
      <c r="C51" s="92"/>
      <c r="D51" s="92"/>
      <c r="E51" s="92">
        <f t="shared" si="26"/>
        <v>12000000</v>
      </c>
      <c r="F51" s="93">
        <v>12000000</v>
      </c>
      <c r="G51" s="94">
        <v>12000000</v>
      </c>
      <c r="H51" s="93">
        <v>377000</v>
      </c>
      <c r="I51" s="94"/>
      <c r="J51" s="93">
        <v>7166000</v>
      </c>
      <c r="K51" s="94"/>
      <c r="L51" s="93"/>
      <c r="M51" s="94"/>
      <c r="N51" s="93"/>
      <c r="O51" s="94"/>
      <c r="P51" s="93">
        <f t="shared" si="27"/>
        <v>7543000</v>
      </c>
      <c r="Q51" s="94">
        <f t="shared" si="28"/>
        <v>0</v>
      </c>
      <c r="R51" s="48">
        <f t="shared" si="29"/>
        <v>1800.7957559681695</v>
      </c>
      <c r="S51" s="49">
        <f t="shared" si="30"/>
        <v>0</v>
      </c>
      <c r="T51" s="48">
        <f t="shared" si="31"/>
        <v>62.858333333333341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112000000</v>
      </c>
      <c r="C53" s="95">
        <f>SUM(C42:C52)</f>
        <v>0</v>
      </c>
      <c r="D53" s="95"/>
      <c r="E53" s="95">
        <f t="shared" si="26"/>
        <v>112000000</v>
      </c>
      <c r="F53" s="96">
        <f t="shared" ref="F53:O53" si="33">SUM(F42:F52)</f>
        <v>112000000</v>
      </c>
      <c r="G53" s="97">
        <f t="shared" si="33"/>
        <v>67000000</v>
      </c>
      <c r="H53" s="96">
        <f t="shared" si="33"/>
        <v>10979000</v>
      </c>
      <c r="I53" s="97">
        <f t="shared" si="33"/>
        <v>0</v>
      </c>
      <c r="J53" s="96">
        <f t="shared" si="33"/>
        <v>25239000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36218000</v>
      </c>
      <c r="Q53" s="97">
        <f t="shared" si="28"/>
        <v>0</v>
      </c>
      <c r="R53" s="52">
        <f t="shared" si="29"/>
        <v>129.88432461972857</v>
      </c>
      <c r="S53" s="53">
        <f t="shared" si="30"/>
        <v>0</v>
      </c>
      <c r="T53" s="52">
        <f>IF((+$E43+$E45+$E47+$E48+$E51) =0,0,(P53   /(+$E43+$E45+$E47+$E48+$E51) )*100)</f>
        <v>32.337500000000006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220260000</v>
      </c>
      <c r="C67" s="104">
        <f>SUM(C9:C14,C17:C23,C26:C29,C32,C35:C39,C42:C52,C55:C58,C61:C65)</f>
        <v>0</v>
      </c>
      <c r="D67" s="104"/>
      <c r="E67" s="104">
        <f t="shared" si="35"/>
        <v>220260000</v>
      </c>
      <c r="F67" s="105">
        <f t="shared" ref="F67:O67" si="43">SUM(F9:F14,F17:F23,F26:F29,F32,F35:F39,F42:F52,F55:F58,F61:F65)</f>
        <v>220260000</v>
      </c>
      <c r="G67" s="106">
        <f t="shared" si="43"/>
        <v>143709000</v>
      </c>
      <c r="H67" s="105">
        <f t="shared" si="43"/>
        <v>12807000</v>
      </c>
      <c r="I67" s="106">
        <f t="shared" si="43"/>
        <v>0</v>
      </c>
      <c r="J67" s="105">
        <f t="shared" si="43"/>
        <v>63167000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75974000</v>
      </c>
      <c r="Q67" s="106">
        <f t="shared" si="37"/>
        <v>0</v>
      </c>
      <c r="R67" s="61">
        <f t="shared" si="38"/>
        <v>393.22245646911847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34.746378965758531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220260000</v>
      </c>
      <c r="C72" s="104">
        <f>SUM(C9:C14,C17:C23,C26:C29,C32,C35:C39,C42:C52,C55:C58,C61:C65,C69)</f>
        <v>0</v>
      </c>
      <c r="D72" s="104"/>
      <c r="E72" s="104">
        <f>$B72      +$C72      +$D72</f>
        <v>220260000</v>
      </c>
      <c r="F72" s="105">
        <f t="shared" ref="F72:O72" si="46">SUM(F9:F14,F17:F23,F26:F29,F32,F35:F39,F42:F52,F55:F58,F61:F65,F69)</f>
        <v>220260000</v>
      </c>
      <c r="G72" s="106">
        <f t="shared" si="46"/>
        <v>143709000</v>
      </c>
      <c r="H72" s="105">
        <f t="shared" si="46"/>
        <v>12807000</v>
      </c>
      <c r="I72" s="106">
        <f t="shared" si="46"/>
        <v>0</v>
      </c>
      <c r="J72" s="105">
        <f t="shared" si="46"/>
        <v>63167000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75974000</v>
      </c>
      <c r="Q72" s="106">
        <f>$I72      +$K72      +$M72      +$O72</f>
        <v>0</v>
      </c>
      <c r="R72" s="61">
        <f>IF(($H72      =0),0,((($J72      -$H72      )/$H72      )*100))</f>
        <v>393.22245646911847</v>
      </c>
      <c r="S72" s="62">
        <f>IF(($I72      =0),0,((($K72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34.746378965758531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139</v>
      </c>
    </row>
    <row r="116" spans="1:23" x14ac:dyDescent="0.25">
      <c r="A116" s="29" t="s">
        <v>140</v>
      </c>
    </row>
    <row r="117" spans="1:23" ht="13" x14ac:dyDescent="0.3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ZATmqm2mgMFQc717ySwaTOJRZS0Eh8mKX2BRVlIeYbdTCHnpW05DDQAWj9UCzs7R/k0IRoQ2oLoYnWKxwJNHvw==" saltValue="ypVH6rxrcRZ1wUNuDcdVV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2900000</v>
      </c>
      <c r="C10" s="92"/>
      <c r="D10" s="92"/>
      <c r="E10" s="92">
        <f t="shared" ref="E10:E15" si="0">$B10      +$C10      +$D10</f>
        <v>2900000</v>
      </c>
      <c r="F10" s="93">
        <v>2900000</v>
      </c>
      <c r="G10" s="94">
        <v>2900000</v>
      </c>
      <c r="H10" s="93">
        <v>150000</v>
      </c>
      <c r="I10" s="94">
        <v>651729</v>
      </c>
      <c r="J10" s="93">
        <v>1185000</v>
      </c>
      <c r="K10" s="94"/>
      <c r="L10" s="93"/>
      <c r="M10" s="94"/>
      <c r="N10" s="93"/>
      <c r="O10" s="94"/>
      <c r="P10" s="93">
        <f t="shared" ref="P10:P15" si="1">$H10      +$J10      +$L10      +$N10</f>
        <v>1335000</v>
      </c>
      <c r="Q10" s="94">
        <f t="shared" ref="Q10:Q15" si="2">$I10      +$K10      +$M10      +$O10</f>
        <v>651729</v>
      </c>
      <c r="R10" s="48">
        <f t="shared" ref="R10:R15" si="3">IF(($H10      =0),0,((($J10      -$H10      )/$H10      )*100))</f>
        <v>690</v>
      </c>
      <c r="S10" s="49">
        <f t="shared" ref="S10:S15" si="4">IF(($I10      =0),0,((($K10      -$I10      )/$I10      )*100))</f>
        <v>-100</v>
      </c>
      <c r="T10" s="48">
        <f t="shared" ref="T10:T14" si="5">IF(($E10      =0),0,(($P10      /$E10      )*100))</f>
        <v>46.03448275862069</v>
      </c>
      <c r="U10" s="50">
        <f t="shared" ref="U10:U14" si="6">IF(($E10      =0),0,(($Q10      /$E10      )*100))</f>
        <v>22.473413793103447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2900000</v>
      </c>
      <c r="C15" s="95">
        <f>SUM(C9:C14)</f>
        <v>0</v>
      </c>
      <c r="D15" s="95"/>
      <c r="E15" s="95">
        <f t="shared" si="0"/>
        <v>2900000</v>
      </c>
      <c r="F15" s="96">
        <f t="shared" ref="F15:O15" si="7">SUM(F9:F14)</f>
        <v>2900000</v>
      </c>
      <c r="G15" s="97">
        <f t="shared" si="7"/>
        <v>2900000</v>
      </c>
      <c r="H15" s="96">
        <f t="shared" si="7"/>
        <v>150000</v>
      </c>
      <c r="I15" s="97">
        <f t="shared" si="7"/>
        <v>651729</v>
      </c>
      <c r="J15" s="96">
        <f t="shared" si="7"/>
        <v>1185000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1335000</v>
      </c>
      <c r="Q15" s="97">
        <f t="shared" si="2"/>
        <v>651729</v>
      </c>
      <c r="R15" s="52">
        <f t="shared" si="3"/>
        <v>690</v>
      </c>
      <c r="S15" s="53">
        <f t="shared" si="4"/>
        <v>-100</v>
      </c>
      <c r="T15" s="52">
        <f>IF((SUM($E9:$E13))=0,0,(P15/(SUM($E9:$E13))*100))</f>
        <v>46.03448275862069</v>
      </c>
      <c r="U15" s="54">
        <f>IF((SUM($E9:$E13))=0,0,(Q15/(SUM($E9:$E13))*100))</f>
        <v>22.473413793103447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>
        <v>1950000</v>
      </c>
      <c r="C20" s="92"/>
      <c r="D20" s="92"/>
      <c r="E20" s="92">
        <f t="shared" si="8"/>
        <v>1950000</v>
      </c>
      <c r="F20" s="93">
        <v>1950000</v>
      </c>
      <c r="G20" s="94">
        <v>1950000</v>
      </c>
      <c r="H20" s="93"/>
      <c r="I20" s="94"/>
      <c r="J20" s="93">
        <v>2847000</v>
      </c>
      <c r="K20" s="94"/>
      <c r="L20" s="93"/>
      <c r="M20" s="94"/>
      <c r="N20" s="93"/>
      <c r="O20" s="94"/>
      <c r="P20" s="93">
        <f t="shared" si="9"/>
        <v>2847000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146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1950000</v>
      </c>
      <c r="C24" s="95">
        <f>SUM(C17:C23)</f>
        <v>0</v>
      </c>
      <c r="D24" s="95"/>
      <c r="E24" s="95">
        <f t="shared" si="8"/>
        <v>1950000</v>
      </c>
      <c r="F24" s="96">
        <f t="shared" ref="F24:O24" si="15">SUM(F17:F23)</f>
        <v>1950000</v>
      </c>
      <c r="G24" s="97">
        <f t="shared" si="15"/>
        <v>1950000</v>
      </c>
      <c r="H24" s="96">
        <f t="shared" si="15"/>
        <v>0</v>
      </c>
      <c r="I24" s="97">
        <f t="shared" si="15"/>
        <v>0</v>
      </c>
      <c r="J24" s="96">
        <f t="shared" si="15"/>
        <v>2847000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2847000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146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3031000</v>
      </c>
      <c r="C32" s="92"/>
      <c r="D32" s="92"/>
      <c r="E32" s="92">
        <f>$B32      +$C32      +$D32</f>
        <v>3031000</v>
      </c>
      <c r="F32" s="93">
        <v>3031000</v>
      </c>
      <c r="G32" s="94">
        <v>2121000</v>
      </c>
      <c r="H32" s="93">
        <v>599000</v>
      </c>
      <c r="I32" s="94">
        <v>586368</v>
      </c>
      <c r="J32" s="93">
        <v>1061000</v>
      </c>
      <c r="K32" s="94">
        <v>846416</v>
      </c>
      <c r="L32" s="93"/>
      <c r="M32" s="94"/>
      <c r="N32" s="93"/>
      <c r="O32" s="94"/>
      <c r="P32" s="93">
        <f>$H32      +$J32      +$L32      +$N32</f>
        <v>1660000</v>
      </c>
      <c r="Q32" s="94">
        <f>$I32      +$K32      +$M32      +$O32</f>
        <v>1432784</v>
      </c>
      <c r="R32" s="48">
        <f>IF(($H32      =0),0,((($J32      -$H32      )/$H32      )*100))</f>
        <v>77.128547579298839</v>
      </c>
      <c r="S32" s="49">
        <f>IF(($I32      =0),0,((($K32      -$I32      )/$I32      )*100))</f>
        <v>44.34894127919668</v>
      </c>
      <c r="T32" s="48">
        <f>IF(($E32      =0),0,(($P32      /$E32      )*100))</f>
        <v>54.767403497195644</v>
      </c>
      <c r="U32" s="50">
        <f>IF(($E32      =0),0,(($Q32      /$E32      )*100))</f>
        <v>47.270999670075881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3031000</v>
      </c>
      <c r="C33" s="95">
        <f>C32</f>
        <v>0</v>
      </c>
      <c r="D33" s="95"/>
      <c r="E33" s="95">
        <f>$B33      +$C33      +$D33</f>
        <v>3031000</v>
      </c>
      <c r="F33" s="96">
        <f t="shared" ref="F33:O33" si="17">F32</f>
        <v>3031000</v>
      </c>
      <c r="G33" s="97">
        <f t="shared" si="17"/>
        <v>2121000</v>
      </c>
      <c r="H33" s="96">
        <f t="shared" si="17"/>
        <v>599000</v>
      </c>
      <c r="I33" s="97">
        <f t="shared" si="17"/>
        <v>586368</v>
      </c>
      <c r="J33" s="96">
        <f t="shared" si="17"/>
        <v>1061000</v>
      </c>
      <c r="K33" s="97">
        <f t="shared" si="17"/>
        <v>846416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1660000</v>
      </c>
      <c r="Q33" s="97">
        <f>$I33      +$K33      +$M33      +$O33</f>
        <v>1432784</v>
      </c>
      <c r="R33" s="52">
        <f>IF(($H33      =0),0,((($J33      -$H33      )/$H33      )*100))</f>
        <v>77.128547579298839</v>
      </c>
      <c r="S33" s="53">
        <f>IF(($I33      =0),0,((($K33      -$I33      )/$I33      )*100))</f>
        <v>44.34894127919668</v>
      </c>
      <c r="T33" s="52">
        <f>IF($E33   =0,0,($P33   /$E33   )*100)</f>
        <v>54.767403497195644</v>
      </c>
      <c r="U33" s="54">
        <f>IF($E33   =0,0,($Q33   /$E33   )*100)</f>
        <v>47.270999670075881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835000</v>
      </c>
      <c r="C35" s="92"/>
      <c r="D35" s="92"/>
      <c r="E35" s="92">
        <f t="shared" ref="E35:E40" si="18">$B35      +$C35      +$D35</f>
        <v>835000</v>
      </c>
      <c r="F35" s="93">
        <v>835000</v>
      </c>
      <c r="G35" s="94">
        <v>835000</v>
      </c>
      <c r="H35" s="93">
        <v>450000</v>
      </c>
      <c r="I35" s="94"/>
      <c r="J35" s="93">
        <v>223000</v>
      </c>
      <c r="K35" s="94">
        <v>86250</v>
      </c>
      <c r="L35" s="93"/>
      <c r="M35" s="94"/>
      <c r="N35" s="93"/>
      <c r="O35" s="94"/>
      <c r="P35" s="93">
        <f t="shared" ref="P35:P40" si="19">$H35      +$J35      +$L35      +$N35</f>
        <v>673000</v>
      </c>
      <c r="Q35" s="94">
        <f t="shared" ref="Q35:Q40" si="20">$I35      +$K35      +$M35      +$O35</f>
        <v>86250</v>
      </c>
      <c r="R35" s="48">
        <f t="shared" ref="R35:R40" si="21">IF(($H35      =0),0,((($J35      -$H35      )/$H35      )*100))</f>
        <v>-50.44444444444445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80.598802395209574</v>
      </c>
      <c r="U35" s="50">
        <f t="shared" ref="U35:U39" si="24">IF(($E35      =0),0,(($Q35      /$E35      )*100))</f>
        <v>10.32934131736527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>
        <v>837000</v>
      </c>
      <c r="C36" s="92"/>
      <c r="D36" s="92"/>
      <c r="E36" s="92">
        <f t="shared" si="18"/>
        <v>837000</v>
      </c>
      <c r="F36" s="93">
        <v>837000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1672000</v>
      </c>
      <c r="C40" s="95">
        <f>SUM(C35:C39)</f>
        <v>0</v>
      </c>
      <c r="D40" s="95"/>
      <c r="E40" s="95">
        <f t="shared" si="18"/>
        <v>1672000</v>
      </c>
      <c r="F40" s="96">
        <f t="shared" ref="F40:O40" si="25">SUM(F35:F39)</f>
        <v>1672000</v>
      </c>
      <c r="G40" s="97">
        <f t="shared" si="25"/>
        <v>835000</v>
      </c>
      <c r="H40" s="96">
        <f t="shared" si="25"/>
        <v>450000</v>
      </c>
      <c r="I40" s="97">
        <f t="shared" si="25"/>
        <v>0</v>
      </c>
      <c r="J40" s="96">
        <f t="shared" si="25"/>
        <v>223000</v>
      </c>
      <c r="K40" s="97">
        <f t="shared" si="25"/>
        <v>86250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673000</v>
      </c>
      <c r="Q40" s="97">
        <f t="shared" si="20"/>
        <v>86250</v>
      </c>
      <c r="R40" s="52">
        <f t="shared" si="21"/>
        <v>-50.44444444444445</v>
      </c>
      <c r="S40" s="53">
        <f t="shared" si="22"/>
        <v>0</v>
      </c>
      <c r="T40" s="52">
        <f>IF((+$E35+$E38) =0,0,(P40   /(+$E35+$E38) )*100)</f>
        <v>80.598802395209574</v>
      </c>
      <c r="U40" s="54">
        <f>IF((+$E35+$E38) =0,0,(Q40   /(+$E35+$E38) )*100)</f>
        <v>10.32934131736527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>
        <v>29000000</v>
      </c>
      <c r="C51" s="92"/>
      <c r="D51" s="92"/>
      <c r="E51" s="92">
        <f t="shared" si="26"/>
        <v>29000000</v>
      </c>
      <c r="F51" s="93">
        <v>29000000</v>
      </c>
      <c r="G51" s="94">
        <v>24000000</v>
      </c>
      <c r="H51" s="93">
        <v>4764000</v>
      </c>
      <c r="I51" s="94">
        <v>4144950</v>
      </c>
      <c r="J51" s="93">
        <v>10761000</v>
      </c>
      <c r="K51" s="94">
        <v>9045866</v>
      </c>
      <c r="L51" s="93"/>
      <c r="M51" s="94"/>
      <c r="N51" s="93"/>
      <c r="O51" s="94"/>
      <c r="P51" s="93">
        <f t="shared" si="27"/>
        <v>15525000</v>
      </c>
      <c r="Q51" s="94">
        <f t="shared" si="28"/>
        <v>13190816</v>
      </c>
      <c r="R51" s="48">
        <f t="shared" si="29"/>
        <v>125.88161209068009</v>
      </c>
      <c r="S51" s="49">
        <f t="shared" si="30"/>
        <v>118.23824171582287</v>
      </c>
      <c r="T51" s="48">
        <f t="shared" si="31"/>
        <v>53.534482758620697</v>
      </c>
      <c r="U51" s="50">
        <f t="shared" si="32"/>
        <v>45.485572413793101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29000000</v>
      </c>
      <c r="C53" s="95">
        <f>SUM(C42:C52)</f>
        <v>0</v>
      </c>
      <c r="D53" s="95"/>
      <c r="E53" s="95">
        <f t="shared" si="26"/>
        <v>29000000</v>
      </c>
      <c r="F53" s="96">
        <f t="shared" ref="F53:O53" si="33">SUM(F42:F52)</f>
        <v>29000000</v>
      </c>
      <c r="G53" s="97">
        <f t="shared" si="33"/>
        <v>24000000</v>
      </c>
      <c r="H53" s="96">
        <f t="shared" si="33"/>
        <v>4764000</v>
      </c>
      <c r="I53" s="97">
        <f t="shared" si="33"/>
        <v>4144950</v>
      </c>
      <c r="J53" s="96">
        <f t="shared" si="33"/>
        <v>10761000</v>
      </c>
      <c r="K53" s="97">
        <f t="shared" si="33"/>
        <v>9045866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15525000</v>
      </c>
      <c r="Q53" s="97">
        <f t="shared" si="28"/>
        <v>13190816</v>
      </c>
      <c r="R53" s="52">
        <f t="shared" si="29"/>
        <v>125.88161209068009</v>
      </c>
      <c r="S53" s="53">
        <f t="shared" si="30"/>
        <v>118.23824171582287</v>
      </c>
      <c r="T53" s="52">
        <f>IF((+$E43+$E45+$E47+$E48+$E51) =0,0,(P53   /(+$E43+$E45+$E47+$E48+$E51) )*100)</f>
        <v>53.534482758620697</v>
      </c>
      <c r="U53" s="54">
        <f>IF((+$E43+$E45+$E47+$E48+$E51) =0,0,(Q53   /(+$E43+$E45+$E47+$E48+$E51) )*100)</f>
        <v>45.485572413793101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38553000</v>
      </c>
      <c r="C67" s="104">
        <f>SUM(C9:C14,C17:C23,C26:C29,C32,C35:C39,C42:C52,C55:C58,C61:C65)</f>
        <v>0</v>
      </c>
      <c r="D67" s="104"/>
      <c r="E67" s="104">
        <f t="shared" si="35"/>
        <v>38553000</v>
      </c>
      <c r="F67" s="105">
        <f t="shared" ref="F67:O67" si="43">SUM(F9:F14,F17:F23,F26:F29,F32,F35:F39,F42:F52,F55:F58,F61:F65)</f>
        <v>38553000</v>
      </c>
      <c r="G67" s="106">
        <f t="shared" si="43"/>
        <v>31806000</v>
      </c>
      <c r="H67" s="105">
        <f t="shared" si="43"/>
        <v>5963000</v>
      </c>
      <c r="I67" s="106">
        <f t="shared" si="43"/>
        <v>5383047</v>
      </c>
      <c r="J67" s="105">
        <f t="shared" si="43"/>
        <v>16077000</v>
      </c>
      <c r="K67" s="106">
        <f t="shared" si="43"/>
        <v>9978532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22040000</v>
      </c>
      <c r="Q67" s="106">
        <f t="shared" si="37"/>
        <v>15361579</v>
      </c>
      <c r="R67" s="61">
        <f t="shared" si="38"/>
        <v>169.61261110179439</v>
      </c>
      <c r="S67" s="62">
        <f t="shared" si="39"/>
        <v>85.36958715017721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58.436737724042843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40.729608123873156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21001000</v>
      </c>
      <c r="C69" s="92"/>
      <c r="D69" s="92"/>
      <c r="E69" s="92">
        <f>$B69      +$C69      +$D69</f>
        <v>21001000</v>
      </c>
      <c r="F69" s="93">
        <v>21001000</v>
      </c>
      <c r="G69" s="94">
        <v>14852000</v>
      </c>
      <c r="H69" s="93">
        <v>568000</v>
      </c>
      <c r="I69" s="94"/>
      <c r="J69" s="93">
        <v>9423000</v>
      </c>
      <c r="K69" s="94">
        <v>6343411</v>
      </c>
      <c r="L69" s="93"/>
      <c r="M69" s="94"/>
      <c r="N69" s="93"/>
      <c r="O69" s="94"/>
      <c r="P69" s="93">
        <f>$H69      +$J69      +$L69      +$N69</f>
        <v>9991000</v>
      </c>
      <c r="Q69" s="94">
        <f>$I69      +$K69      +$M69      +$O69</f>
        <v>6343411</v>
      </c>
      <c r="R69" s="48">
        <f>IF(($H69      =0),0,((($J69      -$H69      )/$H69      )*100))</f>
        <v>1558.9788732394366</v>
      </c>
      <c r="S69" s="49">
        <f>IF(($I69      =0),0,((($K69      -$I69      )/$I69      )*100))</f>
        <v>0</v>
      </c>
      <c r="T69" s="48">
        <f>IF(($E69      =0),0,(($P69      /$E69      )*100))</f>
        <v>47.573925051188034</v>
      </c>
      <c r="U69" s="50">
        <f>IF(($E69      =0),0,(($Q69      /$E69      )*100))</f>
        <v>30.205280700919001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21001000</v>
      </c>
      <c r="C70" s="101">
        <f>C69</f>
        <v>0</v>
      </c>
      <c r="D70" s="101"/>
      <c r="E70" s="101">
        <f>$B70      +$C70      +$D70</f>
        <v>21001000</v>
      </c>
      <c r="F70" s="102">
        <f t="shared" ref="F70:O70" si="44">F69</f>
        <v>21001000</v>
      </c>
      <c r="G70" s="103">
        <f t="shared" si="44"/>
        <v>14852000</v>
      </c>
      <c r="H70" s="102">
        <f t="shared" si="44"/>
        <v>568000</v>
      </c>
      <c r="I70" s="103">
        <f t="shared" si="44"/>
        <v>0</v>
      </c>
      <c r="J70" s="102">
        <f t="shared" si="44"/>
        <v>9423000</v>
      </c>
      <c r="K70" s="103">
        <f t="shared" si="44"/>
        <v>6343411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9991000</v>
      </c>
      <c r="Q70" s="103">
        <f>$I70      +$K70      +$M70      +$O70</f>
        <v>6343411</v>
      </c>
      <c r="R70" s="57">
        <f>IF(($H70      =0),0,((($J70      -$H70      )/$H70      )*100))</f>
        <v>1558.9788732394366</v>
      </c>
      <c r="S70" s="58">
        <f>IF(($I70      =0),0,((($K70      -$I70      )/$I70      )*100))</f>
        <v>0</v>
      </c>
      <c r="T70" s="57">
        <f>IF($E70   =0,0,($P70   /$E70   )*100)</f>
        <v>47.573925051188034</v>
      </c>
      <c r="U70" s="59">
        <f>IF($E70   =0,0,($Q70   /$E70 )*100)</f>
        <v>30.205280700919001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21001000</v>
      </c>
      <c r="C71" s="104">
        <f>C69</f>
        <v>0</v>
      </c>
      <c r="D71" s="104"/>
      <c r="E71" s="104">
        <f>$B71      +$C71      +$D71</f>
        <v>21001000</v>
      </c>
      <c r="F71" s="105">
        <f t="shared" ref="F71:O71" si="45">F69</f>
        <v>21001000</v>
      </c>
      <c r="G71" s="106">
        <f t="shared" si="45"/>
        <v>14852000</v>
      </c>
      <c r="H71" s="105">
        <f t="shared" si="45"/>
        <v>568000</v>
      </c>
      <c r="I71" s="106">
        <f t="shared" si="45"/>
        <v>0</v>
      </c>
      <c r="J71" s="105">
        <f t="shared" si="45"/>
        <v>9423000</v>
      </c>
      <c r="K71" s="106">
        <f t="shared" si="45"/>
        <v>6343411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9991000</v>
      </c>
      <c r="Q71" s="106">
        <f>$I71      +$K71      +$M71      +$O71</f>
        <v>6343411</v>
      </c>
      <c r="R71" s="61">
        <f>IF(($H71      =0),0,((($J71      -$H71      )/$H71      )*100))</f>
        <v>1558.9788732394366</v>
      </c>
      <c r="S71" s="62">
        <f>IF(($I71      =0),0,((($K71      -$I71      )/$I71      )*100))</f>
        <v>0</v>
      </c>
      <c r="T71" s="61">
        <f>IF($E71   =0,0,($P71   /$E71   )*100)</f>
        <v>47.573925051188034</v>
      </c>
      <c r="U71" s="65">
        <f>IF($E71   =0,0,($Q71   /$E71   )*100)</f>
        <v>30.205280700919001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59554000</v>
      </c>
      <c r="C72" s="104">
        <f>SUM(C9:C14,C17:C23,C26:C29,C32,C35:C39,C42:C52,C55:C58,C61:C65,C69)</f>
        <v>0</v>
      </c>
      <c r="D72" s="104"/>
      <c r="E72" s="104">
        <f>$B72      +$C72      +$D72</f>
        <v>59554000</v>
      </c>
      <c r="F72" s="105">
        <f t="shared" ref="F72:O72" si="46">SUM(F9:F14,F17:F23,F26:F29,F32,F35:F39,F42:F52,F55:F58,F61:F65,F69)</f>
        <v>59554000</v>
      </c>
      <c r="G72" s="106">
        <f t="shared" si="46"/>
        <v>46658000</v>
      </c>
      <c r="H72" s="105">
        <f t="shared" si="46"/>
        <v>6531000</v>
      </c>
      <c r="I72" s="106">
        <f t="shared" si="46"/>
        <v>5383047</v>
      </c>
      <c r="J72" s="105">
        <f t="shared" si="46"/>
        <v>25500000</v>
      </c>
      <c r="K72" s="106">
        <f t="shared" si="46"/>
        <v>16321943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32031000</v>
      </c>
      <c r="Q72" s="106">
        <f>$I72      +$K72      +$M72      +$O72</f>
        <v>21704990</v>
      </c>
      <c r="R72" s="61">
        <f>IF(($H72      =0),0,((($J72      -$H72      )/$H72      )*100))</f>
        <v>290.4455672944419</v>
      </c>
      <c r="S72" s="62">
        <f>IF(($I72      =0),0,((($K72      -$I72      )/$I72      )*100))</f>
        <v>203.21011501478625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54.551492753376365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36.965427389001484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139</v>
      </c>
    </row>
    <row r="116" spans="1:23" x14ac:dyDescent="0.25">
      <c r="A116" s="29" t="s">
        <v>140</v>
      </c>
    </row>
    <row r="117" spans="1:23" ht="13" x14ac:dyDescent="0.3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IFdvc/bPs5BYY3HW0IaFNKQAPiCwKgyVTMoKFYjnq4ulMci9ix6ugAiFGkVuHUOaujftVARXJRBYVBwBzccATQ==" saltValue="XqdTdeENlGBJP7HBavrWZ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1770000</v>
      </c>
      <c r="C10" s="92"/>
      <c r="D10" s="92"/>
      <c r="E10" s="92">
        <f t="shared" ref="E10:E15" si="0">$B10      +$C10      +$D10</f>
        <v>1770000</v>
      </c>
      <c r="F10" s="93">
        <v>1770000</v>
      </c>
      <c r="G10" s="94">
        <v>1770000</v>
      </c>
      <c r="H10" s="93">
        <v>74000</v>
      </c>
      <c r="I10" s="94"/>
      <c r="J10" s="93">
        <v>955000</v>
      </c>
      <c r="K10" s="94"/>
      <c r="L10" s="93"/>
      <c r="M10" s="94"/>
      <c r="N10" s="93"/>
      <c r="O10" s="94"/>
      <c r="P10" s="93">
        <f t="shared" ref="P10:P15" si="1">$H10      +$J10      +$L10      +$N10</f>
        <v>1029000</v>
      </c>
      <c r="Q10" s="94">
        <f t="shared" ref="Q10:Q15" si="2">$I10      +$K10      +$M10      +$O10</f>
        <v>0</v>
      </c>
      <c r="R10" s="48">
        <f t="shared" ref="R10:R15" si="3">IF(($H10      =0),0,((($J10      -$H10      )/$H10      )*100))</f>
        <v>1190.5405405405406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58.13559322033899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1770000</v>
      </c>
      <c r="C15" s="95">
        <f>SUM(C9:C14)</f>
        <v>0</v>
      </c>
      <c r="D15" s="95"/>
      <c r="E15" s="95">
        <f t="shared" si="0"/>
        <v>1770000</v>
      </c>
      <c r="F15" s="96">
        <f t="shared" ref="F15:O15" si="7">SUM(F9:F14)</f>
        <v>1770000</v>
      </c>
      <c r="G15" s="97">
        <f t="shared" si="7"/>
        <v>1770000</v>
      </c>
      <c r="H15" s="96">
        <f t="shared" si="7"/>
        <v>74000</v>
      </c>
      <c r="I15" s="97">
        <f t="shared" si="7"/>
        <v>0</v>
      </c>
      <c r="J15" s="96">
        <f t="shared" si="7"/>
        <v>955000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1029000</v>
      </c>
      <c r="Q15" s="97">
        <f t="shared" si="2"/>
        <v>0</v>
      </c>
      <c r="R15" s="52">
        <f t="shared" si="3"/>
        <v>1190.5405405405406</v>
      </c>
      <c r="S15" s="53">
        <f t="shared" si="4"/>
        <v>0</v>
      </c>
      <c r="T15" s="52">
        <f>IF((SUM($E9:$E13))=0,0,(P15/(SUM($E9:$E13))*100))</f>
        <v>58.13559322033899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>
        <v>1150000</v>
      </c>
      <c r="C20" s="92"/>
      <c r="D20" s="92"/>
      <c r="E20" s="92">
        <f t="shared" si="8"/>
        <v>1150000</v>
      </c>
      <c r="F20" s="93">
        <v>1150000</v>
      </c>
      <c r="G20" s="94">
        <v>1150000</v>
      </c>
      <c r="H20" s="93">
        <v>746000</v>
      </c>
      <c r="I20" s="94"/>
      <c r="J20" s="93"/>
      <c r="K20" s="94"/>
      <c r="L20" s="93"/>
      <c r="M20" s="94"/>
      <c r="N20" s="93"/>
      <c r="O20" s="94"/>
      <c r="P20" s="93">
        <f t="shared" si="9"/>
        <v>746000</v>
      </c>
      <c r="Q20" s="94">
        <f t="shared" si="10"/>
        <v>0</v>
      </c>
      <c r="R20" s="48">
        <f t="shared" si="11"/>
        <v>-100</v>
      </c>
      <c r="S20" s="49">
        <f t="shared" si="12"/>
        <v>0</v>
      </c>
      <c r="T20" s="48">
        <f t="shared" si="13"/>
        <v>64.869565217391298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1150000</v>
      </c>
      <c r="C24" s="95">
        <f>SUM(C17:C23)</f>
        <v>0</v>
      </c>
      <c r="D24" s="95"/>
      <c r="E24" s="95">
        <f t="shared" si="8"/>
        <v>1150000</v>
      </c>
      <c r="F24" s="96">
        <f t="shared" ref="F24:O24" si="15">SUM(F17:F23)</f>
        <v>1150000</v>
      </c>
      <c r="G24" s="97">
        <f t="shared" si="15"/>
        <v>1150000</v>
      </c>
      <c r="H24" s="96">
        <f t="shared" si="15"/>
        <v>746000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746000</v>
      </c>
      <c r="Q24" s="97">
        <f t="shared" si="10"/>
        <v>0</v>
      </c>
      <c r="R24" s="52">
        <f t="shared" si="11"/>
        <v>-100</v>
      </c>
      <c r="S24" s="53">
        <f t="shared" si="12"/>
        <v>0</v>
      </c>
      <c r="T24" s="52">
        <f>IF(($E24-$E19-$E23)   =0,0,($P24   /($E24-$E19-$E23)   )*100)</f>
        <v>64.869565217391298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5166000</v>
      </c>
      <c r="C32" s="92"/>
      <c r="D32" s="92"/>
      <c r="E32" s="92">
        <f>$B32      +$C32      +$D32</f>
        <v>5166000</v>
      </c>
      <c r="F32" s="93">
        <v>5166000</v>
      </c>
      <c r="G32" s="94">
        <v>3616000</v>
      </c>
      <c r="H32" s="93">
        <v>1887000</v>
      </c>
      <c r="I32" s="94"/>
      <c r="J32" s="93">
        <v>1729000</v>
      </c>
      <c r="K32" s="94"/>
      <c r="L32" s="93"/>
      <c r="M32" s="94"/>
      <c r="N32" s="93"/>
      <c r="O32" s="94"/>
      <c r="P32" s="93">
        <f>$H32      +$J32      +$L32      +$N32</f>
        <v>3616000</v>
      </c>
      <c r="Q32" s="94">
        <f>$I32      +$K32      +$M32      +$O32</f>
        <v>0</v>
      </c>
      <c r="R32" s="48">
        <f>IF(($H32      =0),0,((($J32      -$H32      )/$H32      )*100))</f>
        <v>-8.3730789613142544</v>
      </c>
      <c r="S32" s="49">
        <f>IF(($I32      =0),0,((($K32      -$I32      )/$I32      )*100))</f>
        <v>0</v>
      </c>
      <c r="T32" s="48">
        <f>IF(($E32      =0),0,(($P32      /$E32      )*100))</f>
        <v>69.996128532713897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5166000</v>
      </c>
      <c r="C33" s="95">
        <f>C32</f>
        <v>0</v>
      </c>
      <c r="D33" s="95"/>
      <c r="E33" s="95">
        <f>$B33      +$C33      +$D33</f>
        <v>5166000</v>
      </c>
      <c r="F33" s="96">
        <f t="shared" ref="F33:O33" si="17">F32</f>
        <v>5166000</v>
      </c>
      <c r="G33" s="97">
        <f t="shared" si="17"/>
        <v>3616000</v>
      </c>
      <c r="H33" s="96">
        <f t="shared" si="17"/>
        <v>1887000</v>
      </c>
      <c r="I33" s="97">
        <f t="shared" si="17"/>
        <v>0</v>
      </c>
      <c r="J33" s="96">
        <f t="shared" si="17"/>
        <v>1729000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3616000</v>
      </c>
      <c r="Q33" s="97">
        <f>$I33      +$K33      +$M33      +$O33</f>
        <v>0</v>
      </c>
      <c r="R33" s="52">
        <f>IF(($H33      =0),0,((($J33      -$H33      )/$H33      )*100))</f>
        <v>-8.3730789613142544</v>
      </c>
      <c r="S33" s="53">
        <f>IF(($I33      =0),0,((($K33      -$I33      )/$I33      )*100))</f>
        <v>0</v>
      </c>
      <c r="T33" s="52">
        <f>IF($E33   =0,0,($P33   /$E33   )*100)</f>
        <v>69.996128532713897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25200000</v>
      </c>
      <c r="C35" s="92"/>
      <c r="D35" s="92"/>
      <c r="E35" s="92">
        <f t="shared" ref="E35:E40" si="18">$B35      +$C35      +$D35</f>
        <v>25200000</v>
      </c>
      <c r="F35" s="93">
        <v>25200000</v>
      </c>
      <c r="G35" s="94">
        <v>16700000</v>
      </c>
      <c r="H35" s="93">
        <v>8017000</v>
      </c>
      <c r="I35" s="94"/>
      <c r="J35" s="93">
        <v>3046000</v>
      </c>
      <c r="K35" s="94"/>
      <c r="L35" s="93"/>
      <c r="M35" s="94"/>
      <c r="N35" s="93"/>
      <c r="O35" s="94"/>
      <c r="P35" s="93">
        <f t="shared" ref="P35:P40" si="19">$H35      +$J35      +$L35      +$N35</f>
        <v>11063000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-62.00573780715979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43.900793650793652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>
        <v>77971000</v>
      </c>
      <c r="C36" s="92"/>
      <c r="D36" s="92"/>
      <c r="E36" s="92">
        <f t="shared" si="18"/>
        <v>77971000</v>
      </c>
      <c r="F36" s="93">
        <v>77971000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>
        <v>5000000</v>
      </c>
      <c r="C38" s="92"/>
      <c r="D38" s="92"/>
      <c r="E38" s="92">
        <f t="shared" si="18"/>
        <v>5000000</v>
      </c>
      <c r="F38" s="93">
        <v>5000000</v>
      </c>
      <c r="G38" s="94">
        <v>4000000</v>
      </c>
      <c r="H38" s="93"/>
      <c r="I38" s="94"/>
      <c r="J38" s="93">
        <v>3141000</v>
      </c>
      <c r="K38" s="94"/>
      <c r="L38" s="93"/>
      <c r="M38" s="94"/>
      <c r="N38" s="93"/>
      <c r="O38" s="94"/>
      <c r="P38" s="93">
        <f t="shared" si="19"/>
        <v>3141000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62.82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108171000</v>
      </c>
      <c r="C40" s="95">
        <f>SUM(C35:C39)</f>
        <v>0</v>
      </c>
      <c r="D40" s="95"/>
      <c r="E40" s="95">
        <f t="shared" si="18"/>
        <v>108171000</v>
      </c>
      <c r="F40" s="96">
        <f t="shared" ref="F40:O40" si="25">SUM(F35:F39)</f>
        <v>108171000</v>
      </c>
      <c r="G40" s="97">
        <f t="shared" si="25"/>
        <v>20700000</v>
      </c>
      <c r="H40" s="96">
        <f t="shared" si="25"/>
        <v>8017000</v>
      </c>
      <c r="I40" s="97">
        <f t="shared" si="25"/>
        <v>0</v>
      </c>
      <c r="J40" s="96">
        <f t="shared" si="25"/>
        <v>6187000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14204000</v>
      </c>
      <c r="Q40" s="97">
        <f t="shared" si="20"/>
        <v>0</v>
      </c>
      <c r="R40" s="52">
        <f t="shared" si="21"/>
        <v>-22.826493700885617</v>
      </c>
      <c r="S40" s="53">
        <f t="shared" si="22"/>
        <v>0</v>
      </c>
      <c r="T40" s="52">
        <f>IF((+$E35+$E38) =0,0,(P40   /(+$E35+$E38) )*100)</f>
        <v>47.033112582781456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>
        <v>500000000</v>
      </c>
      <c r="C44" s="92"/>
      <c r="D44" s="92"/>
      <c r="E44" s="92">
        <f t="shared" si="26"/>
        <v>500000000</v>
      </c>
      <c r="F44" s="93">
        <v>500000000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>
        <v>88000000</v>
      </c>
      <c r="C51" s="92"/>
      <c r="D51" s="92"/>
      <c r="E51" s="92">
        <f t="shared" si="26"/>
        <v>88000000</v>
      </c>
      <c r="F51" s="93">
        <v>88000000</v>
      </c>
      <c r="G51" s="94">
        <v>53000000</v>
      </c>
      <c r="H51" s="93">
        <v>7121000</v>
      </c>
      <c r="I51" s="94"/>
      <c r="J51" s="93">
        <v>31232000</v>
      </c>
      <c r="K51" s="94"/>
      <c r="L51" s="93"/>
      <c r="M51" s="94"/>
      <c r="N51" s="93"/>
      <c r="O51" s="94"/>
      <c r="P51" s="93">
        <f t="shared" si="27"/>
        <v>38353000</v>
      </c>
      <c r="Q51" s="94">
        <f t="shared" si="28"/>
        <v>0</v>
      </c>
      <c r="R51" s="48">
        <f t="shared" si="29"/>
        <v>338.59008566212611</v>
      </c>
      <c r="S51" s="49">
        <f t="shared" si="30"/>
        <v>0</v>
      </c>
      <c r="T51" s="48">
        <f t="shared" si="31"/>
        <v>43.582954545454541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588000000</v>
      </c>
      <c r="C53" s="95">
        <f>SUM(C42:C52)</f>
        <v>0</v>
      </c>
      <c r="D53" s="95"/>
      <c r="E53" s="95">
        <f t="shared" si="26"/>
        <v>588000000</v>
      </c>
      <c r="F53" s="96">
        <f t="shared" ref="F53:O53" si="33">SUM(F42:F52)</f>
        <v>588000000</v>
      </c>
      <c r="G53" s="97">
        <f t="shared" si="33"/>
        <v>53000000</v>
      </c>
      <c r="H53" s="96">
        <f t="shared" si="33"/>
        <v>7121000</v>
      </c>
      <c r="I53" s="97">
        <f t="shared" si="33"/>
        <v>0</v>
      </c>
      <c r="J53" s="96">
        <f t="shared" si="33"/>
        <v>31232000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38353000</v>
      </c>
      <c r="Q53" s="97">
        <f t="shared" si="28"/>
        <v>0</v>
      </c>
      <c r="R53" s="52">
        <f t="shared" si="29"/>
        <v>338.59008566212611</v>
      </c>
      <c r="S53" s="53">
        <f t="shared" si="30"/>
        <v>0</v>
      </c>
      <c r="T53" s="52">
        <f>IF((+$E43+$E45+$E47+$E48+$E51) =0,0,(P53   /(+$E43+$E45+$E47+$E48+$E51) )*100)</f>
        <v>43.582954545454541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704257000</v>
      </c>
      <c r="C67" s="104">
        <f>SUM(C9:C14,C17:C23,C26:C29,C32,C35:C39,C42:C52,C55:C58,C61:C65)</f>
        <v>0</v>
      </c>
      <c r="D67" s="104"/>
      <c r="E67" s="104">
        <f t="shared" si="35"/>
        <v>704257000</v>
      </c>
      <c r="F67" s="105">
        <f t="shared" ref="F67:O67" si="43">SUM(F9:F14,F17:F23,F26:F29,F32,F35:F39,F42:F52,F55:F58,F61:F65)</f>
        <v>704257000</v>
      </c>
      <c r="G67" s="106">
        <f t="shared" si="43"/>
        <v>80236000</v>
      </c>
      <c r="H67" s="105">
        <f t="shared" si="43"/>
        <v>17845000</v>
      </c>
      <c r="I67" s="106">
        <f t="shared" si="43"/>
        <v>0</v>
      </c>
      <c r="J67" s="105">
        <f t="shared" si="43"/>
        <v>40103000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57948000</v>
      </c>
      <c r="Q67" s="106">
        <f t="shared" si="37"/>
        <v>0</v>
      </c>
      <c r="R67" s="61">
        <f t="shared" si="38"/>
        <v>124.72961613897451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45.886321524159449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148185000</v>
      </c>
      <c r="C69" s="92"/>
      <c r="D69" s="92"/>
      <c r="E69" s="92">
        <f>$B69      +$C69      +$D69</f>
        <v>148185000</v>
      </c>
      <c r="F69" s="93">
        <v>148185000</v>
      </c>
      <c r="G69" s="94">
        <v>125652000</v>
      </c>
      <c r="H69" s="93">
        <v>55709000</v>
      </c>
      <c r="I69" s="94"/>
      <c r="J69" s="93">
        <v>49507000</v>
      </c>
      <c r="K69" s="94"/>
      <c r="L69" s="93"/>
      <c r="M69" s="94"/>
      <c r="N69" s="93"/>
      <c r="O69" s="94"/>
      <c r="P69" s="93">
        <f>$H69      +$J69      +$L69      +$N69</f>
        <v>105216000</v>
      </c>
      <c r="Q69" s="94">
        <f>$I69      +$K69      +$M69      +$O69</f>
        <v>0</v>
      </c>
      <c r="R69" s="48">
        <f>IF(($H69      =0),0,((($J69      -$H69      )/$H69      )*100))</f>
        <v>-11.132851065357482</v>
      </c>
      <c r="S69" s="49">
        <f>IF(($I69      =0),0,((($K69      -$I69      )/$I69      )*100))</f>
        <v>0</v>
      </c>
      <c r="T69" s="48">
        <f>IF(($E69      =0),0,(($P69      /$E69      )*100))</f>
        <v>71.003137969430114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148185000</v>
      </c>
      <c r="C70" s="101">
        <f>C69</f>
        <v>0</v>
      </c>
      <c r="D70" s="101"/>
      <c r="E70" s="101">
        <f>$B70      +$C70      +$D70</f>
        <v>148185000</v>
      </c>
      <c r="F70" s="102">
        <f t="shared" ref="F70:O70" si="44">F69</f>
        <v>148185000</v>
      </c>
      <c r="G70" s="103">
        <f t="shared" si="44"/>
        <v>125652000</v>
      </c>
      <c r="H70" s="102">
        <f t="shared" si="44"/>
        <v>55709000</v>
      </c>
      <c r="I70" s="103">
        <f t="shared" si="44"/>
        <v>0</v>
      </c>
      <c r="J70" s="102">
        <f t="shared" si="44"/>
        <v>49507000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105216000</v>
      </c>
      <c r="Q70" s="103">
        <f>$I70      +$K70      +$M70      +$O70</f>
        <v>0</v>
      </c>
      <c r="R70" s="57">
        <f>IF(($H70      =0),0,((($J70      -$H70      )/$H70      )*100))</f>
        <v>-11.132851065357482</v>
      </c>
      <c r="S70" s="58">
        <f>IF(($I70      =0),0,((($K70      -$I70      )/$I70      )*100))</f>
        <v>0</v>
      </c>
      <c r="T70" s="57">
        <f>IF($E70   =0,0,($P70   /$E70   )*100)</f>
        <v>71.003137969430114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148185000</v>
      </c>
      <c r="C71" s="104">
        <f>C69</f>
        <v>0</v>
      </c>
      <c r="D71" s="104"/>
      <c r="E71" s="104">
        <f>$B71      +$C71      +$D71</f>
        <v>148185000</v>
      </c>
      <c r="F71" s="105">
        <f t="shared" ref="F71:O71" si="45">F69</f>
        <v>148185000</v>
      </c>
      <c r="G71" s="106">
        <f t="shared" si="45"/>
        <v>125652000</v>
      </c>
      <c r="H71" s="105">
        <f t="shared" si="45"/>
        <v>55709000</v>
      </c>
      <c r="I71" s="106">
        <f t="shared" si="45"/>
        <v>0</v>
      </c>
      <c r="J71" s="105">
        <f t="shared" si="45"/>
        <v>49507000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105216000</v>
      </c>
      <c r="Q71" s="106">
        <f>$I71      +$K71      +$M71      +$O71</f>
        <v>0</v>
      </c>
      <c r="R71" s="61">
        <f>IF(($H71      =0),0,((($J71      -$H71      )/$H71      )*100))</f>
        <v>-11.132851065357482</v>
      </c>
      <c r="S71" s="62">
        <f>IF(($I71      =0),0,((($K71      -$I71      )/$I71      )*100))</f>
        <v>0</v>
      </c>
      <c r="T71" s="61">
        <f>IF($E71   =0,0,($P71   /$E71   )*100)</f>
        <v>71.003137969430114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852442000</v>
      </c>
      <c r="C72" s="104">
        <f>SUM(C9:C14,C17:C23,C26:C29,C32,C35:C39,C42:C52,C55:C58,C61:C65,C69)</f>
        <v>0</v>
      </c>
      <c r="D72" s="104"/>
      <c r="E72" s="104">
        <f>$B72      +$C72      +$D72</f>
        <v>852442000</v>
      </c>
      <c r="F72" s="105">
        <f t="shared" ref="F72:O72" si="46">SUM(F9:F14,F17:F23,F26:F29,F32,F35:F39,F42:F52,F55:F58,F61:F65,F69)</f>
        <v>852442000</v>
      </c>
      <c r="G72" s="106">
        <f t="shared" si="46"/>
        <v>205888000</v>
      </c>
      <c r="H72" s="105">
        <f t="shared" si="46"/>
        <v>73554000</v>
      </c>
      <c r="I72" s="106">
        <f t="shared" si="46"/>
        <v>0</v>
      </c>
      <c r="J72" s="105">
        <f t="shared" si="46"/>
        <v>89610000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163164000</v>
      </c>
      <c r="Q72" s="106">
        <f>$I72      +$K72      +$M72      +$O72</f>
        <v>0</v>
      </c>
      <c r="R72" s="61">
        <f>IF(($H72      =0),0,((($J72      -$H72      )/$H72      )*100))</f>
        <v>21.82886042907252</v>
      </c>
      <c r="S72" s="62">
        <f>IF(($I72      =0),0,((($K72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59.446717503852867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139</v>
      </c>
    </row>
    <row r="116" spans="1:23" x14ac:dyDescent="0.25">
      <c r="A116" s="29" t="s">
        <v>140</v>
      </c>
    </row>
    <row r="117" spans="1:23" ht="13" x14ac:dyDescent="0.3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BHAbSix+NDL3TD2mObXnVyUcRiifhVJ1YKdLxihzsulRcFhRslsy3O5lUj5vY8waf8n2mw5SfoYLtFdkfPIFDQ==" saltValue="YBbz7w8nOSZkz1OOAwyA5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2450000</v>
      </c>
      <c r="C10" s="92"/>
      <c r="D10" s="92"/>
      <c r="E10" s="92">
        <f t="shared" ref="E10:E15" si="0">$B10      +$C10      +$D10</f>
        <v>2450000</v>
      </c>
      <c r="F10" s="93">
        <v>2450000</v>
      </c>
      <c r="G10" s="94">
        <v>2450000</v>
      </c>
      <c r="H10" s="93">
        <v>91000</v>
      </c>
      <c r="I10" s="94"/>
      <c r="J10" s="93">
        <v>1038000</v>
      </c>
      <c r="K10" s="94"/>
      <c r="L10" s="93"/>
      <c r="M10" s="94"/>
      <c r="N10" s="93"/>
      <c r="O10" s="94"/>
      <c r="P10" s="93">
        <f t="shared" ref="P10:P15" si="1">$H10      +$J10      +$L10      +$N10</f>
        <v>1129000</v>
      </c>
      <c r="Q10" s="94">
        <f t="shared" ref="Q10:Q15" si="2">$I10      +$K10      +$M10      +$O10</f>
        <v>0</v>
      </c>
      <c r="R10" s="48">
        <f t="shared" ref="R10:R15" si="3">IF(($H10      =0),0,((($J10      -$H10      )/$H10      )*100))</f>
        <v>1040.6593406593406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46.08163265306122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2450000</v>
      </c>
      <c r="C15" s="95">
        <f>SUM(C9:C14)</f>
        <v>0</v>
      </c>
      <c r="D15" s="95"/>
      <c r="E15" s="95">
        <f t="shared" si="0"/>
        <v>2450000</v>
      </c>
      <c r="F15" s="96">
        <f t="shared" ref="F15:O15" si="7">SUM(F9:F14)</f>
        <v>2450000</v>
      </c>
      <c r="G15" s="97">
        <f t="shared" si="7"/>
        <v>2450000</v>
      </c>
      <c r="H15" s="96">
        <f t="shared" si="7"/>
        <v>91000</v>
      </c>
      <c r="I15" s="97">
        <f t="shared" si="7"/>
        <v>0</v>
      </c>
      <c r="J15" s="96">
        <f t="shared" si="7"/>
        <v>1038000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1129000</v>
      </c>
      <c r="Q15" s="97">
        <f t="shared" si="2"/>
        <v>0</v>
      </c>
      <c r="R15" s="52">
        <f t="shared" si="3"/>
        <v>1040.6593406593406</v>
      </c>
      <c r="S15" s="53">
        <f t="shared" si="4"/>
        <v>0</v>
      </c>
      <c r="T15" s="52">
        <f>IF((SUM($E9:$E13))=0,0,(P15/(SUM($E9:$E13))*100))</f>
        <v>46.08163265306122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>
        <v>100000</v>
      </c>
      <c r="C20" s="92"/>
      <c r="D20" s="92"/>
      <c r="E20" s="92">
        <f t="shared" si="8"/>
        <v>100000</v>
      </c>
      <c r="F20" s="93">
        <v>100000</v>
      </c>
      <c r="G20" s="94">
        <v>100000</v>
      </c>
      <c r="H20" s="93">
        <v>32000</v>
      </c>
      <c r="I20" s="94"/>
      <c r="J20" s="93">
        <v>67000</v>
      </c>
      <c r="K20" s="94"/>
      <c r="L20" s="93"/>
      <c r="M20" s="94"/>
      <c r="N20" s="93"/>
      <c r="O20" s="94"/>
      <c r="P20" s="93">
        <f t="shared" si="9"/>
        <v>99000</v>
      </c>
      <c r="Q20" s="94">
        <f t="shared" si="10"/>
        <v>0</v>
      </c>
      <c r="R20" s="48">
        <f t="shared" si="11"/>
        <v>109.375</v>
      </c>
      <c r="S20" s="49">
        <f t="shared" si="12"/>
        <v>0</v>
      </c>
      <c r="T20" s="48">
        <f t="shared" si="13"/>
        <v>99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100000</v>
      </c>
      <c r="C24" s="95">
        <f>SUM(C17:C23)</f>
        <v>0</v>
      </c>
      <c r="D24" s="95"/>
      <c r="E24" s="95">
        <f t="shared" si="8"/>
        <v>100000</v>
      </c>
      <c r="F24" s="96">
        <f t="shared" ref="F24:O24" si="15">SUM(F17:F23)</f>
        <v>100000</v>
      </c>
      <c r="G24" s="97">
        <f t="shared" si="15"/>
        <v>100000</v>
      </c>
      <c r="H24" s="96">
        <f t="shared" si="15"/>
        <v>32000</v>
      </c>
      <c r="I24" s="97">
        <f t="shared" si="15"/>
        <v>0</v>
      </c>
      <c r="J24" s="96">
        <f t="shared" si="15"/>
        <v>67000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99000</v>
      </c>
      <c r="Q24" s="97">
        <f t="shared" si="10"/>
        <v>0</v>
      </c>
      <c r="R24" s="52">
        <f t="shared" si="11"/>
        <v>109.375</v>
      </c>
      <c r="S24" s="53">
        <f t="shared" si="12"/>
        <v>0</v>
      </c>
      <c r="T24" s="52">
        <f>IF(($E24-$E19-$E23)   =0,0,($P24   /($E24-$E19-$E23)   )*100)</f>
        <v>99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4399000</v>
      </c>
      <c r="C32" s="92"/>
      <c r="D32" s="92"/>
      <c r="E32" s="92">
        <f>$B32      +$C32      +$D32</f>
        <v>4399000</v>
      </c>
      <c r="F32" s="93">
        <v>4399000</v>
      </c>
      <c r="G32" s="94">
        <v>3079000</v>
      </c>
      <c r="H32" s="93">
        <v>339000</v>
      </c>
      <c r="I32" s="94"/>
      <c r="J32" s="93">
        <v>1092000</v>
      </c>
      <c r="K32" s="94"/>
      <c r="L32" s="93"/>
      <c r="M32" s="94"/>
      <c r="N32" s="93"/>
      <c r="O32" s="94"/>
      <c r="P32" s="93">
        <f>$H32      +$J32      +$L32      +$N32</f>
        <v>1431000</v>
      </c>
      <c r="Q32" s="94">
        <f>$I32      +$K32      +$M32      +$O32</f>
        <v>0</v>
      </c>
      <c r="R32" s="48">
        <f>IF(($H32      =0),0,((($J32      -$H32      )/$H32      )*100))</f>
        <v>222.12389380530973</v>
      </c>
      <c r="S32" s="49">
        <f>IF(($I32      =0),0,((($K32      -$I32      )/$I32      )*100))</f>
        <v>0</v>
      </c>
      <c r="T32" s="48">
        <f>IF(($E32      =0),0,(($P32      /$E32      )*100))</f>
        <v>32.53012048192771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4399000</v>
      </c>
      <c r="C33" s="95">
        <f>C32</f>
        <v>0</v>
      </c>
      <c r="D33" s="95"/>
      <c r="E33" s="95">
        <f>$B33      +$C33      +$D33</f>
        <v>4399000</v>
      </c>
      <c r="F33" s="96">
        <f t="shared" ref="F33:O33" si="17">F32</f>
        <v>4399000</v>
      </c>
      <c r="G33" s="97">
        <f t="shared" si="17"/>
        <v>3079000</v>
      </c>
      <c r="H33" s="96">
        <f t="shared" si="17"/>
        <v>339000</v>
      </c>
      <c r="I33" s="97">
        <f t="shared" si="17"/>
        <v>0</v>
      </c>
      <c r="J33" s="96">
        <f t="shared" si="17"/>
        <v>1092000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1431000</v>
      </c>
      <c r="Q33" s="97">
        <f>$I33      +$K33      +$M33      +$O33</f>
        <v>0</v>
      </c>
      <c r="R33" s="52">
        <f>IF(($H33      =0),0,((($J33      -$H33      )/$H33      )*100))</f>
        <v>222.12389380530973</v>
      </c>
      <c r="S33" s="53">
        <f>IF(($I33      =0),0,((($K33      -$I33      )/$I33      )*100))</f>
        <v>0</v>
      </c>
      <c r="T33" s="52">
        <f>IF($E33   =0,0,($P33   /$E33   )*100)</f>
        <v>32.53012048192771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6880000</v>
      </c>
      <c r="C35" s="92"/>
      <c r="D35" s="92"/>
      <c r="E35" s="92">
        <f t="shared" ref="E35:E40" si="18">$B35      +$C35      +$D35</f>
        <v>6880000</v>
      </c>
      <c r="F35" s="93">
        <v>6880000</v>
      </c>
      <c r="G35" s="94">
        <v>1100000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>
        <v>11204000</v>
      </c>
      <c r="C36" s="92"/>
      <c r="D36" s="92"/>
      <c r="E36" s="92">
        <f t="shared" si="18"/>
        <v>11204000</v>
      </c>
      <c r="F36" s="93">
        <v>11204000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18084000</v>
      </c>
      <c r="C40" s="95">
        <f>SUM(C35:C39)</f>
        <v>0</v>
      </c>
      <c r="D40" s="95"/>
      <c r="E40" s="95">
        <f t="shared" si="18"/>
        <v>18084000</v>
      </c>
      <c r="F40" s="96">
        <f t="shared" ref="F40:O40" si="25">SUM(F35:F39)</f>
        <v>18084000</v>
      </c>
      <c r="G40" s="97">
        <f t="shared" si="25"/>
        <v>1100000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>
        <v>5000000</v>
      </c>
      <c r="C44" s="92"/>
      <c r="D44" s="92"/>
      <c r="E44" s="92">
        <f t="shared" si="26"/>
        <v>5000000</v>
      </c>
      <c r="F44" s="93">
        <v>5000000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5000000</v>
      </c>
      <c r="C53" s="95">
        <f>SUM(C42:C52)</f>
        <v>0</v>
      </c>
      <c r="D53" s="95"/>
      <c r="E53" s="95">
        <f t="shared" si="26"/>
        <v>5000000</v>
      </c>
      <c r="F53" s="96">
        <f t="shared" ref="F53:O53" si="33">SUM(F42:F52)</f>
        <v>5000000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30033000</v>
      </c>
      <c r="C67" s="104">
        <f>SUM(C9:C14,C17:C23,C26:C29,C32,C35:C39,C42:C52,C55:C58,C61:C65)</f>
        <v>0</v>
      </c>
      <c r="D67" s="104"/>
      <c r="E67" s="104">
        <f t="shared" si="35"/>
        <v>30033000</v>
      </c>
      <c r="F67" s="105">
        <f t="shared" ref="F67:O67" si="43">SUM(F9:F14,F17:F23,F26:F29,F32,F35:F39,F42:F52,F55:F58,F61:F65)</f>
        <v>30033000</v>
      </c>
      <c r="G67" s="106">
        <f t="shared" si="43"/>
        <v>6729000</v>
      </c>
      <c r="H67" s="105">
        <f t="shared" si="43"/>
        <v>462000</v>
      </c>
      <c r="I67" s="106">
        <f t="shared" si="43"/>
        <v>0</v>
      </c>
      <c r="J67" s="105">
        <f t="shared" si="43"/>
        <v>2197000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2659000</v>
      </c>
      <c r="Q67" s="106">
        <f t="shared" si="37"/>
        <v>0</v>
      </c>
      <c r="R67" s="61">
        <f t="shared" si="38"/>
        <v>375.54112554112555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19.227709885024225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150219000</v>
      </c>
      <c r="C69" s="92"/>
      <c r="D69" s="92"/>
      <c r="E69" s="92">
        <f>$B69      +$C69      +$D69</f>
        <v>150219000</v>
      </c>
      <c r="F69" s="93">
        <v>150219000</v>
      </c>
      <c r="G69" s="94">
        <v>121416000</v>
      </c>
      <c r="H69" s="93">
        <v>18147000</v>
      </c>
      <c r="I69" s="94"/>
      <c r="J69" s="93">
        <v>58824000</v>
      </c>
      <c r="K69" s="94"/>
      <c r="L69" s="93"/>
      <c r="M69" s="94"/>
      <c r="N69" s="93"/>
      <c r="O69" s="94"/>
      <c r="P69" s="93">
        <f>$H69      +$J69      +$L69      +$N69</f>
        <v>76971000</v>
      </c>
      <c r="Q69" s="94">
        <f>$I69      +$K69      +$M69      +$O69</f>
        <v>0</v>
      </c>
      <c r="R69" s="48">
        <f>IF(($H69      =0),0,((($J69      -$H69      )/$H69      )*100))</f>
        <v>224.15275252107784</v>
      </c>
      <c r="S69" s="49">
        <f>IF(($I69      =0),0,((($K69      -$I69      )/$I69      )*100))</f>
        <v>0</v>
      </c>
      <c r="T69" s="48">
        <f>IF(($E69      =0),0,(($P69      /$E69      )*100))</f>
        <v>51.239190781459065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150219000</v>
      </c>
      <c r="C70" s="101">
        <f>C69</f>
        <v>0</v>
      </c>
      <c r="D70" s="101"/>
      <c r="E70" s="101">
        <f>$B70      +$C70      +$D70</f>
        <v>150219000</v>
      </c>
      <c r="F70" s="102">
        <f t="shared" ref="F70:O70" si="44">F69</f>
        <v>150219000</v>
      </c>
      <c r="G70" s="103">
        <f t="shared" si="44"/>
        <v>121416000</v>
      </c>
      <c r="H70" s="102">
        <f t="shared" si="44"/>
        <v>18147000</v>
      </c>
      <c r="I70" s="103">
        <f t="shared" si="44"/>
        <v>0</v>
      </c>
      <c r="J70" s="102">
        <f t="shared" si="44"/>
        <v>58824000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76971000</v>
      </c>
      <c r="Q70" s="103">
        <f>$I70      +$K70      +$M70      +$O70</f>
        <v>0</v>
      </c>
      <c r="R70" s="57">
        <f>IF(($H70      =0),0,((($J70      -$H70      )/$H70      )*100))</f>
        <v>224.15275252107784</v>
      </c>
      <c r="S70" s="58">
        <f>IF(($I70      =0),0,((($K70      -$I70      )/$I70      )*100))</f>
        <v>0</v>
      </c>
      <c r="T70" s="57">
        <f>IF($E70   =0,0,($P70   /$E70   )*100)</f>
        <v>51.239190781459065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150219000</v>
      </c>
      <c r="C71" s="104">
        <f>C69</f>
        <v>0</v>
      </c>
      <c r="D71" s="104"/>
      <c r="E71" s="104">
        <f>$B71      +$C71      +$D71</f>
        <v>150219000</v>
      </c>
      <c r="F71" s="105">
        <f t="shared" ref="F71:O71" si="45">F69</f>
        <v>150219000</v>
      </c>
      <c r="G71" s="106">
        <f t="shared" si="45"/>
        <v>121416000</v>
      </c>
      <c r="H71" s="105">
        <f t="shared" si="45"/>
        <v>18147000</v>
      </c>
      <c r="I71" s="106">
        <f t="shared" si="45"/>
        <v>0</v>
      </c>
      <c r="J71" s="105">
        <f t="shared" si="45"/>
        <v>58824000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76971000</v>
      </c>
      <c r="Q71" s="106">
        <f>$I71      +$K71      +$M71      +$O71</f>
        <v>0</v>
      </c>
      <c r="R71" s="61">
        <f>IF(($H71      =0),0,((($J71      -$H71      )/$H71      )*100))</f>
        <v>224.15275252107784</v>
      </c>
      <c r="S71" s="62">
        <f>IF(($I71      =0),0,((($K71      -$I71      )/$I71      )*100))</f>
        <v>0</v>
      </c>
      <c r="T71" s="61">
        <f>IF($E71   =0,0,($P71   /$E71   )*100)</f>
        <v>51.239190781459065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180252000</v>
      </c>
      <c r="C72" s="104">
        <f>SUM(C9:C14,C17:C23,C26:C29,C32,C35:C39,C42:C52,C55:C58,C61:C65,C69)</f>
        <v>0</v>
      </c>
      <c r="D72" s="104"/>
      <c r="E72" s="104">
        <f>$B72      +$C72      +$D72</f>
        <v>180252000</v>
      </c>
      <c r="F72" s="105">
        <f t="shared" ref="F72:O72" si="46">SUM(F9:F14,F17:F23,F26:F29,F32,F35:F39,F42:F52,F55:F58,F61:F65,F69)</f>
        <v>180252000</v>
      </c>
      <c r="G72" s="106">
        <f t="shared" si="46"/>
        <v>128145000</v>
      </c>
      <c r="H72" s="105">
        <f t="shared" si="46"/>
        <v>18609000</v>
      </c>
      <c r="I72" s="106">
        <f t="shared" si="46"/>
        <v>0</v>
      </c>
      <c r="J72" s="105">
        <f t="shared" si="46"/>
        <v>61021000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79630000</v>
      </c>
      <c r="Q72" s="106">
        <f>$I72      +$K72      +$M72      +$O72</f>
        <v>0</v>
      </c>
      <c r="R72" s="61">
        <f>IF(($H72      =0),0,((($J72      -$H72      )/$H72      )*100))</f>
        <v>227.91122575098072</v>
      </c>
      <c r="S72" s="62">
        <f>IF(($I72      =0),0,((($K72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48.540671023115181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139</v>
      </c>
    </row>
    <row r="116" spans="1:23" x14ac:dyDescent="0.25">
      <c r="A116" s="29" t="s">
        <v>140</v>
      </c>
    </row>
    <row r="117" spans="1:23" ht="13" x14ac:dyDescent="0.3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utAN/p7XqNA1MGDDd/spTwy6Xg3zQc3Ra/jXARNV31wproPmFIZY4w9C9a6Up4opp+XaDW9xrr1BneAVOFnw+g==" saltValue="BLTNUL2ifl6Si3/NFmz6y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3000000</v>
      </c>
      <c r="C10" s="92"/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>
        <v>117000</v>
      </c>
      <c r="I10" s="94">
        <v>116667</v>
      </c>
      <c r="J10" s="93">
        <v>33000</v>
      </c>
      <c r="K10" s="94">
        <v>99999</v>
      </c>
      <c r="L10" s="93"/>
      <c r="M10" s="94"/>
      <c r="N10" s="93"/>
      <c r="O10" s="94"/>
      <c r="P10" s="93">
        <f t="shared" ref="P10:P15" si="1">$H10      +$J10      +$L10      +$N10</f>
        <v>150000</v>
      </c>
      <c r="Q10" s="94">
        <f t="shared" ref="Q10:Q15" si="2">$I10      +$K10      +$M10      +$O10</f>
        <v>216666</v>
      </c>
      <c r="R10" s="48">
        <f t="shared" ref="R10:R15" si="3">IF(($H10      =0),0,((($J10      -$H10      )/$H10      )*100))</f>
        <v>-71.794871794871796</v>
      </c>
      <c r="S10" s="49">
        <f t="shared" ref="S10:S15" si="4">IF(($I10      =0),0,((($K10      -$I10      )/$I10      )*100))</f>
        <v>-14.286816323381935</v>
      </c>
      <c r="T10" s="48">
        <f t="shared" ref="T10:T14" si="5">IF(($E10      =0),0,(($P10      /$E10      )*100))</f>
        <v>5</v>
      </c>
      <c r="U10" s="50">
        <f t="shared" ref="U10:U14" si="6">IF(($E10      =0),0,(($Q10      /$E10      )*100))</f>
        <v>7.2221999999999991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3000000</v>
      </c>
      <c r="C15" s="95">
        <f>SUM(C9:C14)</f>
        <v>0</v>
      </c>
      <c r="D15" s="95"/>
      <c r="E15" s="95">
        <f t="shared" si="0"/>
        <v>3000000</v>
      </c>
      <c r="F15" s="96">
        <f t="shared" ref="F15:O15" si="7">SUM(F9:F14)</f>
        <v>3000000</v>
      </c>
      <c r="G15" s="97">
        <f t="shared" si="7"/>
        <v>3000000</v>
      </c>
      <c r="H15" s="96">
        <f t="shared" si="7"/>
        <v>117000</v>
      </c>
      <c r="I15" s="97">
        <f t="shared" si="7"/>
        <v>116667</v>
      </c>
      <c r="J15" s="96">
        <f t="shared" si="7"/>
        <v>33000</v>
      </c>
      <c r="K15" s="97">
        <f t="shared" si="7"/>
        <v>99999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150000</v>
      </c>
      <c r="Q15" s="97">
        <f t="shared" si="2"/>
        <v>216666</v>
      </c>
      <c r="R15" s="52">
        <f t="shared" si="3"/>
        <v>-71.794871794871796</v>
      </c>
      <c r="S15" s="53">
        <f t="shared" si="4"/>
        <v>-14.286816323381935</v>
      </c>
      <c r="T15" s="52">
        <f>IF((SUM($E9:$E13))=0,0,(P15/(SUM($E9:$E13))*100))</f>
        <v>5</v>
      </c>
      <c r="U15" s="54">
        <f>IF((SUM($E9:$E13))=0,0,(Q15/(SUM($E9:$E13))*100))</f>
        <v>7.2221999999999991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1731000</v>
      </c>
      <c r="C32" s="92"/>
      <c r="D32" s="92"/>
      <c r="E32" s="92">
        <f>$B32      +$C32      +$D32</f>
        <v>1731000</v>
      </c>
      <c r="F32" s="93">
        <v>1731000</v>
      </c>
      <c r="G32" s="94">
        <v>1212000</v>
      </c>
      <c r="H32" s="93">
        <v>862000</v>
      </c>
      <c r="I32" s="94">
        <v>861662</v>
      </c>
      <c r="J32" s="93">
        <v>350000</v>
      </c>
      <c r="K32" s="94">
        <v>869338</v>
      </c>
      <c r="L32" s="93"/>
      <c r="M32" s="94"/>
      <c r="N32" s="93"/>
      <c r="O32" s="94"/>
      <c r="P32" s="93">
        <f>$H32      +$J32      +$L32      +$N32</f>
        <v>1212000</v>
      </c>
      <c r="Q32" s="94">
        <f>$I32      +$K32      +$M32      +$O32</f>
        <v>1731000</v>
      </c>
      <c r="R32" s="48">
        <f>IF(($H32      =0),0,((($J32      -$H32      )/$H32      )*100))</f>
        <v>-59.396751740139209</v>
      </c>
      <c r="S32" s="49">
        <f>IF(($I32      =0),0,((($K32      -$I32      )/$I32      )*100))</f>
        <v>0.89083654611669083</v>
      </c>
      <c r="T32" s="48">
        <f>IF(($E32      =0),0,(($P32      /$E32      )*100))</f>
        <v>70.017331022530328</v>
      </c>
      <c r="U32" s="50">
        <f>IF(($E32      =0),0,(($Q32      /$E32      )*100))</f>
        <v>100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1731000</v>
      </c>
      <c r="C33" s="95">
        <f>C32</f>
        <v>0</v>
      </c>
      <c r="D33" s="95"/>
      <c r="E33" s="95">
        <f>$B33      +$C33      +$D33</f>
        <v>1731000</v>
      </c>
      <c r="F33" s="96">
        <f t="shared" ref="F33:O33" si="17">F32</f>
        <v>1731000</v>
      </c>
      <c r="G33" s="97">
        <f t="shared" si="17"/>
        <v>1212000</v>
      </c>
      <c r="H33" s="96">
        <f t="shared" si="17"/>
        <v>862000</v>
      </c>
      <c r="I33" s="97">
        <f t="shared" si="17"/>
        <v>861662</v>
      </c>
      <c r="J33" s="96">
        <f t="shared" si="17"/>
        <v>350000</v>
      </c>
      <c r="K33" s="97">
        <f t="shared" si="17"/>
        <v>869338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1212000</v>
      </c>
      <c r="Q33" s="97">
        <f>$I33      +$K33      +$M33      +$O33</f>
        <v>1731000</v>
      </c>
      <c r="R33" s="52">
        <f>IF(($H33      =0),0,((($J33      -$H33      )/$H33      )*100))</f>
        <v>-59.396751740139209</v>
      </c>
      <c r="S33" s="53">
        <f>IF(($I33      =0),0,((($K33      -$I33      )/$I33      )*100))</f>
        <v>0.89083654611669083</v>
      </c>
      <c r="T33" s="52">
        <f>IF($E33   =0,0,($P33   /$E33   )*100)</f>
        <v>70.017331022530328</v>
      </c>
      <c r="U33" s="54">
        <f>IF($E33   =0,0,($Q33   /$E33   )*100)</f>
        <v>100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>
        <v>4707000</v>
      </c>
      <c r="C36" s="92"/>
      <c r="D36" s="92"/>
      <c r="E36" s="92">
        <f t="shared" si="18"/>
        <v>4707000</v>
      </c>
      <c r="F36" s="93">
        <v>4707000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4707000</v>
      </c>
      <c r="C40" s="95">
        <f>SUM(C35:C39)</f>
        <v>0</v>
      </c>
      <c r="D40" s="95"/>
      <c r="E40" s="95">
        <f t="shared" si="18"/>
        <v>4707000</v>
      </c>
      <c r="F40" s="96">
        <f t="shared" ref="F40:O40" si="25">SUM(F35:F39)</f>
        <v>4707000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>
        <v>10000000</v>
      </c>
      <c r="C43" s="92"/>
      <c r="D43" s="92"/>
      <c r="E43" s="92">
        <f t="shared" si="26"/>
        <v>10000000</v>
      </c>
      <c r="F43" s="93">
        <v>10000000</v>
      </c>
      <c r="G43" s="94">
        <v>2000000</v>
      </c>
      <c r="H43" s="93">
        <v>993000</v>
      </c>
      <c r="I43" s="94"/>
      <c r="J43" s="93"/>
      <c r="K43" s="94">
        <v>742522</v>
      </c>
      <c r="L43" s="93"/>
      <c r="M43" s="94"/>
      <c r="N43" s="93"/>
      <c r="O43" s="94"/>
      <c r="P43" s="93">
        <f t="shared" si="27"/>
        <v>993000</v>
      </c>
      <c r="Q43" s="94">
        <f t="shared" si="28"/>
        <v>742522</v>
      </c>
      <c r="R43" s="48">
        <f t="shared" si="29"/>
        <v>-100</v>
      </c>
      <c r="S43" s="49">
        <f t="shared" si="30"/>
        <v>0</v>
      </c>
      <c r="T43" s="48">
        <f t="shared" si="31"/>
        <v>9.93</v>
      </c>
      <c r="U43" s="50">
        <f t="shared" si="32"/>
        <v>7.4252200000000004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>
        <v>80000000</v>
      </c>
      <c r="C51" s="92"/>
      <c r="D51" s="92"/>
      <c r="E51" s="92">
        <f t="shared" si="26"/>
        <v>80000000</v>
      </c>
      <c r="F51" s="93">
        <v>80000000</v>
      </c>
      <c r="G51" s="94">
        <v>15000000</v>
      </c>
      <c r="H51" s="93"/>
      <c r="I51" s="94"/>
      <c r="J51" s="93">
        <v>15000000</v>
      </c>
      <c r="K51" s="94">
        <v>18717921</v>
      </c>
      <c r="L51" s="93"/>
      <c r="M51" s="94"/>
      <c r="N51" s="93"/>
      <c r="O51" s="94"/>
      <c r="P51" s="93">
        <f t="shared" si="27"/>
        <v>15000000</v>
      </c>
      <c r="Q51" s="94">
        <f t="shared" si="28"/>
        <v>18717921</v>
      </c>
      <c r="R51" s="48">
        <f t="shared" si="29"/>
        <v>0</v>
      </c>
      <c r="S51" s="49">
        <f t="shared" si="30"/>
        <v>0</v>
      </c>
      <c r="T51" s="48">
        <f t="shared" si="31"/>
        <v>18.75</v>
      </c>
      <c r="U51" s="50">
        <f t="shared" si="32"/>
        <v>23.397401249999998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90000000</v>
      </c>
      <c r="C53" s="95">
        <f>SUM(C42:C52)</f>
        <v>0</v>
      </c>
      <c r="D53" s="95"/>
      <c r="E53" s="95">
        <f t="shared" si="26"/>
        <v>90000000</v>
      </c>
      <c r="F53" s="96">
        <f t="shared" ref="F53:O53" si="33">SUM(F42:F52)</f>
        <v>90000000</v>
      </c>
      <c r="G53" s="97">
        <f t="shared" si="33"/>
        <v>17000000</v>
      </c>
      <c r="H53" s="96">
        <f t="shared" si="33"/>
        <v>993000</v>
      </c>
      <c r="I53" s="97">
        <f t="shared" si="33"/>
        <v>0</v>
      </c>
      <c r="J53" s="96">
        <f t="shared" si="33"/>
        <v>15000000</v>
      </c>
      <c r="K53" s="97">
        <f t="shared" si="33"/>
        <v>19460443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15993000</v>
      </c>
      <c r="Q53" s="97">
        <f t="shared" si="28"/>
        <v>19460443</v>
      </c>
      <c r="R53" s="52">
        <f t="shared" si="29"/>
        <v>1410.5740181268882</v>
      </c>
      <c r="S53" s="53">
        <f t="shared" si="30"/>
        <v>0</v>
      </c>
      <c r="T53" s="52">
        <f>IF((+$E43+$E45+$E47+$E48+$E51) =0,0,(P53   /(+$E43+$E45+$E47+$E48+$E51) )*100)</f>
        <v>17.77</v>
      </c>
      <c r="U53" s="54">
        <f>IF((+$E43+$E45+$E47+$E48+$E51) =0,0,(Q53   /(+$E43+$E45+$E47+$E48+$E51) )*100)</f>
        <v>21.622714444444444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99438000</v>
      </c>
      <c r="C67" s="104">
        <f>SUM(C9:C14,C17:C23,C26:C29,C32,C35:C39,C42:C52,C55:C58,C61:C65)</f>
        <v>0</v>
      </c>
      <c r="D67" s="104"/>
      <c r="E67" s="104">
        <f t="shared" si="35"/>
        <v>99438000</v>
      </c>
      <c r="F67" s="105">
        <f t="shared" ref="F67:O67" si="43">SUM(F9:F14,F17:F23,F26:F29,F32,F35:F39,F42:F52,F55:F58,F61:F65)</f>
        <v>99438000</v>
      </c>
      <c r="G67" s="106">
        <f t="shared" si="43"/>
        <v>21212000</v>
      </c>
      <c r="H67" s="105">
        <f t="shared" si="43"/>
        <v>1972000</v>
      </c>
      <c r="I67" s="106">
        <f t="shared" si="43"/>
        <v>978329</v>
      </c>
      <c r="J67" s="105">
        <f t="shared" si="43"/>
        <v>15383000</v>
      </c>
      <c r="K67" s="106">
        <f t="shared" si="43"/>
        <v>20429780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17355000</v>
      </c>
      <c r="Q67" s="106">
        <f t="shared" si="37"/>
        <v>21408109</v>
      </c>
      <c r="R67" s="61">
        <f t="shared" si="38"/>
        <v>680.07099391480733</v>
      </c>
      <c r="S67" s="62">
        <f t="shared" si="39"/>
        <v>1988.2320773482131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18.320296418279128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22.598841984144578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56241000</v>
      </c>
      <c r="C69" s="92"/>
      <c r="D69" s="92"/>
      <c r="E69" s="92">
        <f>$B69      +$C69      +$D69</f>
        <v>56241000</v>
      </c>
      <c r="F69" s="93">
        <v>56241000</v>
      </c>
      <c r="G69" s="94">
        <v>41000000</v>
      </c>
      <c r="H69" s="93">
        <v>5056000</v>
      </c>
      <c r="I69" s="94">
        <v>5056412</v>
      </c>
      <c r="J69" s="93">
        <v>11009000</v>
      </c>
      <c r="K69" s="94">
        <v>21560515</v>
      </c>
      <c r="L69" s="93"/>
      <c r="M69" s="94"/>
      <c r="N69" s="93"/>
      <c r="O69" s="94"/>
      <c r="P69" s="93">
        <f>$H69      +$J69      +$L69      +$N69</f>
        <v>16065000</v>
      </c>
      <c r="Q69" s="94">
        <f>$I69      +$K69      +$M69      +$O69</f>
        <v>26616927</v>
      </c>
      <c r="R69" s="48">
        <f>IF(($H69      =0),0,((($J69      -$H69      )/$H69      )*100))</f>
        <v>117.74129746835442</v>
      </c>
      <c r="S69" s="49">
        <f>IF(($I69      =0),0,((($K69      -$I69      )/$I69      )*100))</f>
        <v>326.39949038962806</v>
      </c>
      <c r="T69" s="48">
        <f>IF(($E69      =0),0,(($P69      /$E69      )*100))</f>
        <v>28.564570331253002</v>
      </c>
      <c r="U69" s="50">
        <f>IF(($E69      =0),0,(($Q69      /$E69      )*100))</f>
        <v>47.326553581906438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56241000</v>
      </c>
      <c r="C70" s="101">
        <f>C69</f>
        <v>0</v>
      </c>
      <c r="D70" s="101"/>
      <c r="E70" s="101">
        <f>$B70      +$C70      +$D70</f>
        <v>56241000</v>
      </c>
      <c r="F70" s="102">
        <f t="shared" ref="F70:O70" si="44">F69</f>
        <v>56241000</v>
      </c>
      <c r="G70" s="103">
        <f t="shared" si="44"/>
        <v>41000000</v>
      </c>
      <c r="H70" s="102">
        <f t="shared" si="44"/>
        <v>5056000</v>
      </c>
      <c r="I70" s="103">
        <f t="shared" si="44"/>
        <v>5056412</v>
      </c>
      <c r="J70" s="102">
        <f t="shared" si="44"/>
        <v>11009000</v>
      </c>
      <c r="K70" s="103">
        <f t="shared" si="44"/>
        <v>21560515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16065000</v>
      </c>
      <c r="Q70" s="103">
        <f>$I70      +$K70      +$M70      +$O70</f>
        <v>26616927</v>
      </c>
      <c r="R70" s="57">
        <f>IF(($H70      =0),0,((($J70      -$H70      )/$H70      )*100))</f>
        <v>117.74129746835442</v>
      </c>
      <c r="S70" s="58">
        <f>IF(($I70      =0),0,((($K70      -$I70      )/$I70      )*100))</f>
        <v>326.39949038962806</v>
      </c>
      <c r="T70" s="57">
        <f>IF($E70   =0,0,($P70   /$E70   )*100)</f>
        <v>28.564570331253002</v>
      </c>
      <c r="U70" s="59">
        <f>IF($E70   =0,0,($Q70   /$E70 )*100)</f>
        <v>47.326553581906438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56241000</v>
      </c>
      <c r="C71" s="104">
        <f>C69</f>
        <v>0</v>
      </c>
      <c r="D71" s="104"/>
      <c r="E71" s="104">
        <f>$B71      +$C71      +$D71</f>
        <v>56241000</v>
      </c>
      <c r="F71" s="105">
        <f t="shared" ref="F71:O71" si="45">F69</f>
        <v>56241000</v>
      </c>
      <c r="G71" s="106">
        <f t="shared" si="45"/>
        <v>41000000</v>
      </c>
      <c r="H71" s="105">
        <f t="shared" si="45"/>
        <v>5056000</v>
      </c>
      <c r="I71" s="106">
        <f t="shared" si="45"/>
        <v>5056412</v>
      </c>
      <c r="J71" s="105">
        <f t="shared" si="45"/>
        <v>11009000</v>
      </c>
      <c r="K71" s="106">
        <f t="shared" si="45"/>
        <v>21560515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16065000</v>
      </c>
      <c r="Q71" s="106">
        <f>$I71      +$K71      +$M71      +$O71</f>
        <v>26616927</v>
      </c>
      <c r="R71" s="61">
        <f>IF(($H71      =0),0,((($J71      -$H71      )/$H71      )*100))</f>
        <v>117.74129746835442</v>
      </c>
      <c r="S71" s="62">
        <f>IF(($I71      =0),0,((($K71      -$I71      )/$I71      )*100))</f>
        <v>326.39949038962806</v>
      </c>
      <c r="T71" s="61">
        <f>IF($E71   =0,0,($P71   /$E71   )*100)</f>
        <v>28.564570331253002</v>
      </c>
      <c r="U71" s="65">
        <f>IF($E71   =0,0,($Q71   /$E71   )*100)</f>
        <v>47.326553581906438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155679000</v>
      </c>
      <c r="C72" s="104">
        <f>SUM(C9:C14,C17:C23,C26:C29,C32,C35:C39,C42:C52,C55:C58,C61:C65,C69)</f>
        <v>0</v>
      </c>
      <c r="D72" s="104"/>
      <c r="E72" s="104">
        <f>$B72      +$C72      +$D72</f>
        <v>155679000</v>
      </c>
      <c r="F72" s="105">
        <f t="shared" ref="F72:O72" si="46">SUM(F9:F14,F17:F23,F26:F29,F32,F35:F39,F42:F52,F55:F58,F61:F65,F69)</f>
        <v>155679000</v>
      </c>
      <c r="G72" s="106">
        <f t="shared" si="46"/>
        <v>62212000</v>
      </c>
      <c r="H72" s="105">
        <f t="shared" si="46"/>
        <v>7028000</v>
      </c>
      <c r="I72" s="106">
        <f t="shared" si="46"/>
        <v>6034741</v>
      </c>
      <c r="J72" s="105">
        <f t="shared" si="46"/>
        <v>26392000</v>
      </c>
      <c r="K72" s="106">
        <f t="shared" si="46"/>
        <v>41990295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33420000</v>
      </c>
      <c r="Q72" s="106">
        <f>$I72      +$K72      +$M72      +$O72</f>
        <v>48025036</v>
      </c>
      <c r="R72" s="61">
        <f>IF(($H72      =0),0,((($J72      -$H72      )/$H72      )*100))</f>
        <v>275.52646556630623</v>
      </c>
      <c r="S72" s="62">
        <f>IF(($I72      =0),0,((($K72      -$I72      )/$I72      )*100))</f>
        <v>595.80939761954983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22.136555122804229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31.810558249211773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139</v>
      </c>
    </row>
    <row r="116" spans="1:23" x14ac:dyDescent="0.25">
      <c r="A116" s="29" t="s">
        <v>140</v>
      </c>
    </row>
    <row r="117" spans="1:23" ht="13" x14ac:dyDescent="0.3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oWjfhDZ05cpLvngfD/Kelteqj+evRT5touCTie04CgG63ogJTuZ7GhIOjscznNo3AO+COw880S/fhDpp4qTqQQ==" saltValue="C4h8z0rzRi6JblXzQktLX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1770000</v>
      </c>
      <c r="C10" s="92"/>
      <c r="D10" s="92"/>
      <c r="E10" s="92">
        <f t="shared" ref="E10:E15" si="0">$B10      +$C10      +$D10</f>
        <v>1770000</v>
      </c>
      <c r="F10" s="93">
        <v>1770000</v>
      </c>
      <c r="G10" s="94">
        <v>1770000</v>
      </c>
      <c r="H10" s="93">
        <v>355000</v>
      </c>
      <c r="I10" s="94">
        <v>522483</v>
      </c>
      <c r="J10" s="93">
        <v>218000</v>
      </c>
      <c r="K10" s="94">
        <v>463984</v>
      </c>
      <c r="L10" s="93"/>
      <c r="M10" s="94"/>
      <c r="N10" s="93"/>
      <c r="O10" s="94"/>
      <c r="P10" s="93">
        <f t="shared" ref="P10:P15" si="1">$H10      +$J10      +$L10      +$N10</f>
        <v>573000</v>
      </c>
      <c r="Q10" s="94">
        <f t="shared" ref="Q10:Q15" si="2">$I10      +$K10      +$M10      +$O10</f>
        <v>986467</v>
      </c>
      <c r="R10" s="48">
        <f t="shared" ref="R10:R15" si="3">IF(($H10      =0),0,((($J10      -$H10      )/$H10      )*100))</f>
        <v>-38.591549295774648</v>
      </c>
      <c r="S10" s="49">
        <f t="shared" ref="S10:S15" si="4">IF(($I10      =0),0,((($K10      -$I10      )/$I10      )*100))</f>
        <v>-11.196345144243928</v>
      </c>
      <c r="T10" s="48">
        <f t="shared" ref="T10:T14" si="5">IF(($E10      =0),0,(($P10      /$E10      )*100))</f>
        <v>32.372881355932201</v>
      </c>
      <c r="U10" s="50">
        <f t="shared" ref="U10:U14" si="6">IF(($E10      =0),0,(($Q10      /$E10      )*100))</f>
        <v>55.732598870056492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>
        <v>100000</v>
      </c>
      <c r="C14" s="92"/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1870000</v>
      </c>
      <c r="C15" s="95">
        <f>SUM(C9:C14)</f>
        <v>0</v>
      </c>
      <c r="D15" s="95"/>
      <c r="E15" s="95">
        <f t="shared" si="0"/>
        <v>1870000</v>
      </c>
      <c r="F15" s="96">
        <f t="shared" ref="F15:O15" si="7">SUM(F9:F14)</f>
        <v>1870000</v>
      </c>
      <c r="G15" s="97">
        <f t="shared" si="7"/>
        <v>1770000</v>
      </c>
      <c r="H15" s="96">
        <f t="shared" si="7"/>
        <v>355000</v>
      </c>
      <c r="I15" s="97">
        <f t="shared" si="7"/>
        <v>522483</v>
      </c>
      <c r="J15" s="96">
        <f t="shared" si="7"/>
        <v>218000</v>
      </c>
      <c r="K15" s="97">
        <f t="shared" si="7"/>
        <v>463984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573000</v>
      </c>
      <c r="Q15" s="97">
        <f t="shared" si="2"/>
        <v>986467</v>
      </c>
      <c r="R15" s="52">
        <f t="shared" si="3"/>
        <v>-38.591549295774648</v>
      </c>
      <c r="S15" s="53">
        <f t="shared" si="4"/>
        <v>-11.196345144243928</v>
      </c>
      <c r="T15" s="52">
        <f>IF((SUM($E9:$E13))=0,0,(P15/(SUM($E9:$E13))*100))</f>
        <v>32.372881355932201</v>
      </c>
      <c r="U15" s="54">
        <f>IF((SUM($E9:$E13))=0,0,(Q15/(SUM($E9:$E13))*100))</f>
        <v>55.732598870056492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>
        <v>16230000</v>
      </c>
      <c r="C20" s="92"/>
      <c r="D20" s="92"/>
      <c r="E20" s="92">
        <f t="shared" si="8"/>
        <v>16230000</v>
      </c>
      <c r="F20" s="93">
        <v>16230000</v>
      </c>
      <c r="G20" s="94">
        <v>16230000</v>
      </c>
      <c r="H20" s="93">
        <v>9073000</v>
      </c>
      <c r="I20" s="94">
        <v>9073056</v>
      </c>
      <c r="J20" s="93">
        <v>2246000</v>
      </c>
      <c r="K20" s="94"/>
      <c r="L20" s="93"/>
      <c r="M20" s="94"/>
      <c r="N20" s="93"/>
      <c r="O20" s="94"/>
      <c r="P20" s="93">
        <f t="shared" si="9"/>
        <v>11319000</v>
      </c>
      <c r="Q20" s="94">
        <f t="shared" si="10"/>
        <v>9073056</v>
      </c>
      <c r="R20" s="48">
        <f t="shared" si="11"/>
        <v>-75.245233109225168</v>
      </c>
      <c r="S20" s="49">
        <f t="shared" si="12"/>
        <v>-100</v>
      </c>
      <c r="T20" s="48">
        <f t="shared" si="13"/>
        <v>69.741219963031426</v>
      </c>
      <c r="U20" s="50">
        <f t="shared" si="14"/>
        <v>55.902994454713493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16230000</v>
      </c>
      <c r="C24" s="95">
        <f>SUM(C17:C23)</f>
        <v>0</v>
      </c>
      <c r="D24" s="95"/>
      <c r="E24" s="95">
        <f t="shared" si="8"/>
        <v>16230000</v>
      </c>
      <c r="F24" s="96">
        <f t="shared" ref="F24:O24" si="15">SUM(F17:F23)</f>
        <v>16230000</v>
      </c>
      <c r="G24" s="97">
        <f t="shared" si="15"/>
        <v>16230000</v>
      </c>
      <c r="H24" s="96">
        <f t="shared" si="15"/>
        <v>9073000</v>
      </c>
      <c r="I24" s="97">
        <f t="shared" si="15"/>
        <v>9073056</v>
      </c>
      <c r="J24" s="96">
        <f t="shared" si="15"/>
        <v>2246000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11319000</v>
      </c>
      <c r="Q24" s="97">
        <f t="shared" si="10"/>
        <v>9073056</v>
      </c>
      <c r="R24" s="52">
        <f t="shared" si="11"/>
        <v>-75.245233109225168</v>
      </c>
      <c r="S24" s="53">
        <f t="shared" si="12"/>
        <v>-100</v>
      </c>
      <c r="T24" s="52">
        <f>IF(($E24-$E19-$E23)   =0,0,($P24   /($E24-$E19-$E23)   )*100)</f>
        <v>69.741219963031426</v>
      </c>
      <c r="U24" s="54">
        <f>IF(($E24-$E19-$E23)   =0,0,($Q24   /($E24-$E19-$E23)   )*100)</f>
        <v>55.902994454713493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3718000</v>
      </c>
      <c r="C32" s="92"/>
      <c r="D32" s="92"/>
      <c r="E32" s="92">
        <f>$B32      +$C32      +$D32</f>
        <v>3718000</v>
      </c>
      <c r="F32" s="93">
        <v>3718000</v>
      </c>
      <c r="G32" s="94">
        <v>2601000</v>
      </c>
      <c r="H32" s="93">
        <v>488000</v>
      </c>
      <c r="I32" s="94">
        <v>487951</v>
      </c>
      <c r="J32" s="93">
        <v>1035000</v>
      </c>
      <c r="K32" s="94">
        <v>1557177</v>
      </c>
      <c r="L32" s="93"/>
      <c r="M32" s="94"/>
      <c r="N32" s="93"/>
      <c r="O32" s="94"/>
      <c r="P32" s="93">
        <f>$H32      +$J32      +$L32      +$N32</f>
        <v>1523000</v>
      </c>
      <c r="Q32" s="94">
        <f>$I32      +$K32      +$M32      +$O32</f>
        <v>2045128</v>
      </c>
      <c r="R32" s="48">
        <f>IF(($H32      =0),0,((($J32      -$H32      )/$H32      )*100))</f>
        <v>112.09016393442623</v>
      </c>
      <c r="S32" s="49">
        <f>IF(($I32      =0),0,((($K32      -$I32      )/$I32      )*100))</f>
        <v>219.12569089929113</v>
      </c>
      <c r="T32" s="48">
        <f>IF(($E32      =0),0,(($P32      /$E32      )*100))</f>
        <v>40.962883270575581</v>
      </c>
      <c r="U32" s="50">
        <f>IF(($E32      =0),0,(($Q32      /$E32      )*100))</f>
        <v>55.006132329209258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3718000</v>
      </c>
      <c r="C33" s="95">
        <f>C32</f>
        <v>0</v>
      </c>
      <c r="D33" s="95"/>
      <c r="E33" s="95">
        <f>$B33      +$C33      +$D33</f>
        <v>3718000</v>
      </c>
      <c r="F33" s="96">
        <f t="shared" ref="F33:O33" si="17">F32</f>
        <v>3718000</v>
      </c>
      <c r="G33" s="97">
        <f t="shared" si="17"/>
        <v>2601000</v>
      </c>
      <c r="H33" s="96">
        <f t="shared" si="17"/>
        <v>488000</v>
      </c>
      <c r="I33" s="97">
        <f t="shared" si="17"/>
        <v>487951</v>
      </c>
      <c r="J33" s="96">
        <f t="shared" si="17"/>
        <v>1035000</v>
      </c>
      <c r="K33" s="97">
        <f t="shared" si="17"/>
        <v>1557177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1523000</v>
      </c>
      <c r="Q33" s="97">
        <f>$I33      +$K33      +$M33      +$O33</f>
        <v>2045128</v>
      </c>
      <c r="R33" s="52">
        <f>IF(($H33      =0),0,((($J33      -$H33      )/$H33      )*100))</f>
        <v>112.09016393442623</v>
      </c>
      <c r="S33" s="53">
        <f>IF(($I33      =0),0,((($K33      -$I33      )/$I33      )*100))</f>
        <v>219.12569089929113</v>
      </c>
      <c r="T33" s="52">
        <f>IF($E33   =0,0,($P33   /$E33   )*100)</f>
        <v>40.962883270575581</v>
      </c>
      <c r="U33" s="54">
        <f>IF($E33   =0,0,($Q33   /$E33   )*100)</f>
        <v>55.006132329209258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16400000</v>
      </c>
      <c r="C35" s="92"/>
      <c r="D35" s="92"/>
      <c r="E35" s="92">
        <f t="shared" ref="E35:E40" si="18">$B35      +$C35      +$D35</f>
        <v>16400000</v>
      </c>
      <c r="F35" s="93">
        <v>16400000</v>
      </c>
      <c r="G35" s="94">
        <v>3500000</v>
      </c>
      <c r="H35" s="93">
        <v>868000</v>
      </c>
      <c r="I35" s="94">
        <v>1888662</v>
      </c>
      <c r="J35" s="93">
        <v>495000</v>
      </c>
      <c r="K35" s="94">
        <v>495717</v>
      </c>
      <c r="L35" s="93"/>
      <c r="M35" s="94"/>
      <c r="N35" s="93"/>
      <c r="O35" s="94"/>
      <c r="P35" s="93">
        <f t="shared" ref="P35:P40" si="19">$H35      +$J35      +$L35      +$N35</f>
        <v>1363000</v>
      </c>
      <c r="Q35" s="94">
        <f t="shared" ref="Q35:Q40" si="20">$I35      +$K35      +$M35      +$O35</f>
        <v>2384379</v>
      </c>
      <c r="R35" s="48">
        <f t="shared" ref="R35:R40" si="21">IF(($H35      =0),0,((($J35      -$H35      )/$H35      )*100))</f>
        <v>-42.972350230414747</v>
      </c>
      <c r="S35" s="49">
        <f t="shared" ref="S35:S40" si="22">IF(($I35      =0),0,((($K35      -$I35      )/$I35      )*100))</f>
        <v>-73.753006096379337</v>
      </c>
      <c r="T35" s="48">
        <f t="shared" ref="T35:T39" si="23">IF(($E35      =0),0,(($P35      /$E35      )*100))</f>
        <v>8.3109756097560972</v>
      </c>
      <c r="U35" s="50">
        <f t="shared" ref="U35:U39" si="24">IF(($E35      =0),0,(($Q35      /$E35      )*100))</f>
        <v>14.538896341463413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>
        <v>21801000</v>
      </c>
      <c r="C36" s="92"/>
      <c r="D36" s="92"/>
      <c r="E36" s="92">
        <f t="shared" si="18"/>
        <v>21801000</v>
      </c>
      <c r="F36" s="93">
        <v>21801000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38201000</v>
      </c>
      <c r="C40" s="95">
        <f>SUM(C35:C39)</f>
        <v>0</v>
      </c>
      <c r="D40" s="95"/>
      <c r="E40" s="95">
        <f t="shared" si="18"/>
        <v>38201000</v>
      </c>
      <c r="F40" s="96">
        <f t="shared" ref="F40:O40" si="25">SUM(F35:F39)</f>
        <v>38201000</v>
      </c>
      <c r="G40" s="97">
        <f t="shared" si="25"/>
        <v>3500000</v>
      </c>
      <c r="H40" s="96">
        <f t="shared" si="25"/>
        <v>868000</v>
      </c>
      <c r="I40" s="97">
        <f t="shared" si="25"/>
        <v>1888662</v>
      </c>
      <c r="J40" s="96">
        <f t="shared" si="25"/>
        <v>495000</v>
      </c>
      <c r="K40" s="97">
        <f t="shared" si="25"/>
        <v>495717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1363000</v>
      </c>
      <c r="Q40" s="97">
        <f t="shared" si="20"/>
        <v>2384379</v>
      </c>
      <c r="R40" s="52">
        <f t="shared" si="21"/>
        <v>-42.972350230414747</v>
      </c>
      <c r="S40" s="53">
        <f t="shared" si="22"/>
        <v>-73.753006096379337</v>
      </c>
      <c r="T40" s="52">
        <f>IF((+$E35+$E38) =0,0,(P40   /(+$E35+$E38) )*100)</f>
        <v>8.3109756097560972</v>
      </c>
      <c r="U40" s="54">
        <f>IF((+$E35+$E38) =0,0,(Q40   /(+$E35+$E38) )*100)</f>
        <v>14.538896341463413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>
        <v>5000000</v>
      </c>
      <c r="C44" s="92"/>
      <c r="D44" s="92"/>
      <c r="E44" s="92">
        <f t="shared" si="26"/>
        <v>5000000</v>
      </c>
      <c r="F44" s="93">
        <v>5000000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>
        <v>30000000</v>
      </c>
      <c r="C51" s="92"/>
      <c r="D51" s="92"/>
      <c r="E51" s="92">
        <f t="shared" si="26"/>
        <v>30000000</v>
      </c>
      <c r="F51" s="93">
        <v>30000000</v>
      </c>
      <c r="G51" s="94">
        <v>20000000</v>
      </c>
      <c r="H51" s="93">
        <v>7000000</v>
      </c>
      <c r="I51" s="94">
        <v>7946513</v>
      </c>
      <c r="J51" s="93">
        <v>12857000</v>
      </c>
      <c r="K51" s="94">
        <v>17220415</v>
      </c>
      <c r="L51" s="93"/>
      <c r="M51" s="94"/>
      <c r="N51" s="93"/>
      <c r="O51" s="94"/>
      <c r="P51" s="93">
        <f t="shared" si="27"/>
        <v>19857000</v>
      </c>
      <c r="Q51" s="94">
        <f t="shared" si="28"/>
        <v>25166928</v>
      </c>
      <c r="R51" s="48">
        <f t="shared" si="29"/>
        <v>83.671428571428578</v>
      </c>
      <c r="S51" s="49">
        <f t="shared" si="30"/>
        <v>116.70404364782389</v>
      </c>
      <c r="T51" s="48">
        <f t="shared" si="31"/>
        <v>66.19</v>
      </c>
      <c r="U51" s="50">
        <f t="shared" si="32"/>
        <v>83.889759999999995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35000000</v>
      </c>
      <c r="C53" s="95">
        <f>SUM(C42:C52)</f>
        <v>0</v>
      </c>
      <c r="D53" s="95"/>
      <c r="E53" s="95">
        <f t="shared" si="26"/>
        <v>35000000</v>
      </c>
      <c r="F53" s="96">
        <f t="shared" ref="F53:O53" si="33">SUM(F42:F52)</f>
        <v>35000000</v>
      </c>
      <c r="G53" s="97">
        <f t="shared" si="33"/>
        <v>20000000</v>
      </c>
      <c r="H53" s="96">
        <f t="shared" si="33"/>
        <v>7000000</v>
      </c>
      <c r="I53" s="97">
        <f t="shared" si="33"/>
        <v>7946513</v>
      </c>
      <c r="J53" s="96">
        <f t="shared" si="33"/>
        <v>12857000</v>
      </c>
      <c r="K53" s="97">
        <f t="shared" si="33"/>
        <v>17220415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19857000</v>
      </c>
      <c r="Q53" s="97">
        <f t="shared" si="28"/>
        <v>25166928</v>
      </c>
      <c r="R53" s="52">
        <f t="shared" si="29"/>
        <v>83.671428571428578</v>
      </c>
      <c r="S53" s="53">
        <f t="shared" si="30"/>
        <v>116.70404364782389</v>
      </c>
      <c r="T53" s="52">
        <f>IF((+$E43+$E45+$E47+$E48+$E51) =0,0,(P53   /(+$E43+$E45+$E47+$E48+$E51) )*100)</f>
        <v>66.19</v>
      </c>
      <c r="U53" s="54">
        <f>IF((+$E43+$E45+$E47+$E48+$E51) =0,0,(Q53   /(+$E43+$E45+$E47+$E48+$E51) )*100)</f>
        <v>83.889759999999995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95019000</v>
      </c>
      <c r="C67" s="104">
        <f>SUM(C9:C14,C17:C23,C26:C29,C32,C35:C39,C42:C52,C55:C58,C61:C65)</f>
        <v>0</v>
      </c>
      <c r="D67" s="104"/>
      <c r="E67" s="104">
        <f t="shared" si="35"/>
        <v>95019000</v>
      </c>
      <c r="F67" s="105">
        <f t="shared" ref="F67:O67" si="43">SUM(F9:F14,F17:F23,F26:F29,F32,F35:F39,F42:F52,F55:F58,F61:F65)</f>
        <v>95019000</v>
      </c>
      <c r="G67" s="106">
        <f t="shared" si="43"/>
        <v>44101000</v>
      </c>
      <c r="H67" s="105">
        <f t="shared" si="43"/>
        <v>17784000</v>
      </c>
      <c r="I67" s="106">
        <f t="shared" si="43"/>
        <v>19918665</v>
      </c>
      <c r="J67" s="105">
        <f t="shared" si="43"/>
        <v>16851000</v>
      </c>
      <c r="K67" s="106">
        <f t="shared" si="43"/>
        <v>19737293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34635000</v>
      </c>
      <c r="Q67" s="106">
        <f t="shared" si="37"/>
        <v>39655958</v>
      </c>
      <c r="R67" s="61">
        <f t="shared" si="38"/>
        <v>-5.2462887989203777</v>
      </c>
      <c r="S67" s="62">
        <f t="shared" si="39"/>
        <v>-0.91056303221124513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50.845591473619308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58.21656243577322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271064000</v>
      </c>
      <c r="C69" s="92"/>
      <c r="D69" s="92"/>
      <c r="E69" s="92">
        <f>$B69      +$C69      +$D69</f>
        <v>271064000</v>
      </c>
      <c r="F69" s="93">
        <v>271064000</v>
      </c>
      <c r="G69" s="94">
        <v>220438000</v>
      </c>
      <c r="H69" s="93">
        <v>55998000</v>
      </c>
      <c r="I69" s="94">
        <v>56806511</v>
      </c>
      <c r="J69" s="93">
        <v>81369000</v>
      </c>
      <c r="K69" s="94">
        <v>85968920</v>
      </c>
      <c r="L69" s="93"/>
      <c r="M69" s="94"/>
      <c r="N69" s="93"/>
      <c r="O69" s="94"/>
      <c r="P69" s="93">
        <f>$H69      +$J69      +$L69      +$N69</f>
        <v>137367000</v>
      </c>
      <c r="Q69" s="94">
        <f>$I69      +$K69      +$M69      +$O69</f>
        <v>142775431</v>
      </c>
      <c r="R69" s="48">
        <f>IF(($H69      =0),0,((($J69      -$H69      )/$H69      )*100))</f>
        <v>45.306975249116036</v>
      </c>
      <c r="S69" s="49">
        <f>IF(($I69      =0),0,((($K69      -$I69      )/$I69      )*100))</f>
        <v>51.336384661962434</v>
      </c>
      <c r="T69" s="48">
        <f>IF(($E69      =0),0,(($P69      /$E69      )*100))</f>
        <v>50.67696189829708</v>
      </c>
      <c r="U69" s="50">
        <f>IF(($E69      =0),0,(($Q69      /$E69      )*100))</f>
        <v>52.672221689342734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271064000</v>
      </c>
      <c r="C70" s="101">
        <f>C69</f>
        <v>0</v>
      </c>
      <c r="D70" s="101"/>
      <c r="E70" s="101">
        <f>$B70      +$C70      +$D70</f>
        <v>271064000</v>
      </c>
      <c r="F70" s="102">
        <f t="shared" ref="F70:O70" si="44">F69</f>
        <v>271064000</v>
      </c>
      <c r="G70" s="103">
        <f t="shared" si="44"/>
        <v>220438000</v>
      </c>
      <c r="H70" s="102">
        <f t="shared" si="44"/>
        <v>55998000</v>
      </c>
      <c r="I70" s="103">
        <f t="shared" si="44"/>
        <v>56806511</v>
      </c>
      <c r="J70" s="102">
        <f t="shared" si="44"/>
        <v>81369000</v>
      </c>
      <c r="K70" s="103">
        <f t="shared" si="44"/>
        <v>85968920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137367000</v>
      </c>
      <c r="Q70" s="103">
        <f>$I70      +$K70      +$M70      +$O70</f>
        <v>142775431</v>
      </c>
      <c r="R70" s="57">
        <f>IF(($H70      =0),0,((($J70      -$H70      )/$H70      )*100))</f>
        <v>45.306975249116036</v>
      </c>
      <c r="S70" s="58">
        <f>IF(($I70      =0),0,((($K70      -$I70      )/$I70      )*100))</f>
        <v>51.336384661962434</v>
      </c>
      <c r="T70" s="57">
        <f>IF($E70   =0,0,($P70   /$E70   )*100)</f>
        <v>50.67696189829708</v>
      </c>
      <c r="U70" s="59">
        <f>IF($E70   =0,0,($Q70   /$E70 )*100)</f>
        <v>52.672221689342734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271064000</v>
      </c>
      <c r="C71" s="104">
        <f>C69</f>
        <v>0</v>
      </c>
      <c r="D71" s="104"/>
      <c r="E71" s="104">
        <f>$B71      +$C71      +$D71</f>
        <v>271064000</v>
      </c>
      <c r="F71" s="105">
        <f t="shared" ref="F71:O71" si="45">F69</f>
        <v>271064000</v>
      </c>
      <c r="G71" s="106">
        <f t="shared" si="45"/>
        <v>220438000</v>
      </c>
      <c r="H71" s="105">
        <f t="shared" si="45"/>
        <v>55998000</v>
      </c>
      <c r="I71" s="106">
        <f t="shared" si="45"/>
        <v>56806511</v>
      </c>
      <c r="J71" s="105">
        <f t="shared" si="45"/>
        <v>81369000</v>
      </c>
      <c r="K71" s="106">
        <f t="shared" si="45"/>
        <v>85968920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137367000</v>
      </c>
      <c r="Q71" s="106">
        <f>$I71      +$K71      +$M71      +$O71</f>
        <v>142775431</v>
      </c>
      <c r="R71" s="61">
        <f>IF(($H71      =0),0,((($J71      -$H71      )/$H71      )*100))</f>
        <v>45.306975249116036</v>
      </c>
      <c r="S71" s="62">
        <f>IF(($I71      =0),0,((($K71      -$I71      )/$I71      )*100))</f>
        <v>51.336384661962434</v>
      </c>
      <c r="T71" s="61">
        <f>IF($E71   =0,0,($P71   /$E71   )*100)</f>
        <v>50.67696189829708</v>
      </c>
      <c r="U71" s="65">
        <f>IF($E71   =0,0,($Q71   /$E71   )*100)</f>
        <v>52.672221689342734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366083000</v>
      </c>
      <c r="C72" s="104">
        <f>SUM(C9:C14,C17:C23,C26:C29,C32,C35:C39,C42:C52,C55:C58,C61:C65,C69)</f>
        <v>0</v>
      </c>
      <c r="D72" s="104"/>
      <c r="E72" s="104">
        <f>$B72      +$C72      +$D72</f>
        <v>366083000</v>
      </c>
      <c r="F72" s="105">
        <f t="shared" ref="F72:O72" si="46">SUM(F9:F14,F17:F23,F26:F29,F32,F35:F39,F42:F52,F55:F58,F61:F65,F69)</f>
        <v>366083000</v>
      </c>
      <c r="G72" s="106">
        <f t="shared" si="46"/>
        <v>264539000</v>
      </c>
      <c r="H72" s="105">
        <f t="shared" si="46"/>
        <v>73782000</v>
      </c>
      <c r="I72" s="106">
        <f t="shared" si="46"/>
        <v>76725176</v>
      </c>
      <c r="J72" s="105">
        <f t="shared" si="46"/>
        <v>98220000</v>
      </c>
      <c r="K72" s="106">
        <f t="shared" si="46"/>
        <v>105706213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172002000</v>
      </c>
      <c r="Q72" s="106">
        <f>$I72      +$K72      +$M72      +$O72</f>
        <v>182431389</v>
      </c>
      <c r="R72" s="61">
        <f>IF(($H72      =0),0,((($J72      -$H72      )/$H72      )*100))</f>
        <v>33.121899650321218</v>
      </c>
      <c r="S72" s="62">
        <f>IF(($I72      =0),0,((($K72      -$I72      )/$I72      )*100))</f>
        <v>37.7725259307323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50.710827815155291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53.785692931818318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139</v>
      </c>
    </row>
    <row r="116" spans="1:23" x14ac:dyDescent="0.25">
      <c r="A116" s="29" t="s">
        <v>140</v>
      </c>
    </row>
    <row r="117" spans="1:23" ht="13" x14ac:dyDescent="0.3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3YTFisW+LcdrqyfcS2Td3k6aLHsWq6XjvQ0WTi1x3hWR+c5keYnj2Y+vyfTs0Z34ST7zR3YjCWRZeFKHtwTbbQ==" saltValue="7OkMxhCZ2rGUQfjEv0ae2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118000</v>
      </c>
      <c r="I10" s="94">
        <v>118234</v>
      </c>
      <c r="J10" s="93">
        <v>354000</v>
      </c>
      <c r="K10" s="94">
        <v>354164</v>
      </c>
      <c r="L10" s="93"/>
      <c r="M10" s="94"/>
      <c r="N10" s="93"/>
      <c r="O10" s="94"/>
      <c r="P10" s="93">
        <f t="shared" ref="P10:P15" si="1">$H10      +$J10      +$L10      +$N10</f>
        <v>472000</v>
      </c>
      <c r="Q10" s="94">
        <f t="shared" ref="Q10:Q15" si="2">$I10      +$K10      +$M10      +$O10</f>
        <v>472398</v>
      </c>
      <c r="R10" s="48">
        <f t="shared" ref="R10:R15" si="3">IF(($H10      =0),0,((($J10      -$H10      )/$H10      )*100))</f>
        <v>200</v>
      </c>
      <c r="S10" s="49">
        <f t="shared" ref="S10:S15" si="4">IF(($I10      =0),0,((($K10      -$I10      )/$I10      )*100))</f>
        <v>199.54497014395182</v>
      </c>
      <c r="T10" s="48">
        <f t="shared" ref="T10:T14" si="5">IF(($E10      =0),0,(($P10      /$E10      )*100))</f>
        <v>47.199999999999996</v>
      </c>
      <c r="U10" s="50">
        <f t="shared" ref="U10:U14" si="6">IF(($E10      =0),0,(($Q10      /$E10      )*100))</f>
        <v>47.239799999999995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>
        <v>13107000</v>
      </c>
      <c r="C11" s="92"/>
      <c r="D11" s="92"/>
      <c r="E11" s="92">
        <f t="shared" si="0"/>
        <v>13107000</v>
      </c>
      <c r="F11" s="93">
        <v>13107000</v>
      </c>
      <c r="G11" s="94">
        <v>7000000</v>
      </c>
      <c r="H11" s="93">
        <v>4532000</v>
      </c>
      <c r="I11" s="94">
        <v>3059337</v>
      </c>
      <c r="J11" s="93">
        <v>2468000</v>
      </c>
      <c r="K11" s="94">
        <v>3502521</v>
      </c>
      <c r="L11" s="93"/>
      <c r="M11" s="94"/>
      <c r="N11" s="93"/>
      <c r="O11" s="94"/>
      <c r="P11" s="93">
        <f t="shared" si="1"/>
        <v>7000000</v>
      </c>
      <c r="Q11" s="94">
        <f t="shared" si="2"/>
        <v>6561858</v>
      </c>
      <c r="R11" s="48">
        <f t="shared" si="3"/>
        <v>-45.542806707855249</v>
      </c>
      <c r="S11" s="49">
        <f t="shared" si="4"/>
        <v>14.486275948024034</v>
      </c>
      <c r="T11" s="48">
        <f t="shared" si="5"/>
        <v>53.406576638437478</v>
      </c>
      <c r="U11" s="50">
        <f t="shared" si="6"/>
        <v>50.063767452506291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14107000</v>
      </c>
      <c r="C15" s="95">
        <f>SUM(C9:C14)</f>
        <v>0</v>
      </c>
      <c r="D15" s="95"/>
      <c r="E15" s="95">
        <f t="shared" si="0"/>
        <v>14107000</v>
      </c>
      <c r="F15" s="96">
        <f t="shared" ref="F15:O15" si="7">SUM(F9:F14)</f>
        <v>14107000</v>
      </c>
      <c r="G15" s="97">
        <f t="shared" si="7"/>
        <v>8000000</v>
      </c>
      <c r="H15" s="96">
        <f t="shared" si="7"/>
        <v>4650000</v>
      </c>
      <c r="I15" s="97">
        <f t="shared" si="7"/>
        <v>3177571</v>
      </c>
      <c r="J15" s="96">
        <f t="shared" si="7"/>
        <v>2822000</v>
      </c>
      <c r="K15" s="97">
        <f t="shared" si="7"/>
        <v>3856685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7472000</v>
      </c>
      <c r="Q15" s="97">
        <f t="shared" si="2"/>
        <v>7034256</v>
      </c>
      <c r="R15" s="52">
        <f t="shared" si="3"/>
        <v>-39.311827956989248</v>
      </c>
      <c r="S15" s="53">
        <f t="shared" si="4"/>
        <v>21.372110961485991</v>
      </c>
      <c r="T15" s="52">
        <f>IF((SUM($E9:$E13))=0,0,(P15/(SUM($E9:$E13))*100))</f>
        <v>52.96661232012476</v>
      </c>
      <c r="U15" s="54">
        <f>IF((SUM($E9:$E13))=0,0,(Q15/(SUM($E9:$E13))*100))</f>
        <v>49.863585454029916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>
        <v>4300000</v>
      </c>
      <c r="C19" s="92"/>
      <c r="D19" s="92"/>
      <c r="E19" s="92">
        <f t="shared" si="8"/>
        <v>4300000</v>
      </c>
      <c r="F19" s="93">
        <v>4300000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4300000</v>
      </c>
      <c r="C24" s="95">
        <f>SUM(C17:C23)</f>
        <v>0</v>
      </c>
      <c r="D24" s="95"/>
      <c r="E24" s="95">
        <f t="shared" si="8"/>
        <v>4300000</v>
      </c>
      <c r="F24" s="96">
        <f t="shared" ref="F24:O24" si="15">SUM(F17:F23)</f>
        <v>4300000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>
        <v>2485000</v>
      </c>
      <c r="C29" s="92"/>
      <c r="D29" s="92"/>
      <c r="E29" s="92">
        <f>$B29      +$C29      +$D29</f>
        <v>2485000</v>
      </c>
      <c r="F29" s="93">
        <v>2485000</v>
      </c>
      <c r="G29" s="94">
        <v>1739000</v>
      </c>
      <c r="H29" s="93">
        <v>335000</v>
      </c>
      <c r="I29" s="94">
        <v>329144</v>
      </c>
      <c r="J29" s="93">
        <v>680000</v>
      </c>
      <c r="K29" s="94">
        <v>1365746</v>
      </c>
      <c r="L29" s="93"/>
      <c r="M29" s="94"/>
      <c r="N29" s="93"/>
      <c r="O29" s="94"/>
      <c r="P29" s="93">
        <f>$H29      +$J29      +$L29      +$N29</f>
        <v>1015000</v>
      </c>
      <c r="Q29" s="94">
        <f>$I29      +$K29      +$M29      +$O29</f>
        <v>1694890</v>
      </c>
      <c r="R29" s="48">
        <f>IF(($H29      =0),0,((($J29      -$H29      )/$H29      )*100))</f>
        <v>102.98507462686568</v>
      </c>
      <c r="S29" s="49">
        <f>IF(($I29      =0),0,((($K29      -$I29      )/$I29      )*100))</f>
        <v>314.93875021267286</v>
      </c>
      <c r="T29" s="48">
        <f>IF(($E29      =0),0,(($P29      /$E29      )*100))</f>
        <v>40.845070422535215</v>
      </c>
      <c r="U29" s="50">
        <f>IF(($E29      =0),0,(($Q29      /$E29      )*100))</f>
        <v>68.204828973843064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2485000</v>
      </c>
      <c r="C30" s="95">
        <f>SUM(C26:C29)</f>
        <v>0</v>
      </c>
      <c r="D30" s="95"/>
      <c r="E30" s="95">
        <f>$B30      +$C30      +$D30</f>
        <v>2485000</v>
      </c>
      <c r="F30" s="96">
        <f t="shared" ref="F30:O30" si="16">SUM(F26:F29)</f>
        <v>2485000</v>
      </c>
      <c r="G30" s="97">
        <f t="shared" si="16"/>
        <v>1739000</v>
      </c>
      <c r="H30" s="96">
        <f t="shared" si="16"/>
        <v>335000</v>
      </c>
      <c r="I30" s="97">
        <f t="shared" si="16"/>
        <v>329144</v>
      </c>
      <c r="J30" s="96">
        <f t="shared" si="16"/>
        <v>680000</v>
      </c>
      <c r="K30" s="97">
        <f t="shared" si="16"/>
        <v>1365746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1015000</v>
      </c>
      <c r="Q30" s="97">
        <f>$I30      +$K30      +$M30      +$O30</f>
        <v>1694890</v>
      </c>
      <c r="R30" s="52">
        <f>IF(($H30      =0),0,((($J30      -$H30      )/$H30      )*100))</f>
        <v>102.98507462686568</v>
      </c>
      <c r="S30" s="53">
        <f>IF(($I30      =0),0,((($K30      -$I30      )/$I30      )*100))</f>
        <v>314.93875021267286</v>
      </c>
      <c r="T30" s="52">
        <f>IF($E30   =0,0,($P30   /$E30   )*100)</f>
        <v>40.845070422535215</v>
      </c>
      <c r="U30" s="54">
        <f>IF($E30   =0,0,($Q30   /$E30   )*100)</f>
        <v>68.204828973843064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1947000</v>
      </c>
      <c r="C32" s="92"/>
      <c r="D32" s="92"/>
      <c r="E32" s="92">
        <f>$B32      +$C32      +$D32</f>
        <v>1947000</v>
      </c>
      <c r="F32" s="93">
        <v>1947000</v>
      </c>
      <c r="G32" s="94">
        <v>1363000</v>
      </c>
      <c r="H32" s="93">
        <v>486000</v>
      </c>
      <c r="I32" s="94">
        <v>486000</v>
      </c>
      <c r="J32" s="93">
        <v>877000</v>
      </c>
      <c r="K32" s="94">
        <v>877000</v>
      </c>
      <c r="L32" s="93"/>
      <c r="M32" s="94"/>
      <c r="N32" s="93"/>
      <c r="O32" s="94"/>
      <c r="P32" s="93">
        <f>$H32      +$J32      +$L32      +$N32</f>
        <v>1363000</v>
      </c>
      <c r="Q32" s="94">
        <f>$I32      +$K32      +$M32      +$O32</f>
        <v>1363000</v>
      </c>
      <c r="R32" s="48">
        <f>IF(($H32      =0),0,((($J32      -$H32      )/$H32      )*100))</f>
        <v>80.452674897119337</v>
      </c>
      <c r="S32" s="49">
        <f>IF(($I32      =0),0,((($K32      -$I32      )/$I32      )*100))</f>
        <v>80.452674897119337</v>
      </c>
      <c r="T32" s="48">
        <f>IF(($E32      =0),0,(($P32      /$E32      )*100))</f>
        <v>70.005136106831017</v>
      </c>
      <c r="U32" s="50">
        <f>IF(($E32      =0),0,(($Q32      /$E32      )*100))</f>
        <v>70.005136106831017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1947000</v>
      </c>
      <c r="C33" s="95">
        <f>C32</f>
        <v>0</v>
      </c>
      <c r="D33" s="95"/>
      <c r="E33" s="95">
        <f>$B33      +$C33      +$D33</f>
        <v>1947000</v>
      </c>
      <c r="F33" s="96">
        <f t="shared" ref="F33:O33" si="17">F32</f>
        <v>1947000</v>
      </c>
      <c r="G33" s="97">
        <f t="shared" si="17"/>
        <v>1363000</v>
      </c>
      <c r="H33" s="96">
        <f t="shared" si="17"/>
        <v>486000</v>
      </c>
      <c r="I33" s="97">
        <f t="shared" si="17"/>
        <v>486000</v>
      </c>
      <c r="J33" s="96">
        <f t="shared" si="17"/>
        <v>877000</v>
      </c>
      <c r="K33" s="97">
        <f t="shared" si="17"/>
        <v>877000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1363000</v>
      </c>
      <c r="Q33" s="97">
        <f>$I33      +$K33      +$M33      +$O33</f>
        <v>1363000</v>
      </c>
      <c r="R33" s="52">
        <f>IF(($H33      =0),0,((($J33      -$H33      )/$H33      )*100))</f>
        <v>80.452674897119337</v>
      </c>
      <c r="S33" s="53">
        <f>IF(($I33      =0),0,((($K33      -$I33      )/$I33      )*100))</f>
        <v>80.452674897119337</v>
      </c>
      <c r="T33" s="52">
        <f>IF($E33   =0,0,($P33   /$E33   )*100)</f>
        <v>70.005136106831017</v>
      </c>
      <c r="U33" s="54">
        <f>IF($E33   =0,0,($Q33   /$E33   )*100)</f>
        <v>70.005136106831017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22839000</v>
      </c>
      <c r="C67" s="104">
        <f>SUM(C9:C14,C17:C23,C26:C29,C32,C35:C39,C42:C52,C55:C58,C61:C65)</f>
        <v>0</v>
      </c>
      <c r="D67" s="104"/>
      <c r="E67" s="104">
        <f t="shared" si="35"/>
        <v>22839000</v>
      </c>
      <c r="F67" s="105">
        <f t="shared" ref="F67:O67" si="43">SUM(F9:F14,F17:F23,F26:F29,F32,F35:F39,F42:F52,F55:F58,F61:F65)</f>
        <v>22839000</v>
      </c>
      <c r="G67" s="106">
        <f t="shared" si="43"/>
        <v>11102000</v>
      </c>
      <c r="H67" s="105">
        <f t="shared" si="43"/>
        <v>5471000</v>
      </c>
      <c r="I67" s="106">
        <f t="shared" si="43"/>
        <v>3992715</v>
      </c>
      <c r="J67" s="105">
        <f t="shared" si="43"/>
        <v>4379000</v>
      </c>
      <c r="K67" s="106">
        <f t="shared" si="43"/>
        <v>6099431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9850000</v>
      </c>
      <c r="Q67" s="106">
        <f t="shared" si="37"/>
        <v>10092146</v>
      </c>
      <c r="R67" s="61">
        <f t="shared" si="38"/>
        <v>-19.959787972948273</v>
      </c>
      <c r="S67" s="62">
        <f t="shared" si="39"/>
        <v>52.763996428495396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53.131236852041638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54.437380656993362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22839000</v>
      </c>
      <c r="C72" s="104">
        <f>SUM(C9:C14,C17:C23,C26:C29,C32,C35:C39,C42:C52,C55:C58,C61:C65,C69)</f>
        <v>0</v>
      </c>
      <c r="D72" s="104"/>
      <c r="E72" s="104">
        <f>$B72      +$C72      +$D72</f>
        <v>22839000</v>
      </c>
      <c r="F72" s="105">
        <f t="shared" ref="F72:O72" si="46">SUM(F9:F14,F17:F23,F26:F29,F32,F35:F39,F42:F52,F55:F58,F61:F65,F69)</f>
        <v>22839000</v>
      </c>
      <c r="G72" s="106">
        <f t="shared" si="46"/>
        <v>11102000</v>
      </c>
      <c r="H72" s="105">
        <f t="shared" si="46"/>
        <v>5471000</v>
      </c>
      <c r="I72" s="106">
        <f t="shared" si="46"/>
        <v>3992715</v>
      </c>
      <c r="J72" s="105">
        <f t="shared" si="46"/>
        <v>4379000</v>
      </c>
      <c r="K72" s="106">
        <f t="shared" si="46"/>
        <v>6099431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9850000</v>
      </c>
      <c r="Q72" s="106">
        <f>$I72      +$K72      +$M72      +$O72</f>
        <v>10092146</v>
      </c>
      <c r="R72" s="61">
        <f>IF(($H72      =0),0,((($J72      -$H72      )/$H72      )*100))</f>
        <v>-19.959787972948273</v>
      </c>
      <c r="S72" s="62">
        <f>IF(($I72      =0),0,((($K72      -$I72      )/$I72      )*100))</f>
        <v>52.763996428495396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53.131236852041638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54.437380656993362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139</v>
      </c>
    </row>
    <row r="116" spans="1:23" x14ac:dyDescent="0.25">
      <c r="A116" s="29" t="s">
        <v>140</v>
      </c>
    </row>
    <row r="117" spans="1:23" ht="13" x14ac:dyDescent="0.3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bvEiHHIyVQCyjangsw9//OficANjtv7+IaUQiZE/m8lmXlMFsse8WC4ednmAgUQtzOQS1YHFj5JfHSII199GRg==" saltValue="Q+nZIKNJFQpUosM4H87U3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2650000</v>
      </c>
      <c r="C10" s="92"/>
      <c r="D10" s="92"/>
      <c r="E10" s="92">
        <f t="shared" ref="E10:E15" si="0">$B10      +$C10      +$D10</f>
        <v>2650000</v>
      </c>
      <c r="F10" s="93">
        <v>2650000</v>
      </c>
      <c r="G10" s="94">
        <v>2650000</v>
      </c>
      <c r="H10" s="93">
        <v>530000</v>
      </c>
      <c r="I10" s="94"/>
      <c r="J10" s="93">
        <v>810000</v>
      </c>
      <c r="K10" s="94"/>
      <c r="L10" s="93"/>
      <c r="M10" s="94"/>
      <c r="N10" s="93"/>
      <c r="O10" s="94"/>
      <c r="P10" s="93">
        <f t="shared" ref="P10:P15" si="1">$H10      +$J10      +$L10      +$N10</f>
        <v>1340000</v>
      </c>
      <c r="Q10" s="94">
        <f t="shared" ref="Q10:Q15" si="2">$I10      +$K10      +$M10      +$O10</f>
        <v>0</v>
      </c>
      <c r="R10" s="48">
        <f t="shared" ref="R10:R15" si="3">IF(($H10      =0),0,((($J10      -$H10      )/$H10      )*100))</f>
        <v>52.830188679245282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50.566037735849058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>
        <v>10000000</v>
      </c>
      <c r="C13" s="92"/>
      <c r="D13" s="92"/>
      <c r="E13" s="92">
        <f t="shared" si="0"/>
        <v>10000000</v>
      </c>
      <c r="F13" s="93">
        <v>10000000</v>
      </c>
      <c r="G13" s="94">
        <v>5000000</v>
      </c>
      <c r="H13" s="93"/>
      <c r="I13" s="94"/>
      <c r="J13" s="93">
        <v>3483000</v>
      </c>
      <c r="K13" s="94"/>
      <c r="L13" s="93"/>
      <c r="M13" s="94"/>
      <c r="N13" s="93"/>
      <c r="O13" s="94"/>
      <c r="P13" s="93">
        <f t="shared" si="1"/>
        <v>3483000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34.83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>
        <v>1000000</v>
      </c>
      <c r="C14" s="92"/>
      <c r="D14" s="92"/>
      <c r="E14" s="92">
        <f t="shared" si="0"/>
        <v>1000000</v>
      </c>
      <c r="F14" s="93">
        <v>1000000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13650000</v>
      </c>
      <c r="C15" s="95">
        <f>SUM(C9:C14)</f>
        <v>0</v>
      </c>
      <c r="D15" s="95"/>
      <c r="E15" s="95">
        <f t="shared" si="0"/>
        <v>13650000</v>
      </c>
      <c r="F15" s="96">
        <f t="shared" ref="F15:O15" si="7">SUM(F9:F14)</f>
        <v>13650000</v>
      </c>
      <c r="G15" s="97">
        <f t="shared" si="7"/>
        <v>7650000</v>
      </c>
      <c r="H15" s="96">
        <f t="shared" si="7"/>
        <v>530000</v>
      </c>
      <c r="I15" s="97">
        <f t="shared" si="7"/>
        <v>0</v>
      </c>
      <c r="J15" s="96">
        <f t="shared" si="7"/>
        <v>4293000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4823000</v>
      </c>
      <c r="Q15" s="97">
        <f t="shared" si="2"/>
        <v>0</v>
      </c>
      <c r="R15" s="52">
        <f t="shared" si="3"/>
        <v>710</v>
      </c>
      <c r="S15" s="53">
        <f t="shared" si="4"/>
        <v>0</v>
      </c>
      <c r="T15" s="52">
        <f>IF((SUM($E9:$E13))=0,0,(P15/(SUM($E9:$E13))*100))</f>
        <v>38.126482213438734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>
        <v>43100000</v>
      </c>
      <c r="C20" s="92"/>
      <c r="D20" s="92"/>
      <c r="E20" s="92">
        <f t="shared" si="8"/>
        <v>43100000</v>
      </c>
      <c r="F20" s="93">
        <v>43100000</v>
      </c>
      <c r="G20" s="94">
        <v>43100000</v>
      </c>
      <c r="H20" s="93"/>
      <c r="I20" s="94"/>
      <c r="J20" s="93">
        <v>41642000</v>
      </c>
      <c r="K20" s="94"/>
      <c r="L20" s="93"/>
      <c r="M20" s="94"/>
      <c r="N20" s="93"/>
      <c r="O20" s="94"/>
      <c r="P20" s="93">
        <f t="shared" si="9"/>
        <v>41642000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96.617169373549885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43100000</v>
      </c>
      <c r="C24" s="95">
        <f>SUM(C17:C23)</f>
        <v>0</v>
      </c>
      <c r="D24" s="95"/>
      <c r="E24" s="95">
        <f t="shared" si="8"/>
        <v>43100000</v>
      </c>
      <c r="F24" s="96">
        <f t="shared" ref="F24:O24" si="15">SUM(F17:F23)</f>
        <v>43100000</v>
      </c>
      <c r="G24" s="97">
        <f t="shared" si="15"/>
        <v>43100000</v>
      </c>
      <c r="H24" s="96">
        <f t="shared" si="15"/>
        <v>0</v>
      </c>
      <c r="I24" s="97">
        <f t="shared" si="15"/>
        <v>0</v>
      </c>
      <c r="J24" s="96">
        <f t="shared" si="15"/>
        <v>41642000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41642000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96.617169373549885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3243000</v>
      </c>
      <c r="C32" s="92"/>
      <c r="D32" s="92"/>
      <c r="E32" s="92">
        <f>$B32      +$C32      +$D32</f>
        <v>3243000</v>
      </c>
      <c r="F32" s="93">
        <v>3243000</v>
      </c>
      <c r="G32" s="94">
        <v>2270000</v>
      </c>
      <c r="H32" s="93">
        <v>2023000</v>
      </c>
      <c r="I32" s="94"/>
      <c r="J32" s="93">
        <v>247000</v>
      </c>
      <c r="K32" s="94"/>
      <c r="L32" s="93"/>
      <c r="M32" s="94"/>
      <c r="N32" s="93"/>
      <c r="O32" s="94"/>
      <c r="P32" s="93">
        <f>$H32      +$J32      +$L32      +$N32</f>
        <v>2270000</v>
      </c>
      <c r="Q32" s="94">
        <f>$I32      +$K32      +$M32      +$O32</f>
        <v>0</v>
      </c>
      <c r="R32" s="48">
        <f>IF(($H32      =0),0,((($J32      -$H32      )/$H32      )*100))</f>
        <v>-87.790410281759762</v>
      </c>
      <c r="S32" s="49">
        <f>IF(($I32      =0),0,((($K32      -$I32      )/$I32      )*100))</f>
        <v>0</v>
      </c>
      <c r="T32" s="48">
        <f>IF(($E32      =0),0,(($P32      /$E32      )*100))</f>
        <v>69.996916435399328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3243000</v>
      </c>
      <c r="C33" s="95">
        <f>C32</f>
        <v>0</v>
      </c>
      <c r="D33" s="95"/>
      <c r="E33" s="95">
        <f>$B33      +$C33      +$D33</f>
        <v>3243000</v>
      </c>
      <c r="F33" s="96">
        <f t="shared" ref="F33:O33" si="17">F32</f>
        <v>3243000</v>
      </c>
      <c r="G33" s="97">
        <f t="shared" si="17"/>
        <v>2270000</v>
      </c>
      <c r="H33" s="96">
        <f t="shared" si="17"/>
        <v>2023000</v>
      </c>
      <c r="I33" s="97">
        <f t="shared" si="17"/>
        <v>0</v>
      </c>
      <c r="J33" s="96">
        <f t="shared" si="17"/>
        <v>247000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2270000</v>
      </c>
      <c r="Q33" s="97">
        <f>$I33      +$K33      +$M33      +$O33</f>
        <v>0</v>
      </c>
      <c r="R33" s="52">
        <f>IF(($H33      =0),0,((($J33      -$H33      )/$H33      )*100))</f>
        <v>-87.790410281759762</v>
      </c>
      <c r="S33" s="53">
        <f>IF(($I33      =0),0,((($K33      -$I33      )/$I33      )*100))</f>
        <v>0</v>
      </c>
      <c r="T33" s="52">
        <f>IF($E33   =0,0,($P33   /$E33   )*100)</f>
        <v>69.996916435399328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18000000</v>
      </c>
      <c r="C35" s="92"/>
      <c r="D35" s="92"/>
      <c r="E35" s="92">
        <f t="shared" ref="E35:E40" si="18">$B35      +$C35      +$D35</f>
        <v>18000000</v>
      </c>
      <c r="F35" s="93">
        <v>18000000</v>
      </c>
      <c r="G35" s="94">
        <v>10000000</v>
      </c>
      <c r="H35" s="93"/>
      <c r="I35" s="94"/>
      <c r="J35" s="93">
        <v>3852000</v>
      </c>
      <c r="K35" s="94"/>
      <c r="L35" s="93"/>
      <c r="M35" s="94"/>
      <c r="N35" s="93"/>
      <c r="O35" s="94"/>
      <c r="P35" s="93">
        <f t="shared" ref="P35:P40" si="19">$H35      +$J35      +$L35      +$N35</f>
        <v>3852000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21.4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>
        <v>93903000</v>
      </c>
      <c r="C36" s="92"/>
      <c r="D36" s="92"/>
      <c r="E36" s="92">
        <f t="shared" si="18"/>
        <v>93903000</v>
      </c>
      <c r="F36" s="93">
        <v>93903000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111903000</v>
      </c>
      <c r="C40" s="95">
        <f>SUM(C35:C39)</f>
        <v>0</v>
      </c>
      <c r="D40" s="95"/>
      <c r="E40" s="95">
        <f t="shared" si="18"/>
        <v>111903000</v>
      </c>
      <c r="F40" s="96">
        <f t="shared" ref="F40:O40" si="25">SUM(F35:F39)</f>
        <v>111903000</v>
      </c>
      <c r="G40" s="97">
        <f t="shared" si="25"/>
        <v>10000000</v>
      </c>
      <c r="H40" s="96">
        <f t="shared" si="25"/>
        <v>0</v>
      </c>
      <c r="I40" s="97">
        <f t="shared" si="25"/>
        <v>0</v>
      </c>
      <c r="J40" s="96">
        <f t="shared" si="25"/>
        <v>3852000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3852000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21.4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>
        <v>40000000</v>
      </c>
      <c r="C43" s="92"/>
      <c r="D43" s="92"/>
      <c r="E43" s="92">
        <f t="shared" si="26"/>
        <v>40000000</v>
      </c>
      <c r="F43" s="93">
        <v>40000000</v>
      </c>
      <c r="G43" s="94">
        <v>5000000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>
        <v>50000000</v>
      </c>
      <c r="C51" s="92"/>
      <c r="D51" s="92"/>
      <c r="E51" s="92">
        <f t="shared" si="26"/>
        <v>50000000</v>
      </c>
      <c r="F51" s="93">
        <v>50000000</v>
      </c>
      <c r="G51" s="94">
        <v>15000000</v>
      </c>
      <c r="H51" s="93">
        <v>1990000</v>
      </c>
      <c r="I51" s="94"/>
      <c r="J51" s="93">
        <v>14569000</v>
      </c>
      <c r="K51" s="94"/>
      <c r="L51" s="93"/>
      <c r="M51" s="94"/>
      <c r="N51" s="93"/>
      <c r="O51" s="94"/>
      <c r="P51" s="93">
        <f t="shared" si="27"/>
        <v>16559000</v>
      </c>
      <c r="Q51" s="94">
        <f t="shared" si="28"/>
        <v>0</v>
      </c>
      <c r="R51" s="48">
        <f t="shared" si="29"/>
        <v>632.1105527638191</v>
      </c>
      <c r="S51" s="49">
        <f t="shared" si="30"/>
        <v>0</v>
      </c>
      <c r="T51" s="48">
        <f t="shared" si="31"/>
        <v>33.117999999999995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90000000</v>
      </c>
      <c r="C53" s="95">
        <f>SUM(C42:C52)</f>
        <v>0</v>
      </c>
      <c r="D53" s="95"/>
      <c r="E53" s="95">
        <f t="shared" si="26"/>
        <v>90000000</v>
      </c>
      <c r="F53" s="96">
        <f t="shared" ref="F53:O53" si="33">SUM(F42:F52)</f>
        <v>90000000</v>
      </c>
      <c r="G53" s="97">
        <f t="shared" si="33"/>
        <v>20000000</v>
      </c>
      <c r="H53" s="96">
        <f t="shared" si="33"/>
        <v>1990000</v>
      </c>
      <c r="I53" s="97">
        <f t="shared" si="33"/>
        <v>0</v>
      </c>
      <c r="J53" s="96">
        <f t="shared" si="33"/>
        <v>14569000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16559000</v>
      </c>
      <c r="Q53" s="97">
        <f t="shared" si="28"/>
        <v>0</v>
      </c>
      <c r="R53" s="52">
        <f t="shared" si="29"/>
        <v>632.1105527638191</v>
      </c>
      <c r="S53" s="53">
        <f t="shared" si="30"/>
        <v>0</v>
      </c>
      <c r="T53" s="52">
        <f>IF((+$E43+$E45+$E47+$E48+$E51) =0,0,(P53   /(+$E43+$E45+$E47+$E48+$E51) )*100)</f>
        <v>18.398888888888891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261896000</v>
      </c>
      <c r="C67" s="104">
        <f>SUM(C9:C14,C17:C23,C26:C29,C32,C35:C39,C42:C52,C55:C58,C61:C65)</f>
        <v>0</v>
      </c>
      <c r="D67" s="104"/>
      <c r="E67" s="104">
        <f t="shared" si="35"/>
        <v>261896000</v>
      </c>
      <c r="F67" s="105">
        <f t="shared" ref="F67:O67" si="43">SUM(F9:F14,F17:F23,F26:F29,F32,F35:F39,F42:F52,F55:F58,F61:F65)</f>
        <v>261896000</v>
      </c>
      <c r="G67" s="106">
        <f t="shared" si="43"/>
        <v>83020000</v>
      </c>
      <c r="H67" s="105">
        <f t="shared" si="43"/>
        <v>4543000</v>
      </c>
      <c r="I67" s="106">
        <f t="shared" si="43"/>
        <v>0</v>
      </c>
      <c r="J67" s="105">
        <f t="shared" si="43"/>
        <v>64603000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69146000</v>
      </c>
      <c r="Q67" s="106">
        <f t="shared" si="37"/>
        <v>0</v>
      </c>
      <c r="R67" s="61">
        <f t="shared" si="38"/>
        <v>1322.0338983050847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41.40652602204883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451183000</v>
      </c>
      <c r="C69" s="92"/>
      <c r="D69" s="92"/>
      <c r="E69" s="92">
        <f>$B69      +$C69      +$D69</f>
        <v>451183000</v>
      </c>
      <c r="F69" s="93">
        <v>451183000</v>
      </c>
      <c r="G69" s="94">
        <v>359856000</v>
      </c>
      <c r="H69" s="93">
        <v>150823000</v>
      </c>
      <c r="I69" s="94"/>
      <c r="J69" s="93">
        <v>113587000</v>
      </c>
      <c r="K69" s="94"/>
      <c r="L69" s="93"/>
      <c r="M69" s="94"/>
      <c r="N69" s="93"/>
      <c r="O69" s="94"/>
      <c r="P69" s="93">
        <f>$H69      +$J69      +$L69      +$N69</f>
        <v>264410000</v>
      </c>
      <c r="Q69" s="94">
        <f>$I69      +$K69      +$M69      +$O69</f>
        <v>0</v>
      </c>
      <c r="R69" s="48">
        <f>IF(($H69      =0),0,((($J69      -$H69      )/$H69      )*100))</f>
        <v>-24.688542198471055</v>
      </c>
      <c r="S69" s="49">
        <f>IF(($I69      =0),0,((($K69      -$I69      )/$I69      )*100))</f>
        <v>0</v>
      </c>
      <c r="T69" s="48">
        <f>IF(($E69      =0),0,(($P69      /$E69      )*100))</f>
        <v>58.603715122245291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451183000</v>
      </c>
      <c r="C70" s="101">
        <f>C69</f>
        <v>0</v>
      </c>
      <c r="D70" s="101"/>
      <c r="E70" s="101">
        <f>$B70      +$C70      +$D70</f>
        <v>451183000</v>
      </c>
      <c r="F70" s="102">
        <f t="shared" ref="F70:O70" si="44">F69</f>
        <v>451183000</v>
      </c>
      <c r="G70" s="103">
        <f t="shared" si="44"/>
        <v>359856000</v>
      </c>
      <c r="H70" s="102">
        <f t="shared" si="44"/>
        <v>150823000</v>
      </c>
      <c r="I70" s="103">
        <f t="shared" si="44"/>
        <v>0</v>
      </c>
      <c r="J70" s="102">
        <f t="shared" si="44"/>
        <v>113587000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264410000</v>
      </c>
      <c r="Q70" s="103">
        <f>$I70      +$K70      +$M70      +$O70</f>
        <v>0</v>
      </c>
      <c r="R70" s="57">
        <f>IF(($H70      =0),0,((($J70      -$H70      )/$H70      )*100))</f>
        <v>-24.688542198471055</v>
      </c>
      <c r="S70" s="58">
        <f>IF(($I70      =0),0,((($K70      -$I70      )/$I70      )*100))</f>
        <v>0</v>
      </c>
      <c r="T70" s="57">
        <f>IF($E70   =0,0,($P70   /$E70   )*100)</f>
        <v>58.603715122245291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451183000</v>
      </c>
      <c r="C71" s="104">
        <f>C69</f>
        <v>0</v>
      </c>
      <c r="D71" s="104"/>
      <c r="E71" s="104">
        <f>$B71      +$C71      +$D71</f>
        <v>451183000</v>
      </c>
      <c r="F71" s="105">
        <f t="shared" ref="F71:O71" si="45">F69</f>
        <v>451183000</v>
      </c>
      <c r="G71" s="106">
        <f t="shared" si="45"/>
        <v>359856000</v>
      </c>
      <c r="H71" s="105">
        <f t="shared" si="45"/>
        <v>150823000</v>
      </c>
      <c r="I71" s="106">
        <f t="shared" si="45"/>
        <v>0</v>
      </c>
      <c r="J71" s="105">
        <f t="shared" si="45"/>
        <v>113587000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264410000</v>
      </c>
      <c r="Q71" s="106">
        <f>$I71      +$K71      +$M71      +$O71</f>
        <v>0</v>
      </c>
      <c r="R71" s="61">
        <f>IF(($H71      =0),0,((($J71      -$H71      )/$H71      )*100))</f>
        <v>-24.688542198471055</v>
      </c>
      <c r="S71" s="62">
        <f>IF(($I71      =0),0,((($K71      -$I71      )/$I71      )*100))</f>
        <v>0</v>
      </c>
      <c r="T71" s="61">
        <f>IF($E71   =0,0,($P71   /$E71   )*100)</f>
        <v>58.603715122245291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713079000</v>
      </c>
      <c r="C72" s="104">
        <f>SUM(C9:C14,C17:C23,C26:C29,C32,C35:C39,C42:C52,C55:C58,C61:C65,C69)</f>
        <v>0</v>
      </c>
      <c r="D72" s="104"/>
      <c r="E72" s="104">
        <f>$B72      +$C72      +$D72</f>
        <v>713079000</v>
      </c>
      <c r="F72" s="105">
        <f t="shared" ref="F72:O72" si="46">SUM(F9:F14,F17:F23,F26:F29,F32,F35:F39,F42:F52,F55:F58,F61:F65,F69)</f>
        <v>713079000</v>
      </c>
      <c r="G72" s="106">
        <f t="shared" si="46"/>
        <v>442876000</v>
      </c>
      <c r="H72" s="105">
        <f t="shared" si="46"/>
        <v>155366000</v>
      </c>
      <c r="I72" s="106">
        <f t="shared" si="46"/>
        <v>0</v>
      </c>
      <c r="J72" s="105">
        <f t="shared" si="46"/>
        <v>178190000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333556000</v>
      </c>
      <c r="Q72" s="106">
        <f>$I72      +$K72      +$M72      +$O72</f>
        <v>0</v>
      </c>
      <c r="R72" s="61">
        <f>IF(($H72      =0),0,((($J72      -$H72      )/$H72      )*100))</f>
        <v>14.690472819020892</v>
      </c>
      <c r="S72" s="62">
        <f>IF(($I72      =0),0,((($K72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53.958096076198373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139</v>
      </c>
    </row>
    <row r="116" spans="1:23" x14ac:dyDescent="0.25">
      <c r="A116" s="29" t="s">
        <v>140</v>
      </c>
    </row>
    <row r="117" spans="1:23" ht="13" x14ac:dyDescent="0.3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AOedA07QnpVnN8QSwsJOUuFw1MfKUv14uOotyMyNg5ke1/UnlaVrq0zqYX6N1u74TGa9oSmaJDGVPt4wPTnCMw==" saltValue="gcPvMnACU3Pla7ugLYoBS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130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2650000</v>
      </c>
      <c r="C10" s="92"/>
      <c r="D10" s="92"/>
      <c r="E10" s="92">
        <f t="shared" ref="E10:E15" si="0">$B10      +$C10      +$D10</f>
        <v>2650000</v>
      </c>
      <c r="F10" s="93">
        <v>2650000</v>
      </c>
      <c r="G10" s="94">
        <v>2650000</v>
      </c>
      <c r="H10" s="93">
        <v>170000</v>
      </c>
      <c r="I10" s="94">
        <v>256269</v>
      </c>
      <c r="J10" s="93">
        <v>283000</v>
      </c>
      <c r="K10" s="94">
        <v>282997</v>
      </c>
      <c r="L10" s="93"/>
      <c r="M10" s="94"/>
      <c r="N10" s="93"/>
      <c r="O10" s="94"/>
      <c r="P10" s="93">
        <f t="shared" ref="P10:P15" si="1">$H10      +$J10      +$L10      +$N10</f>
        <v>453000</v>
      </c>
      <c r="Q10" s="94">
        <f t="shared" ref="Q10:Q15" si="2">$I10      +$K10      +$M10      +$O10</f>
        <v>539266</v>
      </c>
      <c r="R10" s="48">
        <f t="shared" ref="R10:R15" si="3">IF(($H10      =0),0,((($J10      -$H10      )/$H10      )*100))</f>
        <v>66.470588235294116</v>
      </c>
      <c r="S10" s="49">
        <f t="shared" ref="S10:S15" si="4">IF(($I10      =0),0,((($K10      -$I10      )/$I10      )*100))</f>
        <v>10.429665702835692</v>
      </c>
      <c r="T10" s="48">
        <f t="shared" ref="T10:T14" si="5">IF(($E10      =0),0,(($P10      /$E10      )*100))</f>
        <v>17.09433962264151</v>
      </c>
      <c r="U10" s="50">
        <f t="shared" ref="U10:U14" si="6">IF(($E10      =0),0,(($Q10      /$E10      )*100))</f>
        <v>20.349660377358493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>
        <v>15000000</v>
      </c>
      <c r="C13" s="92"/>
      <c r="D13" s="92"/>
      <c r="E13" s="92">
        <f t="shared" si="0"/>
        <v>15000000</v>
      </c>
      <c r="F13" s="93">
        <v>15000000</v>
      </c>
      <c r="G13" s="94">
        <v>5000000</v>
      </c>
      <c r="H13" s="93"/>
      <c r="I13" s="94"/>
      <c r="J13" s="93">
        <v>1441000</v>
      </c>
      <c r="K13" s="94"/>
      <c r="L13" s="93"/>
      <c r="M13" s="94"/>
      <c r="N13" s="93"/>
      <c r="O13" s="94"/>
      <c r="P13" s="93">
        <f t="shared" si="1"/>
        <v>1441000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9.6066666666666656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>
        <v>2000000</v>
      </c>
      <c r="C14" s="92"/>
      <c r="D14" s="92"/>
      <c r="E14" s="92">
        <f t="shared" si="0"/>
        <v>2000000</v>
      </c>
      <c r="F14" s="93">
        <v>2000000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19650000</v>
      </c>
      <c r="C15" s="95">
        <f>SUM(C9:C14)</f>
        <v>0</v>
      </c>
      <c r="D15" s="95"/>
      <c r="E15" s="95">
        <f t="shared" si="0"/>
        <v>19650000</v>
      </c>
      <c r="F15" s="96">
        <f t="shared" ref="F15:O15" si="7">SUM(F9:F14)</f>
        <v>19650000</v>
      </c>
      <c r="G15" s="97">
        <f t="shared" si="7"/>
        <v>7650000</v>
      </c>
      <c r="H15" s="96">
        <f t="shared" si="7"/>
        <v>170000</v>
      </c>
      <c r="I15" s="97">
        <f t="shared" si="7"/>
        <v>256269</v>
      </c>
      <c r="J15" s="96">
        <f t="shared" si="7"/>
        <v>1724000</v>
      </c>
      <c r="K15" s="97">
        <f t="shared" si="7"/>
        <v>282997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1894000</v>
      </c>
      <c r="Q15" s="97">
        <f t="shared" si="2"/>
        <v>539266</v>
      </c>
      <c r="R15" s="52">
        <f t="shared" si="3"/>
        <v>914.11764705882342</v>
      </c>
      <c r="S15" s="53">
        <f t="shared" si="4"/>
        <v>10.429665702835692</v>
      </c>
      <c r="T15" s="52">
        <f>IF((SUM($E9:$E13))=0,0,(P15/(SUM($E9:$E13))*100))</f>
        <v>10.730878186968837</v>
      </c>
      <c r="U15" s="54">
        <f>IF((SUM($E9:$E13))=0,0,(Q15/(SUM($E9:$E13))*100))</f>
        <v>3.055331444759207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>
        <v>11805000</v>
      </c>
      <c r="C20" s="92"/>
      <c r="D20" s="92"/>
      <c r="E20" s="92">
        <f t="shared" si="8"/>
        <v>11805000</v>
      </c>
      <c r="F20" s="93">
        <v>11805000</v>
      </c>
      <c r="G20" s="94">
        <v>11805000</v>
      </c>
      <c r="H20" s="93"/>
      <c r="I20" s="94"/>
      <c r="J20" s="93">
        <v>650000</v>
      </c>
      <c r="K20" s="94">
        <v>650079</v>
      </c>
      <c r="L20" s="93"/>
      <c r="M20" s="94"/>
      <c r="N20" s="93"/>
      <c r="O20" s="94"/>
      <c r="P20" s="93">
        <f t="shared" si="9"/>
        <v>650000</v>
      </c>
      <c r="Q20" s="94">
        <f t="shared" si="10"/>
        <v>650079</v>
      </c>
      <c r="R20" s="48">
        <f t="shared" si="11"/>
        <v>0</v>
      </c>
      <c r="S20" s="49">
        <f t="shared" si="12"/>
        <v>0</v>
      </c>
      <c r="T20" s="48">
        <f t="shared" si="13"/>
        <v>5.506141465480729</v>
      </c>
      <c r="U20" s="50">
        <f t="shared" si="14"/>
        <v>5.5068106734434563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11805000</v>
      </c>
      <c r="C24" s="95">
        <f>SUM(C17:C23)</f>
        <v>0</v>
      </c>
      <c r="D24" s="95"/>
      <c r="E24" s="95">
        <f t="shared" si="8"/>
        <v>11805000</v>
      </c>
      <c r="F24" s="96">
        <f t="shared" ref="F24:O24" si="15">SUM(F17:F23)</f>
        <v>11805000</v>
      </c>
      <c r="G24" s="97">
        <f t="shared" si="15"/>
        <v>11805000</v>
      </c>
      <c r="H24" s="96">
        <f t="shared" si="15"/>
        <v>0</v>
      </c>
      <c r="I24" s="97">
        <f t="shared" si="15"/>
        <v>0</v>
      </c>
      <c r="J24" s="96">
        <f t="shared" si="15"/>
        <v>650000</v>
      </c>
      <c r="K24" s="97">
        <f t="shared" si="15"/>
        <v>650079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650000</v>
      </c>
      <c r="Q24" s="97">
        <f t="shared" si="10"/>
        <v>650079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5.506141465480729</v>
      </c>
      <c r="U24" s="54">
        <f>IF(($E24-$E19-$E23)   =0,0,($Q24   /($E24-$E19-$E23)   )*100)</f>
        <v>5.5068106734434563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7052000</v>
      </c>
      <c r="C32" s="92"/>
      <c r="D32" s="92"/>
      <c r="E32" s="92">
        <f>$B32      +$C32      +$D32</f>
        <v>7052000</v>
      </c>
      <c r="F32" s="93">
        <v>7052000</v>
      </c>
      <c r="G32" s="94">
        <v>4936000</v>
      </c>
      <c r="H32" s="93">
        <v>4190000</v>
      </c>
      <c r="I32" s="94">
        <v>4189763</v>
      </c>
      <c r="J32" s="93">
        <v>746000</v>
      </c>
      <c r="K32" s="94">
        <v>2862237</v>
      </c>
      <c r="L32" s="93"/>
      <c r="M32" s="94"/>
      <c r="N32" s="93"/>
      <c r="O32" s="94"/>
      <c r="P32" s="93">
        <f>$H32      +$J32      +$L32      +$N32</f>
        <v>4936000</v>
      </c>
      <c r="Q32" s="94">
        <f>$I32      +$K32      +$M32      +$O32</f>
        <v>7052000</v>
      </c>
      <c r="R32" s="48">
        <f>IF(($H32      =0),0,((($J32      -$H32      )/$H32      )*100))</f>
        <v>-82.195704057279244</v>
      </c>
      <c r="S32" s="49">
        <f>IF(($I32      =0),0,((($K32      -$I32      )/$I32      )*100))</f>
        <v>-31.684990296587184</v>
      </c>
      <c r="T32" s="48">
        <f>IF(($E32      =0),0,(($P32      /$E32      )*100))</f>
        <v>69.994327850255246</v>
      </c>
      <c r="U32" s="50">
        <f>IF(($E32      =0),0,(($Q32      /$E32      )*100))</f>
        <v>100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7052000</v>
      </c>
      <c r="C33" s="95">
        <f>C32</f>
        <v>0</v>
      </c>
      <c r="D33" s="95"/>
      <c r="E33" s="95">
        <f>$B33      +$C33      +$D33</f>
        <v>7052000</v>
      </c>
      <c r="F33" s="96">
        <f t="shared" ref="F33:O33" si="17">F32</f>
        <v>7052000</v>
      </c>
      <c r="G33" s="97">
        <f t="shared" si="17"/>
        <v>4936000</v>
      </c>
      <c r="H33" s="96">
        <f t="shared" si="17"/>
        <v>4190000</v>
      </c>
      <c r="I33" s="97">
        <f t="shared" si="17"/>
        <v>4189763</v>
      </c>
      <c r="J33" s="96">
        <f t="shared" si="17"/>
        <v>746000</v>
      </c>
      <c r="K33" s="97">
        <f t="shared" si="17"/>
        <v>2862237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4936000</v>
      </c>
      <c r="Q33" s="97">
        <f>$I33      +$K33      +$M33      +$O33</f>
        <v>7052000</v>
      </c>
      <c r="R33" s="52">
        <f>IF(($H33      =0),0,((($J33      -$H33      )/$H33      )*100))</f>
        <v>-82.195704057279244</v>
      </c>
      <c r="S33" s="53">
        <f>IF(($I33      =0),0,((($K33      -$I33      )/$I33      )*100))</f>
        <v>-31.684990296587184</v>
      </c>
      <c r="T33" s="52">
        <f>IF($E33   =0,0,($P33   /$E33   )*100)</f>
        <v>69.994327850255246</v>
      </c>
      <c r="U33" s="54">
        <f>IF($E33   =0,0,($Q33   /$E33   )*100)</f>
        <v>100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30000000</v>
      </c>
      <c r="C35" s="92"/>
      <c r="D35" s="92"/>
      <c r="E35" s="92">
        <f t="shared" ref="E35:E40" si="18">$B35      +$C35      +$D35</f>
        <v>30000000</v>
      </c>
      <c r="F35" s="93">
        <v>30000000</v>
      </c>
      <c r="G35" s="94">
        <v>16000000</v>
      </c>
      <c r="H35" s="93">
        <v>5903000</v>
      </c>
      <c r="I35" s="94">
        <v>5100047</v>
      </c>
      <c r="J35" s="93">
        <v>11612000</v>
      </c>
      <c r="K35" s="94">
        <v>13376425</v>
      </c>
      <c r="L35" s="93"/>
      <c r="M35" s="94"/>
      <c r="N35" s="93"/>
      <c r="O35" s="94"/>
      <c r="P35" s="93">
        <f t="shared" ref="P35:P40" si="19">$H35      +$J35      +$L35      +$N35</f>
        <v>17515000</v>
      </c>
      <c r="Q35" s="94">
        <f t="shared" ref="Q35:Q40" si="20">$I35      +$K35      +$M35      +$O35</f>
        <v>18476472</v>
      </c>
      <c r="R35" s="48">
        <f t="shared" ref="R35:R40" si="21">IF(($H35      =0),0,((($J35      -$H35      )/$H35      )*100))</f>
        <v>96.713535490428598</v>
      </c>
      <c r="S35" s="49">
        <f t="shared" ref="S35:S40" si="22">IF(($I35      =0),0,((($K35      -$I35      )/$I35      )*100))</f>
        <v>162.28042604313256</v>
      </c>
      <c r="T35" s="48">
        <f t="shared" ref="T35:T39" si="23">IF(($E35      =0),0,(($P35      /$E35      )*100))</f>
        <v>58.383333333333333</v>
      </c>
      <c r="U35" s="50">
        <f t="shared" ref="U35:U39" si="24">IF(($E35      =0),0,(($Q35      /$E35      )*100))</f>
        <v>61.588240000000006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>
        <v>60034000</v>
      </c>
      <c r="C36" s="92"/>
      <c r="D36" s="92"/>
      <c r="E36" s="92">
        <f t="shared" si="18"/>
        <v>60034000</v>
      </c>
      <c r="F36" s="93">
        <v>60034000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3000000</v>
      </c>
      <c r="H38" s="93">
        <v>2732000</v>
      </c>
      <c r="I38" s="94">
        <v>3274528</v>
      </c>
      <c r="J38" s="93">
        <v>959000</v>
      </c>
      <c r="K38" s="94">
        <v>725472</v>
      </c>
      <c r="L38" s="93"/>
      <c r="M38" s="94"/>
      <c r="N38" s="93"/>
      <c r="O38" s="94"/>
      <c r="P38" s="93">
        <f t="shared" si="19"/>
        <v>3691000</v>
      </c>
      <c r="Q38" s="94">
        <f t="shared" si="20"/>
        <v>4000000</v>
      </c>
      <c r="R38" s="48">
        <f t="shared" si="21"/>
        <v>-64.897510980966317</v>
      </c>
      <c r="S38" s="49">
        <f t="shared" si="22"/>
        <v>-77.844990178737206</v>
      </c>
      <c r="T38" s="48">
        <f t="shared" si="23"/>
        <v>92.274999999999991</v>
      </c>
      <c r="U38" s="50">
        <f t="shared" si="24"/>
        <v>100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94034000</v>
      </c>
      <c r="C40" s="95">
        <f>SUM(C35:C39)</f>
        <v>0</v>
      </c>
      <c r="D40" s="95"/>
      <c r="E40" s="95">
        <f t="shared" si="18"/>
        <v>94034000</v>
      </c>
      <c r="F40" s="96">
        <f t="shared" ref="F40:O40" si="25">SUM(F35:F39)</f>
        <v>94034000</v>
      </c>
      <c r="G40" s="97">
        <f t="shared" si="25"/>
        <v>19000000</v>
      </c>
      <c r="H40" s="96">
        <f t="shared" si="25"/>
        <v>8635000</v>
      </c>
      <c r="I40" s="97">
        <f t="shared" si="25"/>
        <v>8374575</v>
      </c>
      <c r="J40" s="96">
        <f t="shared" si="25"/>
        <v>12571000</v>
      </c>
      <c r="K40" s="97">
        <f t="shared" si="25"/>
        <v>14101897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21206000</v>
      </c>
      <c r="Q40" s="97">
        <f t="shared" si="20"/>
        <v>22476472</v>
      </c>
      <c r="R40" s="52">
        <f t="shared" si="21"/>
        <v>45.581933989577301</v>
      </c>
      <c r="S40" s="53">
        <f t="shared" si="22"/>
        <v>68.389404835469264</v>
      </c>
      <c r="T40" s="52">
        <f>IF((+$E35+$E38) =0,0,(P40   /(+$E35+$E38) )*100)</f>
        <v>62.370588235294122</v>
      </c>
      <c r="U40" s="54">
        <f>IF((+$E35+$E38) =0,0,(Q40   /(+$E35+$E38) )*100)</f>
        <v>66.107270588235295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15000000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15000000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132541000</v>
      </c>
      <c r="C67" s="104">
        <f>SUM(C9:C14,C17:C23,C26:C29,C32,C35:C39,C42:C52,C55:C58,C61:C65)</f>
        <v>0</v>
      </c>
      <c r="D67" s="104"/>
      <c r="E67" s="104">
        <f t="shared" si="35"/>
        <v>132541000</v>
      </c>
      <c r="F67" s="105">
        <f t="shared" ref="F67:O67" si="43">SUM(F9:F14,F17:F23,F26:F29,F32,F35:F39,F42:F52,F55:F58,F61:F65)</f>
        <v>132541000</v>
      </c>
      <c r="G67" s="106">
        <f t="shared" si="43"/>
        <v>58391000</v>
      </c>
      <c r="H67" s="105">
        <f t="shared" si="43"/>
        <v>12995000</v>
      </c>
      <c r="I67" s="106">
        <f t="shared" si="43"/>
        <v>12820607</v>
      </c>
      <c r="J67" s="105">
        <f t="shared" si="43"/>
        <v>15691000</v>
      </c>
      <c r="K67" s="106">
        <f t="shared" si="43"/>
        <v>17897210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28686000</v>
      </c>
      <c r="Q67" s="106">
        <f t="shared" si="37"/>
        <v>30717817</v>
      </c>
      <c r="R67" s="61">
        <f t="shared" si="38"/>
        <v>20.746440938822623</v>
      </c>
      <c r="S67" s="62">
        <f t="shared" si="39"/>
        <v>39.597212518876837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40.685322024763501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43.567045825237209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410474000</v>
      </c>
      <c r="C69" s="92"/>
      <c r="D69" s="92"/>
      <c r="E69" s="92">
        <f>$B69      +$C69      +$D69</f>
        <v>410474000</v>
      </c>
      <c r="F69" s="93">
        <v>410474000</v>
      </c>
      <c r="G69" s="94">
        <v>325692000</v>
      </c>
      <c r="H69" s="93">
        <v>94025000</v>
      </c>
      <c r="I69" s="94">
        <v>143792188</v>
      </c>
      <c r="J69" s="93">
        <v>84324000</v>
      </c>
      <c r="K69" s="94">
        <v>130891149</v>
      </c>
      <c r="L69" s="93"/>
      <c r="M69" s="94"/>
      <c r="N69" s="93"/>
      <c r="O69" s="94"/>
      <c r="P69" s="93">
        <f>$H69      +$J69      +$L69      +$N69</f>
        <v>178349000</v>
      </c>
      <c r="Q69" s="94">
        <f>$I69      +$K69      +$M69      +$O69</f>
        <v>274683337</v>
      </c>
      <c r="R69" s="48">
        <f>IF(($H69      =0),0,((($J69      -$H69      )/$H69      )*100))</f>
        <v>-10.31746875830896</v>
      </c>
      <c r="S69" s="49">
        <f>IF(($I69      =0),0,((($K69      -$I69      )/$I69      )*100))</f>
        <v>-8.9720027071289863</v>
      </c>
      <c r="T69" s="48">
        <f>IF(($E69      =0),0,(($P69      /$E69      )*100))</f>
        <v>43.449524208597865</v>
      </c>
      <c r="U69" s="50">
        <f>IF(($E69      =0),0,(($Q69      /$E69      )*100))</f>
        <v>66.918571456413801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410474000</v>
      </c>
      <c r="C70" s="101">
        <f>C69</f>
        <v>0</v>
      </c>
      <c r="D70" s="101"/>
      <c r="E70" s="101">
        <f>$B70      +$C70      +$D70</f>
        <v>410474000</v>
      </c>
      <c r="F70" s="102">
        <f t="shared" ref="F70:O70" si="44">F69</f>
        <v>410474000</v>
      </c>
      <c r="G70" s="103">
        <f t="shared" si="44"/>
        <v>325692000</v>
      </c>
      <c r="H70" s="102">
        <f t="shared" si="44"/>
        <v>94025000</v>
      </c>
      <c r="I70" s="103">
        <f t="shared" si="44"/>
        <v>143792188</v>
      </c>
      <c r="J70" s="102">
        <f t="shared" si="44"/>
        <v>84324000</v>
      </c>
      <c r="K70" s="103">
        <f t="shared" si="44"/>
        <v>130891149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178349000</v>
      </c>
      <c r="Q70" s="103">
        <f>$I70      +$K70      +$M70      +$O70</f>
        <v>274683337</v>
      </c>
      <c r="R70" s="57">
        <f>IF(($H70      =0),0,((($J70      -$H70      )/$H70      )*100))</f>
        <v>-10.31746875830896</v>
      </c>
      <c r="S70" s="58">
        <f>IF(($I70      =0),0,((($K70      -$I70      )/$I70      )*100))</f>
        <v>-8.9720027071289863</v>
      </c>
      <c r="T70" s="57">
        <f>IF($E70   =0,0,($P70   /$E70   )*100)</f>
        <v>43.449524208597865</v>
      </c>
      <c r="U70" s="59">
        <f>IF($E70   =0,0,($Q70   /$E70 )*100)</f>
        <v>66.918571456413801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410474000</v>
      </c>
      <c r="C71" s="104">
        <f>C69</f>
        <v>0</v>
      </c>
      <c r="D71" s="104"/>
      <c r="E71" s="104">
        <f>$B71      +$C71      +$D71</f>
        <v>410474000</v>
      </c>
      <c r="F71" s="105">
        <f t="shared" ref="F71:O71" si="45">F69</f>
        <v>410474000</v>
      </c>
      <c r="G71" s="106">
        <f t="shared" si="45"/>
        <v>325692000</v>
      </c>
      <c r="H71" s="105">
        <f t="shared" si="45"/>
        <v>94025000</v>
      </c>
      <c r="I71" s="106">
        <f t="shared" si="45"/>
        <v>143792188</v>
      </c>
      <c r="J71" s="105">
        <f t="shared" si="45"/>
        <v>84324000</v>
      </c>
      <c r="K71" s="106">
        <f t="shared" si="45"/>
        <v>130891149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178349000</v>
      </c>
      <c r="Q71" s="106">
        <f>$I71      +$K71      +$M71      +$O71</f>
        <v>274683337</v>
      </c>
      <c r="R71" s="61">
        <f>IF(($H71      =0),0,((($J71      -$H71      )/$H71      )*100))</f>
        <v>-10.31746875830896</v>
      </c>
      <c r="S71" s="62">
        <f>IF(($I71      =0),0,((($K71      -$I71      )/$I71      )*100))</f>
        <v>-8.9720027071289863</v>
      </c>
      <c r="T71" s="61">
        <f>IF($E71   =0,0,($P71   /$E71   )*100)</f>
        <v>43.449524208597865</v>
      </c>
      <c r="U71" s="65">
        <f>IF($E71   =0,0,($Q71   /$E71   )*100)</f>
        <v>66.918571456413801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543015000</v>
      </c>
      <c r="C72" s="104">
        <f>SUM(C9:C14,C17:C23,C26:C29,C32,C35:C39,C42:C52,C55:C58,C61:C65,C69)</f>
        <v>0</v>
      </c>
      <c r="D72" s="104"/>
      <c r="E72" s="104">
        <f>$B72      +$C72      +$D72</f>
        <v>543015000</v>
      </c>
      <c r="F72" s="105">
        <f t="shared" ref="F72:O72" si="46">SUM(F9:F14,F17:F23,F26:F29,F32,F35:F39,F42:F52,F55:F58,F61:F65,F69)</f>
        <v>543015000</v>
      </c>
      <c r="G72" s="106">
        <f t="shared" si="46"/>
        <v>384083000</v>
      </c>
      <c r="H72" s="105">
        <f t="shared" si="46"/>
        <v>107020000</v>
      </c>
      <c r="I72" s="106">
        <f t="shared" si="46"/>
        <v>156612795</v>
      </c>
      <c r="J72" s="105">
        <f t="shared" si="46"/>
        <v>100015000</v>
      </c>
      <c r="K72" s="106">
        <f t="shared" si="46"/>
        <v>148788359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207035000</v>
      </c>
      <c r="Q72" s="106">
        <f>$I72      +$K72      +$M72      +$O72</f>
        <v>305401154</v>
      </c>
      <c r="R72" s="61">
        <f>IF(($H72      =0),0,((($J72      -$H72      )/$H72      )*100))</f>
        <v>-6.5455055129882274</v>
      </c>
      <c r="S72" s="62">
        <f>IF(($I72      =0),0,((($K72      -$I72      )/$I72      )*100))</f>
        <v>-4.9960387974686231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43.044319837997755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63.495471546693118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139</v>
      </c>
    </row>
    <row r="116" spans="1:23" x14ac:dyDescent="0.25">
      <c r="A116" s="29" t="s">
        <v>140</v>
      </c>
    </row>
    <row r="117" spans="1:23" ht="13" x14ac:dyDescent="0.3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w12Lg6R9yk019Pl599kf1p7RxFIP5CvVbh3Ky4bgZQ8EfSTMB2Triw/fCXTrRZVRv/p91K74HWu5iyhfeymzEw==" saltValue="U1aLfEEN+VfQThakv9/J1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577000</v>
      </c>
      <c r="I10" s="94">
        <v>526134</v>
      </c>
      <c r="J10" s="93">
        <v>120000</v>
      </c>
      <c r="K10" s="94">
        <v>100132</v>
      </c>
      <c r="L10" s="93"/>
      <c r="M10" s="94"/>
      <c r="N10" s="93"/>
      <c r="O10" s="94"/>
      <c r="P10" s="93">
        <f t="shared" ref="P10:P15" si="1">$H10      +$J10      +$L10      +$N10</f>
        <v>697000</v>
      </c>
      <c r="Q10" s="94">
        <f t="shared" ref="Q10:Q15" si="2">$I10      +$K10      +$M10      +$O10</f>
        <v>626266</v>
      </c>
      <c r="R10" s="48">
        <f t="shared" ref="R10:R15" si="3">IF(($H10      =0),0,((($J10      -$H10      )/$H10      )*100))</f>
        <v>-79.202772963604843</v>
      </c>
      <c r="S10" s="49">
        <f t="shared" ref="S10:S15" si="4">IF(($I10      =0),0,((($K10      -$I10      )/$I10      )*100))</f>
        <v>-80.968346466869662</v>
      </c>
      <c r="T10" s="48">
        <f t="shared" ref="T10:T14" si="5">IF(($E10      =0),0,(($P10      /$E10      )*100))</f>
        <v>69.699999999999989</v>
      </c>
      <c r="U10" s="50">
        <f t="shared" ref="U10:U14" si="6">IF(($E10      =0),0,(($Q10      /$E10      )*100))</f>
        <v>62.626599999999996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1000000</v>
      </c>
      <c r="C15" s="95">
        <f>SUM(C9:C14)</f>
        <v>0</v>
      </c>
      <c r="D15" s="95"/>
      <c r="E15" s="95">
        <f t="shared" si="0"/>
        <v>1000000</v>
      </c>
      <c r="F15" s="96">
        <f t="shared" ref="F15:O15" si="7">SUM(F9:F14)</f>
        <v>1000000</v>
      </c>
      <c r="G15" s="97">
        <f t="shared" si="7"/>
        <v>1000000</v>
      </c>
      <c r="H15" s="96">
        <f t="shared" si="7"/>
        <v>577000</v>
      </c>
      <c r="I15" s="97">
        <f t="shared" si="7"/>
        <v>526134</v>
      </c>
      <c r="J15" s="96">
        <f t="shared" si="7"/>
        <v>120000</v>
      </c>
      <c r="K15" s="97">
        <f t="shared" si="7"/>
        <v>100132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697000</v>
      </c>
      <c r="Q15" s="97">
        <f t="shared" si="2"/>
        <v>626266</v>
      </c>
      <c r="R15" s="52">
        <f t="shared" si="3"/>
        <v>-79.202772963604843</v>
      </c>
      <c r="S15" s="53">
        <f t="shared" si="4"/>
        <v>-80.968346466869662</v>
      </c>
      <c r="T15" s="52">
        <f>IF((SUM($E9:$E13))=0,0,(P15/(SUM($E9:$E13))*100))</f>
        <v>69.699999999999989</v>
      </c>
      <c r="U15" s="54">
        <f>IF((SUM($E9:$E13))=0,0,(Q15/(SUM($E9:$E13))*100))</f>
        <v>62.626599999999996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>
        <v>2000000</v>
      </c>
      <c r="C19" s="92"/>
      <c r="D19" s="92"/>
      <c r="E19" s="92">
        <f t="shared" si="8"/>
        <v>2000000</v>
      </c>
      <c r="F19" s="93">
        <v>2000000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2000000</v>
      </c>
      <c r="C24" s="95">
        <f>SUM(C17:C23)</f>
        <v>0</v>
      </c>
      <c r="D24" s="95"/>
      <c r="E24" s="95">
        <f t="shared" si="8"/>
        <v>2000000</v>
      </c>
      <c r="F24" s="96">
        <f t="shared" ref="F24:O24" si="15">SUM(F17:F23)</f>
        <v>2000000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>
        <v>2341000</v>
      </c>
      <c r="C29" s="92"/>
      <c r="D29" s="92"/>
      <c r="E29" s="92">
        <f>$B29      +$C29      +$D29</f>
        <v>2341000</v>
      </c>
      <c r="F29" s="93">
        <v>2341000</v>
      </c>
      <c r="G29" s="94">
        <v>1639000</v>
      </c>
      <c r="H29" s="93">
        <v>340000</v>
      </c>
      <c r="I29" s="94">
        <v>340064</v>
      </c>
      <c r="J29" s="93">
        <v>720000</v>
      </c>
      <c r="K29" s="94"/>
      <c r="L29" s="93"/>
      <c r="M29" s="94"/>
      <c r="N29" s="93"/>
      <c r="O29" s="94"/>
      <c r="P29" s="93">
        <f>$H29      +$J29      +$L29      +$N29</f>
        <v>1060000</v>
      </c>
      <c r="Q29" s="94">
        <f>$I29      +$K29      +$M29      +$O29</f>
        <v>340064</v>
      </c>
      <c r="R29" s="48">
        <f>IF(($H29      =0),0,((($J29      -$H29      )/$H29      )*100))</f>
        <v>111.76470588235294</v>
      </c>
      <c r="S29" s="49">
        <f>IF(($I29      =0),0,((($K29      -$I29      )/$I29      )*100))</f>
        <v>-100</v>
      </c>
      <c r="T29" s="48">
        <f>IF(($E29      =0),0,(($P29      /$E29      )*100))</f>
        <v>45.27979495941905</v>
      </c>
      <c r="U29" s="50">
        <f>IF(($E29      =0),0,(($Q29      /$E29      )*100))</f>
        <v>14.526441691584793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2341000</v>
      </c>
      <c r="C30" s="95">
        <f>SUM(C26:C29)</f>
        <v>0</v>
      </c>
      <c r="D30" s="95"/>
      <c r="E30" s="95">
        <f>$B30      +$C30      +$D30</f>
        <v>2341000</v>
      </c>
      <c r="F30" s="96">
        <f t="shared" ref="F30:O30" si="16">SUM(F26:F29)</f>
        <v>2341000</v>
      </c>
      <c r="G30" s="97">
        <f t="shared" si="16"/>
        <v>1639000</v>
      </c>
      <c r="H30" s="96">
        <f t="shared" si="16"/>
        <v>340000</v>
      </c>
      <c r="I30" s="97">
        <f t="shared" si="16"/>
        <v>340064</v>
      </c>
      <c r="J30" s="96">
        <f t="shared" si="16"/>
        <v>720000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1060000</v>
      </c>
      <c r="Q30" s="97">
        <f>$I30      +$K30      +$M30      +$O30</f>
        <v>340064</v>
      </c>
      <c r="R30" s="52">
        <f>IF(($H30      =0),0,((($J30      -$H30      )/$H30      )*100))</f>
        <v>111.76470588235294</v>
      </c>
      <c r="S30" s="53">
        <f>IF(($I30      =0),0,((($K30      -$I30      )/$I30      )*100))</f>
        <v>-100</v>
      </c>
      <c r="T30" s="52">
        <f>IF($E30   =0,0,($P30   /$E30   )*100)</f>
        <v>45.27979495941905</v>
      </c>
      <c r="U30" s="54">
        <f>IF($E30   =0,0,($Q30   /$E30   )*100)</f>
        <v>14.526441691584793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2094000</v>
      </c>
      <c r="C32" s="92"/>
      <c r="D32" s="92"/>
      <c r="E32" s="92">
        <f>$B32      +$C32      +$D32</f>
        <v>2094000</v>
      </c>
      <c r="F32" s="93">
        <v>2094000</v>
      </c>
      <c r="G32" s="94">
        <v>1465000</v>
      </c>
      <c r="H32" s="93"/>
      <c r="I32" s="94"/>
      <c r="J32" s="93">
        <v>1465000</v>
      </c>
      <c r="K32" s="94"/>
      <c r="L32" s="93"/>
      <c r="M32" s="94"/>
      <c r="N32" s="93"/>
      <c r="O32" s="94"/>
      <c r="P32" s="93">
        <f>$H32      +$J32      +$L32      +$N32</f>
        <v>1465000</v>
      </c>
      <c r="Q32" s="94">
        <f>$I32      +$K32      +$M32      +$O32</f>
        <v>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69.961795606494746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2094000</v>
      </c>
      <c r="C33" s="95">
        <f>C32</f>
        <v>0</v>
      </c>
      <c r="D33" s="95"/>
      <c r="E33" s="95">
        <f>$B33      +$C33      +$D33</f>
        <v>2094000</v>
      </c>
      <c r="F33" s="96">
        <f t="shared" ref="F33:O33" si="17">F32</f>
        <v>2094000</v>
      </c>
      <c r="G33" s="97">
        <f t="shared" si="17"/>
        <v>1465000</v>
      </c>
      <c r="H33" s="96">
        <f t="shared" si="17"/>
        <v>0</v>
      </c>
      <c r="I33" s="97">
        <f t="shared" si="17"/>
        <v>0</v>
      </c>
      <c r="J33" s="96">
        <f t="shared" si="17"/>
        <v>1465000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1465000</v>
      </c>
      <c r="Q33" s="97">
        <f>$I33      +$K33      +$M33      +$O33</f>
        <v>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69.961795606494746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7435000</v>
      </c>
      <c r="C67" s="104">
        <f>SUM(C9:C14,C17:C23,C26:C29,C32,C35:C39,C42:C52,C55:C58,C61:C65)</f>
        <v>0</v>
      </c>
      <c r="D67" s="104"/>
      <c r="E67" s="104">
        <f t="shared" si="35"/>
        <v>7435000</v>
      </c>
      <c r="F67" s="105">
        <f t="shared" ref="F67:O67" si="43">SUM(F9:F14,F17:F23,F26:F29,F32,F35:F39,F42:F52,F55:F58,F61:F65)</f>
        <v>7435000</v>
      </c>
      <c r="G67" s="106">
        <f t="shared" si="43"/>
        <v>4104000</v>
      </c>
      <c r="H67" s="105">
        <f t="shared" si="43"/>
        <v>917000</v>
      </c>
      <c r="I67" s="106">
        <f t="shared" si="43"/>
        <v>866198</v>
      </c>
      <c r="J67" s="105">
        <f t="shared" si="43"/>
        <v>2305000</v>
      </c>
      <c r="K67" s="106">
        <f t="shared" si="43"/>
        <v>100132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3222000</v>
      </c>
      <c r="Q67" s="106">
        <f t="shared" si="37"/>
        <v>966330</v>
      </c>
      <c r="R67" s="61">
        <f t="shared" si="38"/>
        <v>151.36314067611778</v>
      </c>
      <c r="S67" s="62">
        <f t="shared" si="39"/>
        <v>-88.440056430515895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59.282428702851888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17.77976080956762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7435000</v>
      </c>
      <c r="C72" s="104">
        <f>SUM(C9:C14,C17:C23,C26:C29,C32,C35:C39,C42:C52,C55:C58,C61:C65,C69)</f>
        <v>0</v>
      </c>
      <c r="D72" s="104"/>
      <c r="E72" s="104">
        <f>$B72      +$C72      +$D72</f>
        <v>7435000</v>
      </c>
      <c r="F72" s="105">
        <f t="shared" ref="F72:O72" si="46">SUM(F9:F14,F17:F23,F26:F29,F32,F35:F39,F42:F52,F55:F58,F61:F65,F69)</f>
        <v>7435000</v>
      </c>
      <c r="G72" s="106">
        <f t="shared" si="46"/>
        <v>4104000</v>
      </c>
      <c r="H72" s="105">
        <f t="shared" si="46"/>
        <v>917000</v>
      </c>
      <c r="I72" s="106">
        <f t="shared" si="46"/>
        <v>866198</v>
      </c>
      <c r="J72" s="105">
        <f t="shared" si="46"/>
        <v>2305000</v>
      </c>
      <c r="K72" s="106">
        <f t="shared" si="46"/>
        <v>100132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3222000</v>
      </c>
      <c r="Q72" s="106">
        <f>$I72      +$K72      +$M72      +$O72</f>
        <v>966330</v>
      </c>
      <c r="R72" s="61">
        <f>IF(($H72      =0),0,((($J72      -$H72      )/$H72      )*100))</f>
        <v>151.36314067611778</v>
      </c>
      <c r="S72" s="62">
        <f>IF(($I72      =0),0,((($K72      -$I72      )/$I72      )*100))</f>
        <v>-88.440056430515895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59.282428702851888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17.77976080956762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139</v>
      </c>
    </row>
    <row r="116" spans="1:23" x14ac:dyDescent="0.25">
      <c r="A116" s="29" t="s">
        <v>140</v>
      </c>
    </row>
    <row r="117" spans="1:23" ht="13" x14ac:dyDescent="0.3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5NYd4GKcfLFfdTYo805OoYS1wnW7qExP8Umx+oay6oeRimbS4J9pJq2i4ttffIVYlaOAe6FmwosuzOxQ4hkQow==" saltValue="aOcMBX9ZnrK9Oa/kUlh9E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126000</v>
      </c>
      <c r="I10" s="94">
        <v>125000</v>
      </c>
      <c r="J10" s="93">
        <v>376000</v>
      </c>
      <c r="K10" s="94">
        <v>375000</v>
      </c>
      <c r="L10" s="93"/>
      <c r="M10" s="94"/>
      <c r="N10" s="93"/>
      <c r="O10" s="94"/>
      <c r="P10" s="93">
        <f t="shared" ref="P10:P15" si="1">$H10      +$J10      +$L10      +$N10</f>
        <v>502000</v>
      </c>
      <c r="Q10" s="94">
        <f t="shared" ref="Q10:Q15" si="2">$I10      +$K10      +$M10      +$O10</f>
        <v>500000</v>
      </c>
      <c r="R10" s="48">
        <f t="shared" ref="R10:R15" si="3">IF(($H10      =0),0,((($J10      -$H10      )/$H10      )*100))</f>
        <v>198.41269841269843</v>
      </c>
      <c r="S10" s="49">
        <f t="shared" ref="S10:S15" si="4">IF(($I10      =0),0,((($K10      -$I10      )/$I10      )*100))</f>
        <v>200</v>
      </c>
      <c r="T10" s="48">
        <f t="shared" ref="T10:T14" si="5">IF(($E10      =0),0,(($P10      /$E10      )*100))</f>
        <v>50.2</v>
      </c>
      <c r="U10" s="50">
        <f t="shared" ref="U10:U14" si="6">IF(($E10      =0),0,(($Q10      /$E10      )*100))</f>
        <v>50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1000000</v>
      </c>
      <c r="C15" s="95">
        <f>SUM(C9:C14)</f>
        <v>0</v>
      </c>
      <c r="D15" s="95"/>
      <c r="E15" s="95">
        <f t="shared" si="0"/>
        <v>1000000</v>
      </c>
      <c r="F15" s="96">
        <f t="shared" ref="F15:O15" si="7">SUM(F9:F14)</f>
        <v>1000000</v>
      </c>
      <c r="G15" s="97">
        <f t="shared" si="7"/>
        <v>1000000</v>
      </c>
      <c r="H15" s="96">
        <f t="shared" si="7"/>
        <v>126000</v>
      </c>
      <c r="I15" s="97">
        <f t="shared" si="7"/>
        <v>125000</v>
      </c>
      <c r="J15" s="96">
        <f t="shared" si="7"/>
        <v>376000</v>
      </c>
      <c r="K15" s="97">
        <f t="shared" si="7"/>
        <v>375000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502000</v>
      </c>
      <c r="Q15" s="97">
        <f t="shared" si="2"/>
        <v>500000</v>
      </c>
      <c r="R15" s="52">
        <f t="shared" si="3"/>
        <v>198.41269841269843</v>
      </c>
      <c r="S15" s="53">
        <f t="shared" si="4"/>
        <v>200</v>
      </c>
      <c r="T15" s="52">
        <f>IF((SUM($E9:$E13))=0,0,(P15/(SUM($E9:$E13))*100))</f>
        <v>50.2</v>
      </c>
      <c r="U15" s="54">
        <f>IF((SUM($E9:$E13))=0,0,(Q15/(SUM($E9:$E13))*100))</f>
        <v>50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>
        <v>3900000</v>
      </c>
      <c r="C19" s="92"/>
      <c r="D19" s="92"/>
      <c r="E19" s="92">
        <f t="shared" si="8"/>
        <v>3900000</v>
      </c>
      <c r="F19" s="93">
        <v>3900000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3900000</v>
      </c>
      <c r="C24" s="95">
        <f>SUM(C17:C23)</f>
        <v>0</v>
      </c>
      <c r="D24" s="95"/>
      <c r="E24" s="95">
        <f t="shared" si="8"/>
        <v>3900000</v>
      </c>
      <c r="F24" s="96">
        <f t="shared" ref="F24:O24" si="15">SUM(F17:F23)</f>
        <v>3900000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>
        <v>2525000</v>
      </c>
      <c r="C29" s="92"/>
      <c r="D29" s="92"/>
      <c r="E29" s="92">
        <f>$B29      +$C29      +$D29</f>
        <v>2525000</v>
      </c>
      <c r="F29" s="93">
        <v>2525000</v>
      </c>
      <c r="G29" s="94">
        <v>1768000</v>
      </c>
      <c r="H29" s="93">
        <v>358000</v>
      </c>
      <c r="I29" s="94">
        <v>345454</v>
      </c>
      <c r="J29" s="93">
        <v>656000</v>
      </c>
      <c r="K29" s="94">
        <v>736461</v>
      </c>
      <c r="L29" s="93"/>
      <c r="M29" s="94"/>
      <c r="N29" s="93"/>
      <c r="O29" s="94"/>
      <c r="P29" s="93">
        <f>$H29      +$J29      +$L29      +$N29</f>
        <v>1014000</v>
      </c>
      <c r="Q29" s="94">
        <f>$I29      +$K29      +$M29      +$O29</f>
        <v>1081915</v>
      </c>
      <c r="R29" s="48">
        <f>IF(($H29      =0),0,((($J29      -$H29      )/$H29      )*100))</f>
        <v>83.240223463687144</v>
      </c>
      <c r="S29" s="49">
        <f>IF(($I29      =0),0,((($K29      -$I29      )/$I29      )*100))</f>
        <v>113.18641555749824</v>
      </c>
      <c r="T29" s="48">
        <f>IF(($E29      =0),0,(($P29      /$E29      )*100))</f>
        <v>40.158415841584159</v>
      </c>
      <c r="U29" s="50">
        <f>IF(($E29      =0),0,(($Q29      /$E29      )*100))</f>
        <v>42.848118811881186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2525000</v>
      </c>
      <c r="C30" s="95">
        <f>SUM(C26:C29)</f>
        <v>0</v>
      </c>
      <c r="D30" s="95"/>
      <c r="E30" s="95">
        <f>$B30      +$C30      +$D30</f>
        <v>2525000</v>
      </c>
      <c r="F30" s="96">
        <f t="shared" ref="F30:O30" si="16">SUM(F26:F29)</f>
        <v>2525000</v>
      </c>
      <c r="G30" s="97">
        <f t="shared" si="16"/>
        <v>1768000</v>
      </c>
      <c r="H30" s="96">
        <f t="shared" si="16"/>
        <v>358000</v>
      </c>
      <c r="I30" s="97">
        <f t="shared" si="16"/>
        <v>345454</v>
      </c>
      <c r="J30" s="96">
        <f t="shared" si="16"/>
        <v>656000</v>
      </c>
      <c r="K30" s="97">
        <f t="shared" si="16"/>
        <v>736461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1014000</v>
      </c>
      <c r="Q30" s="97">
        <f>$I30      +$K30      +$M30      +$O30</f>
        <v>1081915</v>
      </c>
      <c r="R30" s="52">
        <f>IF(($H30      =0),0,((($J30      -$H30      )/$H30      )*100))</f>
        <v>83.240223463687144</v>
      </c>
      <c r="S30" s="53">
        <f>IF(($I30      =0),0,((($K30      -$I30      )/$I30      )*100))</f>
        <v>113.18641555749824</v>
      </c>
      <c r="T30" s="52">
        <f>IF($E30   =0,0,($P30   /$E30   )*100)</f>
        <v>40.158415841584159</v>
      </c>
      <c r="U30" s="54">
        <f>IF($E30   =0,0,($Q30   /$E30   )*100)</f>
        <v>42.848118811881186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3172000</v>
      </c>
      <c r="C32" s="92"/>
      <c r="D32" s="92"/>
      <c r="E32" s="92">
        <f>$B32      +$C32      +$D32</f>
        <v>3172000</v>
      </c>
      <c r="F32" s="93">
        <v>3172000</v>
      </c>
      <c r="G32" s="94">
        <v>2220000</v>
      </c>
      <c r="H32" s="93">
        <v>1746000</v>
      </c>
      <c r="I32" s="94">
        <v>793000</v>
      </c>
      <c r="J32" s="93">
        <v>474000</v>
      </c>
      <c r="K32" s="94">
        <v>793000</v>
      </c>
      <c r="L32" s="93"/>
      <c r="M32" s="94"/>
      <c r="N32" s="93"/>
      <c r="O32" s="94"/>
      <c r="P32" s="93">
        <f>$H32      +$J32      +$L32      +$N32</f>
        <v>2220000</v>
      </c>
      <c r="Q32" s="94">
        <f>$I32      +$K32      +$M32      +$O32</f>
        <v>1586000</v>
      </c>
      <c r="R32" s="48">
        <f>IF(($H32      =0),0,((($J32      -$H32      )/$H32      )*100))</f>
        <v>-72.852233676975942</v>
      </c>
      <c r="S32" s="49">
        <f>IF(($I32      =0),0,((($K32      -$I32      )/$I32      )*100))</f>
        <v>0</v>
      </c>
      <c r="T32" s="48">
        <f>IF(($E32      =0),0,(($P32      /$E32      )*100))</f>
        <v>69.987389659520801</v>
      </c>
      <c r="U32" s="50">
        <f>IF(($E32      =0),0,(($Q32      /$E32      )*100))</f>
        <v>50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3172000</v>
      </c>
      <c r="C33" s="95">
        <f>C32</f>
        <v>0</v>
      </c>
      <c r="D33" s="95"/>
      <c r="E33" s="95">
        <f>$B33      +$C33      +$D33</f>
        <v>3172000</v>
      </c>
      <c r="F33" s="96">
        <f t="shared" ref="F33:O33" si="17">F32</f>
        <v>3172000</v>
      </c>
      <c r="G33" s="97">
        <f t="shared" si="17"/>
        <v>2220000</v>
      </c>
      <c r="H33" s="96">
        <f t="shared" si="17"/>
        <v>1746000</v>
      </c>
      <c r="I33" s="97">
        <f t="shared" si="17"/>
        <v>793000</v>
      </c>
      <c r="J33" s="96">
        <f t="shared" si="17"/>
        <v>474000</v>
      </c>
      <c r="K33" s="97">
        <f t="shared" si="17"/>
        <v>793000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2220000</v>
      </c>
      <c r="Q33" s="97">
        <f>$I33      +$K33      +$M33      +$O33</f>
        <v>1586000</v>
      </c>
      <c r="R33" s="52">
        <f>IF(($H33      =0),0,((($J33      -$H33      )/$H33      )*100))</f>
        <v>-72.852233676975942</v>
      </c>
      <c r="S33" s="53">
        <f>IF(($I33      =0),0,((($K33      -$I33      )/$I33      )*100))</f>
        <v>0</v>
      </c>
      <c r="T33" s="52">
        <f>IF($E33   =0,0,($P33   /$E33   )*100)</f>
        <v>69.987389659520801</v>
      </c>
      <c r="U33" s="54">
        <f>IF($E33   =0,0,($Q33   /$E33   )*100)</f>
        <v>50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10597000</v>
      </c>
      <c r="C67" s="104">
        <f>SUM(C9:C14,C17:C23,C26:C29,C32,C35:C39,C42:C52,C55:C58,C61:C65)</f>
        <v>0</v>
      </c>
      <c r="D67" s="104"/>
      <c r="E67" s="104">
        <f t="shared" si="35"/>
        <v>10597000</v>
      </c>
      <c r="F67" s="105">
        <f t="shared" ref="F67:O67" si="43">SUM(F9:F14,F17:F23,F26:F29,F32,F35:F39,F42:F52,F55:F58,F61:F65)</f>
        <v>10597000</v>
      </c>
      <c r="G67" s="106">
        <f t="shared" si="43"/>
        <v>4988000</v>
      </c>
      <c r="H67" s="105">
        <f t="shared" si="43"/>
        <v>2230000</v>
      </c>
      <c r="I67" s="106">
        <f t="shared" si="43"/>
        <v>1263454</v>
      </c>
      <c r="J67" s="105">
        <f t="shared" si="43"/>
        <v>1506000</v>
      </c>
      <c r="K67" s="106">
        <f t="shared" si="43"/>
        <v>1904461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3736000</v>
      </c>
      <c r="Q67" s="106">
        <f t="shared" si="37"/>
        <v>3167915</v>
      </c>
      <c r="R67" s="61">
        <f t="shared" si="38"/>
        <v>-32.466367713004487</v>
      </c>
      <c r="S67" s="62">
        <f t="shared" si="39"/>
        <v>50.734494488916894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55.786172913244734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47.303494101836641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10597000</v>
      </c>
      <c r="C72" s="104">
        <f>SUM(C9:C14,C17:C23,C26:C29,C32,C35:C39,C42:C52,C55:C58,C61:C65,C69)</f>
        <v>0</v>
      </c>
      <c r="D72" s="104"/>
      <c r="E72" s="104">
        <f>$B72      +$C72      +$D72</f>
        <v>10597000</v>
      </c>
      <c r="F72" s="105">
        <f t="shared" ref="F72:O72" si="46">SUM(F9:F14,F17:F23,F26:F29,F32,F35:F39,F42:F52,F55:F58,F61:F65,F69)</f>
        <v>10597000</v>
      </c>
      <c r="G72" s="106">
        <f t="shared" si="46"/>
        <v>4988000</v>
      </c>
      <c r="H72" s="105">
        <f t="shared" si="46"/>
        <v>2230000</v>
      </c>
      <c r="I72" s="106">
        <f t="shared" si="46"/>
        <v>1263454</v>
      </c>
      <c r="J72" s="105">
        <f t="shared" si="46"/>
        <v>1506000</v>
      </c>
      <c r="K72" s="106">
        <f t="shared" si="46"/>
        <v>1904461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3736000</v>
      </c>
      <c r="Q72" s="106">
        <f>$I72      +$K72      +$M72      +$O72</f>
        <v>3167915</v>
      </c>
      <c r="R72" s="61">
        <f>IF(($H72      =0),0,((($J72      -$H72      )/$H72      )*100))</f>
        <v>-32.466367713004487</v>
      </c>
      <c r="S72" s="62">
        <f>IF(($I72      =0),0,((($K72      -$I72      )/$I72      )*100))</f>
        <v>50.734494488916894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55.786172913244734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47.303494101836641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139</v>
      </c>
    </row>
    <row r="116" spans="1:23" x14ac:dyDescent="0.25">
      <c r="A116" s="29" t="s">
        <v>140</v>
      </c>
    </row>
    <row r="117" spans="1:23" ht="13" x14ac:dyDescent="0.3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PrhK01ujmBFegbsRiFGGWCxFLkBK/xC5wbU3tesp74sMktGwSpQoBO5ErqEmGdjG6r0KjjRCFleD9NRC8o20AQ==" saltValue="sS/xxNj5La6eLhwPFTuyn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2000000</v>
      </c>
      <c r="C10" s="92"/>
      <c r="D10" s="92"/>
      <c r="E10" s="92">
        <f t="shared" ref="E10:E15" si="0">$B10      +$C10      +$D10</f>
        <v>2000000</v>
      </c>
      <c r="F10" s="93">
        <v>2000000</v>
      </c>
      <c r="G10" s="94">
        <v>2000000</v>
      </c>
      <c r="H10" s="93"/>
      <c r="I10" s="94"/>
      <c r="J10" s="93"/>
      <c r="K10" s="94">
        <v>142592</v>
      </c>
      <c r="L10" s="93"/>
      <c r="M10" s="94"/>
      <c r="N10" s="93"/>
      <c r="O10" s="94"/>
      <c r="P10" s="93">
        <f t="shared" ref="P10:P15" si="1">$H10      +$J10      +$L10      +$N10</f>
        <v>0</v>
      </c>
      <c r="Q10" s="94">
        <f t="shared" ref="Q10:Q15" si="2">$I10      +$K10      +$M10      +$O10</f>
        <v>142592</v>
      </c>
      <c r="R10" s="48">
        <f t="shared" ref="R10:R15" si="3">IF(($H10      =0),0,((($J10      -$H10      )/$H10      )*100))</f>
        <v>0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0</v>
      </c>
      <c r="U10" s="50">
        <f t="shared" ref="U10:U14" si="6">IF(($E10      =0),0,(($Q10      /$E10      )*100))</f>
        <v>7.1295999999999999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2000000</v>
      </c>
      <c r="C15" s="95">
        <f>SUM(C9:C14)</f>
        <v>0</v>
      </c>
      <c r="D15" s="95"/>
      <c r="E15" s="95">
        <f t="shared" si="0"/>
        <v>2000000</v>
      </c>
      <c r="F15" s="96">
        <f t="shared" ref="F15:O15" si="7">SUM(F9:F14)</f>
        <v>2000000</v>
      </c>
      <c r="G15" s="97">
        <f t="shared" si="7"/>
        <v>2000000</v>
      </c>
      <c r="H15" s="96">
        <f t="shared" si="7"/>
        <v>0</v>
      </c>
      <c r="I15" s="97">
        <f t="shared" si="7"/>
        <v>0</v>
      </c>
      <c r="J15" s="96">
        <f t="shared" si="7"/>
        <v>0</v>
      </c>
      <c r="K15" s="97">
        <f t="shared" si="7"/>
        <v>142592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0</v>
      </c>
      <c r="Q15" s="97">
        <f t="shared" si="2"/>
        <v>142592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0</v>
      </c>
      <c r="U15" s="54">
        <f>IF((SUM($E9:$E13))=0,0,(Q15/(SUM($E9:$E13))*100))</f>
        <v>7.1295999999999999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>
        <v>8150000</v>
      </c>
      <c r="C20" s="92"/>
      <c r="D20" s="92"/>
      <c r="E20" s="92">
        <f t="shared" si="8"/>
        <v>8150000</v>
      </c>
      <c r="F20" s="93">
        <v>8150000</v>
      </c>
      <c r="G20" s="94">
        <v>8150000</v>
      </c>
      <c r="H20" s="93">
        <v>4049000</v>
      </c>
      <c r="I20" s="94"/>
      <c r="J20" s="93">
        <v>4830000</v>
      </c>
      <c r="K20" s="94"/>
      <c r="L20" s="93"/>
      <c r="M20" s="94"/>
      <c r="N20" s="93"/>
      <c r="O20" s="94"/>
      <c r="P20" s="93">
        <f t="shared" si="9"/>
        <v>8879000</v>
      </c>
      <c r="Q20" s="94">
        <f t="shared" si="10"/>
        <v>0</v>
      </c>
      <c r="R20" s="48">
        <f t="shared" si="11"/>
        <v>19.28871326253396</v>
      </c>
      <c r="S20" s="49">
        <f t="shared" si="12"/>
        <v>0</v>
      </c>
      <c r="T20" s="48">
        <f t="shared" si="13"/>
        <v>108.94478527607363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8150000</v>
      </c>
      <c r="C24" s="95">
        <f>SUM(C17:C23)</f>
        <v>0</v>
      </c>
      <c r="D24" s="95"/>
      <c r="E24" s="95">
        <f t="shared" si="8"/>
        <v>8150000</v>
      </c>
      <c r="F24" s="96">
        <f t="shared" ref="F24:O24" si="15">SUM(F17:F23)</f>
        <v>8150000</v>
      </c>
      <c r="G24" s="97">
        <f t="shared" si="15"/>
        <v>8150000</v>
      </c>
      <c r="H24" s="96">
        <f t="shared" si="15"/>
        <v>4049000</v>
      </c>
      <c r="I24" s="97">
        <f t="shared" si="15"/>
        <v>0</v>
      </c>
      <c r="J24" s="96">
        <f t="shared" si="15"/>
        <v>4830000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8879000</v>
      </c>
      <c r="Q24" s="97">
        <f t="shared" si="10"/>
        <v>0</v>
      </c>
      <c r="R24" s="52">
        <f t="shared" si="11"/>
        <v>19.28871326253396</v>
      </c>
      <c r="S24" s="53">
        <f t="shared" si="12"/>
        <v>0</v>
      </c>
      <c r="T24" s="52">
        <f>IF(($E24-$E19-$E23)   =0,0,($P24   /($E24-$E19-$E23)   )*100)</f>
        <v>108.94478527607363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3004000</v>
      </c>
      <c r="C32" s="92"/>
      <c r="D32" s="92"/>
      <c r="E32" s="92">
        <f>$B32      +$C32      +$D32</f>
        <v>3004000</v>
      </c>
      <c r="F32" s="93">
        <v>3004000</v>
      </c>
      <c r="G32" s="94">
        <v>2103000</v>
      </c>
      <c r="H32" s="93">
        <v>221000</v>
      </c>
      <c r="I32" s="94"/>
      <c r="J32" s="93"/>
      <c r="K32" s="94">
        <v>140409</v>
      </c>
      <c r="L32" s="93"/>
      <c r="M32" s="94"/>
      <c r="N32" s="93"/>
      <c r="O32" s="94"/>
      <c r="P32" s="93">
        <f>$H32      +$J32      +$L32      +$N32</f>
        <v>221000</v>
      </c>
      <c r="Q32" s="94">
        <f>$I32      +$K32      +$M32      +$O32</f>
        <v>140409</v>
      </c>
      <c r="R32" s="48">
        <f>IF(($H32      =0),0,((($J32      -$H32      )/$H32      )*100))</f>
        <v>-100</v>
      </c>
      <c r="S32" s="49">
        <f>IF(($I32      =0),0,((($K32      -$I32      )/$I32      )*100))</f>
        <v>0</v>
      </c>
      <c r="T32" s="48">
        <f>IF(($E32      =0),0,(($P32      /$E32      )*100))</f>
        <v>7.3568575233022644</v>
      </c>
      <c r="U32" s="50">
        <f>IF(($E32      =0),0,(($Q32      /$E32      )*100))</f>
        <v>4.6740679094540614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3004000</v>
      </c>
      <c r="C33" s="95">
        <f>C32</f>
        <v>0</v>
      </c>
      <c r="D33" s="95"/>
      <c r="E33" s="95">
        <f>$B33      +$C33      +$D33</f>
        <v>3004000</v>
      </c>
      <c r="F33" s="96">
        <f t="shared" ref="F33:O33" si="17">F32</f>
        <v>3004000</v>
      </c>
      <c r="G33" s="97">
        <f t="shared" si="17"/>
        <v>2103000</v>
      </c>
      <c r="H33" s="96">
        <f t="shared" si="17"/>
        <v>221000</v>
      </c>
      <c r="I33" s="97">
        <f t="shared" si="17"/>
        <v>0</v>
      </c>
      <c r="J33" s="96">
        <f t="shared" si="17"/>
        <v>0</v>
      </c>
      <c r="K33" s="97">
        <f t="shared" si="17"/>
        <v>140409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221000</v>
      </c>
      <c r="Q33" s="97">
        <f>$I33      +$K33      +$M33      +$O33</f>
        <v>140409</v>
      </c>
      <c r="R33" s="52">
        <f>IF(($H33      =0),0,((($J33      -$H33      )/$H33      )*100))</f>
        <v>-100</v>
      </c>
      <c r="S33" s="53">
        <f>IF(($I33      =0),0,((($K33      -$I33      )/$I33      )*100))</f>
        <v>0</v>
      </c>
      <c r="T33" s="52">
        <f>IF($E33   =0,0,($P33   /$E33   )*100)</f>
        <v>7.3568575233022644</v>
      </c>
      <c r="U33" s="54">
        <f>IF($E33   =0,0,($Q33   /$E33   )*100)</f>
        <v>4.6740679094540614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6460000</v>
      </c>
      <c r="C35" s="92"/>
      <c r="D35" s="92"/>
      <c r="E35" s="92">
        <f t="shared" ref="E35:E40" si="18">$B35      +$C35      +$D35</f>
        <v>6460000</v>
      </c>
      <c r="F35" s="93">
        <v>6460000</v>
      </c>
      <c r="G35" s="94">
        <v>4160000</v>
      </c>
      <c r="H35" s="93"/>
      <c r="I35" s="94"/>
      <c r="J35" s="93">
        <v>5855000</v>
      </c>
      <c r="K35" s="94">
        <v>1765907</v>
      </c>
      <c r="L35" s="93"/>
      <c r="M35" s="94"/>
      <c r="N35" s="93"/>
      <c r="O35" s="94"/>
      <c r="P35" s="93">
        <f t="shared" ref="P35:P40" si="19">$H35      +$J35      +$L35      +$N35</f>
        <v>5855000</v>
      </c>
      <c r="Q35" s="94">
        <f t="shared" ref="Q35:Q40" si="20">$I35      +$K35      +$M35      +$O35</f>
        <v>1765907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90.634674922600624</v>
      </c>
      <c r="U35" s="50">
        <f t="shared" ref="U35:U39" si="24">IF(($E35      =0),0,(($Q35      /$E35      )*100))</f>
        <v>27.336021671826629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>
        <v>9147000</v>
      </c>
      <c r="C36" s="92"/>
      <c r="D36" s="92"/>
      <c r="E36" s="92">
        <f t="shared" si="18"/>
        <v>9147000</v>
      </c>
      <c r="F36" s="93">
        <v>9147000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15607000</v>
      </c>
      <c r="C40" s="95">
        <f>SUM(C35:C39)</f>
        <v>0</v>
      </c>
      <c r="D40" s="95"/>
      <c r="E40" s="95">
        <f t="shared" si="18"/>
        <v>15607000</v>
      </c>
      <c r="F40" s="96">
        <f t="shared" ref="F40:O40" si="25">SUM(F35:F39)</f>
        <v>15607000</v>
      </c>
      <c r="G40" s="97">
        <f t="shared" si="25"/>
        <v>4160000</v>
      </c>
      <c r="H40" s="96">
        <f t="shared" si="25"/>
        <v>0</v>
      </c>
      <c r="I40" s="97">
        <f t="shared" si="25"/>
        <v>0</v>
      </c>
      <c r="J40" s="96">
        <f t="shared" si="25"/>
        <v>5855000</v>
      </c>
      <c r="K40" s="97">
        <f t="shared" si="25"/>
        <v>1765907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5855000</v>
      </c>
      <c r="Q40" s="97">
        <f t="shared" si="20"/>
        <v>1765907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90.634674922600624</v>
      </c>
      <c r="U40" s="54">
        <f>IF((+$E35+$E38) =0,0,(Q40   /(+$E35+$E38) )*100)</f>
        <v>27.336021671826629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>
        <v>305793000</v>
      </c>
      <c r="C43" s="92"/>
      <c r="D43" s="92"/>
      <c r="E43" s="92">
        <f t="shared" si="26"/>
        <v>305793000</v>
      </c>
      <c r="F43" s="93">
        <v>305793000</v>
      </c>
      <c r="G43" s="94">
        <v>200000000</v>
      </c>
      <c r="H43" s="93">
        <v>26630000</v>
      </c>
      <c r="I43" s="94"/>
      <c r="J43" s="93">
        <v>55333000</v>
      </c>
      <c r="K43" s="94">
        <v>-18248104</v>
      </c>
      <c r="L43" s="93"/>
      <c r="M43" s="94"/>
      <c r="N43" s="93"/>
      <c r="O43" s="94"/>
      <c r="P43" s="93">
        <f t="shared" si="27"/>
        <v>81963000</v>
      </c>
      <c r="Q43" s="94">
        <f t="shared" si="28"/>
        <v>-18248104</v>
      </c>
      <c r="R43" s="48">
        <f t="shared" si="29"/>
        <v>107.78445362373263</v>
      </c>
      <c r="S43" s="49">
        <f t="shared" si="30"/>
        <v>0</v>
      </c>
      <c r="T43" s="48">
        <f t="shared" si="31"/>
        <v>26.803425846896427</v>
      </c>
      <c r="U43" s="50">
        <f t="shared" si="32"/>
        <v>-5.967469497339704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>
        <v>104937000</v>
      </c>
      <c r="C51" s="92"/>
      <c r="D51" s="92"/>
      <c r="E51" s="92">
        <f t="shared" si="26"/>
        <v>104937000</v>
      </c>
      <c r="F51" s="93">
        <v>104937000</v>
      </c>
      <c r="G51" s="94">
        <v>60802000</v>
      </c>
      <c r="H51" s="93">
        <v>9851000</v>
      </c>
      <c r="I51" s="94"/>
      <c r="J51" s="93">
        <v>24503000</v>
      </c>
      <c r="K51" s="94">
        <v>25161462</v>
      </c>
      <c r="L51" s="93"/>
      <c r="M51" s="94"/>
      <c r="N51" s="93"/>
      <c r="O51" s="94"/>
      <c r="P51" s="93">
        <f t="shared" si="27"/>
        <v>34354000</v>
      </c>
      <c r="Q51" s="94">
        <f t="shared" si="28"/>
        <v>25161462</v>
      </c>
      <c r="R51" s="48">
        <f t="shared" si="29"/>
        <v>148.73616891686123</v>
      </c>
      <c r="S51" s="49">
        <f t="shared" si="30"/>
        <v>0</v>
      </c>
      <c r="T51" s="48">
        <f t="shared" si="31"/>
        <v>32.73773788082373</v>
      </c>
      <c r="U51" s="50">
        <f t="shared" si="32"/>
        <v>23.977683753109009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410730000</v>
      </c>
      <c r="C53" s="95">
        <f>SUM(C42:C52)</f>
        <v>0</v>
      </c>
      <c r="D53" s="95"/>
      <c r="E53" s="95">
        <f t="shared" si="26"/>
        <v>410730000</v>
      </c>
      <c r="F53" s="96">
        <f t="shared" ref="F53:O53" si="33">SUM(F42:F52)</f>
        <v>410730000</v>
      </c>
      <c r="G53" s="97">
        <f t="shared" si="33"/>
        <v>260802000</v>
      </c>
      <c r="H53" s="96">
        <f t="shared" si="33"/>
        <v>36481000</v>
      </c>
      <c r="I53" s="97">
        <f t="shared" si="33"/>
        <v>0</v>
      </c>
      <c r="J53" s="96">
        <f t="shared" si="33"/>
        <v>79836000</v>
      </c>
      <c r="K53" s="97">
        <f t="shared" si="33"/>
        <v>6913358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116317000</v>
      </c>
      <c r="Q53" s="97">
        <f t="shared" si="28"/>
        <v>6913358</v>
      </c>
      <c r="R53" s="52">
        <f t="shared" si="29"/>
        <v>118.84268523340917</v>
      </c>
      <c r="S53" s="53">
        <f t="shared" si="30"/>
        <v>0</v>
      </c>
      <c r="T53" s="52">
        <f>IF((+$E43+$E45+$E47+$E48+$E51) =0,0,(P53   /(+$E43+$E45+$E47+$E48+$E51) )*100)</f>
        <v>28.319577337910552</v>
      </c>
      <c r="U53" s="54">
        <f>IF((+$E43+$E45+$E47+$E48+$E51) =0,0,(Q53   /(+$E43+$E45+$E47+$E48+$E51) )*100)</f>
        <v>1.6831879823728482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439491000</v>
      </c>
      <c r="C67" s="104">
        <f>SUM(C9:C14,C17:C23,C26:C29,C32,C35:C39,C42:C52,C55:C58,C61:C65)</f>
        <v>0</v>
      </c>
      <c r="D67" s="104"/>
      <c r="E67" s="104">
        <f t="shared" si="35"/>
        <v>439491000</v>
      </c>
      <c r="F67" s="105">
        <f t="shared" ref="F67:O67" si="43">SUM(F9:F14,F17:F23,F26:F29,F32,F35:F39,F42:F52,F55:F58,F61:F65)</f>
        <v>439491000</v>
      </c>
      <c r="G67" s="106">
        <f t="shared" si="43"/>
        <v>277215000</v>
      </c>
      <c r="H67" s="105">
        <f t="shared" si="43"/>
        <v>40751000</v>
      </c>
      <c r="I67" s="106">
        <f t="shared" si="43"/>
        <v>0</v>
      </c>
      <c r="J67" s="105">
        <f t="shared" si="43"/>
        <v>90521000</v>
      </c>
      <c r="K67" s="106">
        <f t="shared" si="43"/>
        <v>8962266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131272000</v>
      </c>
      <c r="Q67" s="106">
        <f t="shared" si="37"/>
        <v>8962266</v>
      </c>
      <c r="R67" s="61">
        <f t="shared" si="38"/>
        <v>122.13197222154058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30.503968917888947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2.0825818415035413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104228000</v>
      </c>
      <c r="C69" s="92"/>
      <c r="D69" s="92"/>
      <c r="E69" s="92">
        <f>$B69      +$C69      +$D69</f>
        <v>104228000</v>
      </c>
      <c r="F69" s="93">
        <v>104228000</v>
      </c>
      <c r="G69" s="94">
        <v>88718000</v>
      </c>
      <c r="H69" s="93">
        <v>25274000</v>
      </c>
      <c r="I69" s="94"/>
      <c r="J69" s="93">
        <v>28584000</v>
      </c>
      <c r="K69" s="94">
        <v>39034337</v>
      </c>
      <c r="L69" s="93"/>
      <c r="M69" s="94"/>
      <c r="N69" s="93"/>
      <c r="O69" s="94"/>
      <c r="P69" s="93">
        <f>$H69      +$J69      +$L69      +$N69</f>
        <v>53858000</v>
      </c>
      <c r="Q69" s="94">
        <f>$I69      +$K69      +$M69      +$O69</f>
        <v>39034337</v>
      </c>
      <c r="R69" s="48">
        <f>IF(($H69      =0),0,((($J69      -$H69      )/$H69      )*100))</f>
        <v>13.09646276806204</v>
      </c>
      <c r="S69" s="49">
        <f>IF(($I69      =0),0,((($K69      -$I69      )/$I69      )*100))</f>
        <v>0</v>
      </c>
      <c r="T69" s="48">
        <f>IF(($E69      =0),0,(($P69      /$E69      )*100))</f>
        <v>51.673254787581072</v>
      </c>
      <c r="U69" s="50">
        <f>IF(($E69      =0),0,(($Q69      /$E69      )*100))</f>
        <v>37.450912422765477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104228000</v>
      </c>
      <c r="C70" s="101">
        <f>C69</f>
        <v>0</v>
      </c>
      <c r="D70" s="101"/>
      <c r="E70" s="101">
        <f>$B70      +$C70      +$D70</f>
        <v>104228000</v>
      </c>
      <c r="F70" s="102">
        <f t="shared" ref="F70:O70" si="44">F69</f>
        <v>104228000</v>
      </c>
      <c r="G70" s="103">
        <f t="shared" si="44"/>
        <v>88718000</v>
      </c>
      <c r="H70" s="102">
        <f t="shared" si="44"/>
        <v>25274000</v>
      </c>
      <c r="I70" s="103">
        <f t="shared" si="44"/>
        <v>0</v>
      </c>
      <c r="J70" s="102">
        <f t="shared" si="44"/>
        <v>28584000</v>
      </c>
      <c r="K70" s="103">
        <f t="shared" si="44"/>
        <v>39034337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53858000</v>
      </c>
      <c r="Q70" s="103">
        <f>$I70      +$K70      +$M70      +$O70</f>
        <v>39034337</v>
      </c>
      <c r="R70" s="57">
        <f>IF(($H70      =0),0,((($J70      -$H70      )/$H70      )*100))</f>
        <v>13.09646276806204</v>
      </c>
      <c r="S70" s="58">
        <f>IF(($I70      =0),0,((($K70      -$I70      )/$I70      )*100))</f>
        <v>0</v>
      </c>
      <c r="T70" s="57">
        <f>IF($E70   =0,0,($P70   /$E70   )*100)</f>
        <v>51.673254787581072</v>
      </c>
      <c r="U70" s="59">
        <f>IF($E70   =0,0,($Q70   /$E70 )*100)</f>
        <v>37.450912422765477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104228000</v>
      </c>
      <c r="C71" s="104">
        <f>C69</f>
        <v>0</v>
      </c>
      <c r="D71" s="104"/>
      <c r="E71" s="104">
        <f>$B71      +$C71      +$D71</f>
        <v>104228000</v>
      </c>
      <c r="F71" s="105">
        <f t="shared" ref="F71:O71" si="45">F69</f>
        <v>104228000</v>
      </c>
      <c r="G71" s="106">
        <f t="shared" si="45"/>
        <v>88718000</v>
      </c>
      <c r="H71" s="105">
        <f t="shared" si="45"/>
        <v>25274000</v>
      </c>
      <c r="I71" s="106">
        <f t="shared" si="45"/>
        <v>0</v>
      </c>
      <c r="J71" s="105">
        <f t="shared" si="45"/>
        <v>28584000</v>
      </c>
      <c r="K71" s="106">
        <f t="shared" si="45"/>
        <v>39034337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53858000</v>
      </c>
      <c r="Q71" s="106">
        <f>$I71      +$K71      +$M71      +$O71</f>
        <v>39034337</v>
      </c>
      <c r="R71" s="61">
        <f>IF(($H71      =0),0,((($J71      -$H71      )/$H71      )*100))</f>
        <v>13.09646276806204</v>
      </c>
      <c r="S71" s="62">
        <f>IF(($I71      =0),0,((($K71      -$I71      )/$I71      )*100))</f>
        <v>0</v>
      </c>
      <c r="T71" s="61">
        <f>IF($E71   =0,0,($P71   /$E71   )*100)</f>
        <v>51.673254787581072</v>
      </c>
      <c r="U71" s="65">
        <f>IF($E71   =0,0,($Q71   /$E71   )*100)</f>
        <v>37.450912422765477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543719000</v>
      </c>
      <c r="C72" s="104">
        <f>SUM(C9:C14,C17:C23,C26:C29,C32,C35:C39,C42:C52,C55:C58,C61:C65,C69)</f>
        <v>0</v>
      </c>
      <c r="D72" s="104"/>
      <c r="E72" s="104">
        <f>$B72      +$C72      +$D72</f>
        <v>543719000</v>
      </c>
      <c r="F72" s="105">
        <f t="shared" ref="F72:O72" si="46">SUM(F9:F14,F17:F23,F26:F29,F32,F35:F39,F42:F52,F55:F58,F61:F65,F69)</f>
        <v>543719000</v>
      </c>
      <c r="G72" s="106">
        <f t="shared" si="46"/>
        <v>365933000</v>
      </c>
      <c r="H72" s="105">
        <f t="shared" si="46"/>
        <v>66025000</v>
      </c>
      <c r="I72" s="106">
        <f t="shared" si="46"/>
        <v>0</v>
      </c>
      <c r="J72" s="105">
        <f t="shared" si="46"/>
        <v>119105000</v>
      </c>
      <c r="K72" s="106">
        <f t="shared" si="46"/>
        <v>47996603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185130000</v>
      </c>
      <c r="Q72" s="106">
        <f>$I72      +$K72      +$M72      +$O72</f>
        <v>47996603</v>
      </c>
      <c r="R72" s="61">
        <f>IF(($H72      =0),0,((($J72      -$H72      )/$H72      )*100))</f>
        <v>80.39379023097311</v>
      </c>
      <c r="S72" s="62">
        <f>IF(($I72      =0),0,((($K72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34.63144347253504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8.9785104719289457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139</v>
      </c>
    </row>
    <row r="116" spans="1:23" x14ac:dyDescent="0.25">
      <c r="A116" s="29" t="s">
        <v>140</v>
      </c>
    </row>
    <row r="117" spans="1:23" ht="13" x14ac:dyDescent="0.3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viHUQ95usBdJ6ktuRpB/o0YzWg9myZSqNXiUCwe4KJewwfFMXAvZ3Lec8CZcvabRsgJtmnxUfdlEEdy4susJ9g==" saltValue="zZtgLSB4fL2Ws1MxV8V8J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3000000</v>
      </c>
      <c r="C10" s="92"/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>
        <v>17000</v>
      </c>
      <c r="I10" s="94"/>
      <c r="J10" s="93">
        <v>77000</v>
      </c>
      <c r="K10" s="94"/>
      <c r="L10" s="93"/>
      <c r="M10" s="94"/>
      <c r="N10" s="93"/>
      <c r="O10" s="94"/>
      <c r="P10" s="93">
        <f t="shared" ref="P10:P15" si="1">$H10      +$J10      +$L10      +$N10</f>
        <v>94000</v>
      </c>
      <c r="Q10" s="94">
        <f t="shared" ref="Q10:Q15" si="2">$I10      +$K10      +$M10      +$O10</f>
        <v>0</v>
      </c>
      <c r="R10" s="48">
        <f t="shared" ref="R10:R15" si="3">IF(($H10      =0),0,((($J10      -$H10      )/$H10      )*100))</f>
        <v>352.94117647058823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3.1333333333333333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3000000</v>
      </c>
      <c r="C15" s="95">
        <f>SUM(C9:C14)</f>
        <v>0</v>
      </c>
      <c r="D15" s="95"/>
      <c r="E15" s="95">
        <f t="shared" si="0"/>
        <v>3000000</v>
      </c>
      <c r="F15" s="96">
        <f t="shared" ref="F15:O15" si="7">SUM(F9:F14)</f>
        <v>3000000</v>
      </c>
      <c r="G15" s="97">
        <f t="shared" si="7"/>
        <v>3000000</v>
      </c>
      <c r="H15" s="96">
        <f t="shared" si="7"/>
        <v>17000</v>
      </c>
      <c r="I15" s="97">
        <f t="shared" si="7"/>
        <v>0</v>
      </c>
      <c r="J15" s="96">
        <f t="shared" si="7"/>
        <v>77000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94000</v>
      </c>
      <c r="Q15" s="97">
        <f t="shared" si="2"/>
        <v>0</v>
      </c>
      <c r="R15" s="52">
        <f t="shared" si="3"/>
        <v>352.94117647058823</v>
      </c>
      <c r="S15" s="53">
        <f t="shared" si="4"/>
        <v>0</v>
      </c>
      <c r="T15" s="52">
        <f>IF((SUM($E9:$E13))=0,0,(P15/(SUM($E9:$E13))*100))</f>
        <v>3.1333333333333333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>
        <v>1500000</v>
      </c>
      <c r="C20" s="92"/>
      <c r="D20" s="92"/>
      <c r="E20" s="92">
        <f t="shared" si="8"/>
        <v>1500000</v>
      </c>
      <c r="F20" s="93">
        <v>1500000</v>
      </c>
      <c r="G20" s="94">
        <v>1500000</v>
      </c>
      <c r="H20" s="93">
        <v>1345000</v>
      </c>
      <c r="I20" s="94"/>
      <c r="J20" s="93">
        <v>1645000</v>
      </c>
      <c r="K20" s="94"/>
      <c r="L20" s="93"/>
      <c r="M20" s="94"/>
      <c r="N20" s="93"/>
      <c r="O20" s="94"/>
      <c r="P20" s="93">
        <f t="shared" si="9"/>
        <v>2990000</v>
      </c>
      <c r="Q20" s="94">
        <f t="shared" si="10"/>
        <v>0</v>
      </c>
      <c r="R20" s="48">
        <f t="shared" si="11"/>
        <v>22.304832713754646</v>
      </c>
      <c r="S20" s="49">
        <f t="shared" si="12"/>
        <v>0</v>
      </c>
      <c r="T20" s="48">
        <f t="shared" si="13"/>
        <v>199.33333333333334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1500000</v>
      </c>
      <c r="C24" s="95">
        <f>SUM(C17:C23)</f>
        <v>0</v>
      </c>
      <c r="D24" s="95"/>
      <c r="E24" s="95">
        <f t="shared" si="8"/>
        <v>1500000</v>
      </c>
      <c r="F24" s="96">
        <f t="shared" ref="F24:O24" si="15">SUM(F17:F23)</f>
        <v>1500000</v>
      </c>
      <c r="G24" s="97">
        <f t="shared" si="15"/>
        <v>1500000</v>
      </c>
      <c r="H24" s="96">
        <f t="shared" si="15"/>
        <v>1345000</v>
      </c>
      <c r="I24" s="97">
        <f t="shared" si="15"/>
        <v>0</v>
      </c>
      <c r="J24" s="96">
        <f t="shared" si="15"/>
        <v>1645000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2990000</v>
      </c>
      <c r="Q24" s="97">
        <f t="shared" si="10"/>
        <v>0</v>
      </c>
      <c r="R24" s="52">
        <f t="shared" si="11"/>
        <v>22.304832713754646</v>
      </c>
      <c r="S24" s="53">
        <f t="shared" si="12"/>
        <v>0</v>
      </c>
      <c r="T24" s="52">
        <f>IF(($E24-$E19-$E23)   =0,0,($P24   /($E24-$E19-$E23)   )*100)</f>
        <v>199.33333333333334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1511000</v>
      </c>
      <c r="C32" s="92"/>
      <c r="D32" s="92"/>
      <c r="E32" s="92">
        <f>$B32      +$C32      +$D32</f>
        <v>1511000</v>
      </c>
      <c r="F32" s="93">
        <v>1511000</v>
      </c>
      <c r="G32" s="94">
        <v>1057000</v>
      </c>
      <c r="H32" s="93"/>
      <c r="I32" s="94">
        <v>-378000</v>
      </c>
      <c r="J32" s="93"/>
      <c r="K32" s="94">
        <v>-679000</v>
      </c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-1057000</v>
      </c>
      <c r="R32" s="48">
        <f>IF(($H32      =0),0,((($J32      -$H32      )/$H32      )*100))</f>
        <v>0</v>
      </c>
      <c r="S32" s="49">
        <f>IF(($I32      =0),0,((($K32      -$I32      )/$I32      )*100))</f>
        <v>79.629629629629633</v>
      </c>
      <c r="T32" s="48">
        <f>IF(($E32      =0),0,(($P32      /$E32      )*100))</f>
        <v>0</v>
      </c>
      <c r="U32" s="50">
        <f>IF(($E32      =0),0,(($Q32      /$E32      )*100))</f>
        <v>-69.953673064195897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1511000</v>
      </c>
      <c r="C33" s="95">
        <f>C32</f>
        <v>0</v>
      </c>
      <c r="D33" s="95"/>
      <c r="E33" s="95">
        <f>$B33      +$C33      +$D33</f>
        <v>1511000</v>
      </c>
      <c r="F33" s="96">
        <f t="shared" ref="F33:O33" si="17">F32</f>
        <v>1511000</v>
      </c>
      <c r="G33" s="97">
        <f t="shared" si="17"/>
        <v>1057000</v>
      </c>
      <c r="H33" s="96">
        <f t="shared" si="17"/>
        <v>0</v>
      </c>
      <c r="I33" s="97">
        <f t="shared" si="17"/>
        <v>-378000</v>
      </c>
      <c r="J33" s="96">
        <f t="shared" si="17"/>
        <v>0</v>
      </c>
      <c r="K33" s="97">
        <f t="shared" si="17"/>
        <v>-679000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-1057000</v>
      </c>
      <c r="R33" s="52">
        <f>IF(($H33      =0),0,((($J33      -$H33      )/$H33      )*100))</f>
        <v>0</v>
      </c>
      <c r="S33" s="53">
        <f>IF(($I33      =0),0,((($K33      -$I33      )/$I33      )*100))</f>
        <v>79.629629629629633</v>
      </c>
      <c r="T33" s="52">
        <f>IF($E33   =0,0,($P33   /$E33   )*100)</f>
        <v>0</v>
      </c>
      <c r="U33" s="54">
        <f>IF($E33   =0,0,($Q33   /$E33   )*100)</f>
        <v>-69.953673064195897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1800000</v>
      </c>
      <c r="C35" s="92"/>
      <c r="D35" s="92"/>
      <c r="E35" s="92">
        <f t="shared" ref="E35:E40" si="18">$B35      +$C35      +$D35</f>
        <v>1800000</v>
      </c>
      <c r="F35" s="93">
        <v>1800000</v>
      </c>
      <c r="G35" s="94">
        <v>1800000</v>
      </c>
      <c r="H35" s="93">
        <v>63000</v>
      </c>
      <c r="I35" s="94"/>
      <c r="J35" s="93">
        <v>1195000</v>
      </c>
      <c r="K35" s="94"/>
      <c r="L35" s="93"/>
      <c r="M35" s="94"/>
      <c r="N35" s="93"/>
      <c r="O35" s="94"/>
      <c r="P35" s="93">
        <f t="shared" ref="P35:P40" si="19">$H35      +$J35      +$L35      +$N35</f>
        <v>1258000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1796.8253968253969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69.888888888888886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>
        <v>23231000</v>
      </c>
      <c r="C36" s="92"/>
      <c r="D36" s="92"/>
      <c r="E36" s="92">
        <f t="shared" si="18"/>
        <v>23231000</v>
      </c>
      <c r="F36" s="93">
        <v>23231000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>
        <v>5000000</v>
      </c>
      <c r="C38" s="92"/>
      <c r="D38" s="92"/>
      <c r="E38" s="92">
        <f t="shared" si="18"/>
        <v>5000000</v>
      </c>
      <c r="F38" s="93">
        <v>5000000</v>
      </c>
      <c r="G38" s="94">
        <v>3000000</v>
      </c>
      <c r="H38" s="93">
        <v>1672000</v>
      </c>
      <c r="I38" s="94"/>
      <c r="J38" s="93">
        <v>2666000</v>
      </c>
      <c r="K38" s="94"/>
      <c r="L38" s="93"/>
      <c r="M38" s="94"/>
      <c r="N38" s="93"/>
      <c r="O38" s="94"/>
      <c r="P38" s="93">
        <f t="shared" si="19"/>
        <v>4338000</v>
      </c>
      <c r="Q38" s="94">
        <f t="shared" si="20"/>
        <v>0</v>
      </c>
      <c r="R38" s="48">
        <f t="shared" si="21"/>
        <v>59.449760765550238</v>
      </c>
      <c r="S38" s="49">
        <f t="shared" si="22"/>
        <v>0</v>
      </c>
      <c r="T38" s="48">
        <f t="shared" si="23"/>
        <v>86.76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30031000</v>
      </c>
      <c r="C40" s="95">
        <f>SUM(C35:C39)</f>
        <v>0</v>
      </c>
      <c r="D40" s="95"/>
      <c r="E40" s="95">
        <f t="shared" si="18"/>
        <v>30031000</v>
      </c>
      <c r="F40" s="96">
        <f t="shared" ref="F40:O40" si="25">SUM(F35:F39)</f>
        <v>30031000</v>
      </c>
      <c r="G40" s="97">
        <f t="shared" si="25"/>
        <v>4800000</v>
      </c>
      <c r="H40" s="96">
        <f t="shared" si="25"/>
        <v>1735000</v>
      </c>
      <c r="I40" s="97">
        <f t="shared" si="25"/>
        <v>0</v>
      </c>
      <c r="J40" s="96">
        <f t="shared" si="25"/>
        <v>3861000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5596000</v>
      </c>
      <c r="Q40" s="97">
        <f t="shared" si="20"/>
        <v>0</v>
      </c>
      <c r="R40" s="52">
        <f t="shared" si="21"/>
        <v>122.53602305475503</v>
      </c>
      <c r="S40" s="53">
        <f t="shared" si="22"/>
        <v>0</v>
      </c>
      <c r="T40" s="52">
        <f>IF((+$E35+$E38) =0,0,(P40   /(+$E35+$E38) )*100)</f>
        <v>82.294117647058826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>
        <v>50000000</v>
      </c>
      <c r="C43" s="92"/>
      <c r="D43" s="92"/>
      <c r="E43" s="92">
        <f t="shared" si="26"/>
        <v>50000000</v>
      </c>
      <c r="F43" s="93">
        <v>50000000</v>
      </c>
      <c r="G43" s="94">
        <v>15000000</v>
      </c>
      <c r="H43" s="93"/>
      <c r="I43" s="94"/>
      <c r="J43" s="93">
        <v>1996000</v>
      </c>
      <c r="K43" s="94"/>
      <c r="L43" s="93"/>
      <c r="M43" s="94"/>
      <c r="N43" s="93"/>
      <c r="O43" s="94"/>
      <c r="P43" s="93">
        <f t="shared" si="27"/>
        <v>1996000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3.9919999999999995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>
        <v>30000000</v>
      </c>
      <c r="C51" s="92"/>
      <c r="D51" s="92"/>
      <c r="E51" s="92">
        <f t="shared" si="26"/>
        <v>30000000</v>
      </c>
      <c r="F51" s="93">
        <v>30000000</v>
      </c>
      <c r="G51" s="94">
        <v>20000000</v>
      </c>
      <c r="H51" s="93">
        <v>10000000</v>
      </c>
      <c r="I51" s="94"/>
      <c r="J51" s="93">
        <v>6821000</v>
      </c>
      <c r="K51" s="94"/>
      <c r="L51" s="93"/>
      <c r="M51" s="94"/>
      <c r="N51" s="93"/>
      <c r="O51" s="94"/>
      <c r="P51" s="93">
        <f t="shared" si="27"/>
        <v>16821000</v>
      </c>
      <c r="Q51" s="94">
        <f t="shared" si="28"/>
        <v>0</v>
      </c>
      <c r="R51" s="48">
        <f t="shared" si="29"/>
        <v>-31.790000000000003</v>
      </c>
      <c r="S51" s="49">
        <f t="shared" si="30"/>
        <v>0</v>
      </c>
      <c r="T51" s="48">
        <f t="shared" si="31"/>
        <v>56.07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80000000</v>
      </c>
      <c r="C53" s="95">
        <f>SUM(C42:C52)</f>
        <v>0</v>
      </c>
      <c r="D53" s="95"/>
      <c r="E53" s="95">
        <f t="shared" si="26"/>
        <v>80000000</v>
      </c>
      <c r="F53" s="96">
        <f t="shared" ref="F53:O53" si="33">SUM(F42:F52)</f>
        <v>80000000</v>
      </c>
      <c r="G53" s="97">
        <f t="shared" si="33"/>
        <v>35000000</v>
      </c>
      <c r="H53" s="96">
        <f t="shared" si="33"/>
        <v>10000000</v>
      </c>
      <c r="I53" s="97">
        <f t="shared" si="33"/>
        <v>0</v>
      </c>
      <c r="J53" s="96">
        <f t="shared" si="33"/>
        <v>8817000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18817000</v>
      </c>
      <c r="Q53" s="97">
        <f t="shared" si="28"/>
        <v>0</v>
      </c>
      <c r="R53" s="52">
        <f t="shared" si="29"/>
        <v>-11.83</v>
      </c>
      <c r="S53" s="53">
        <f t="shared" si="30"/>
        <v>0</v>
      </c>
      <c r="T53" s="52">
        <f>IF((+$E43+$E45+$E47+$E48+$E51) =0,0,(P53   /(+$E43+$E45+$E47+$E48+$E51) )*100)</f>
        <v>23.521249999999998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116042000</v>
      </c>
      <c r="C67" s="104">
        <f>SUM(C9:C14,C17:C23,C26:C29,C32,C35:C39,C42:C52,C55:C58,C61:C65)</f>
        <v>0</v>
      </c>
      <c r="D67" s="104"/>
      <c r="E67" s="104">
        <f t="shared" si="35"/>
        <v>116042000</v>
      </c>
      <c r="F67" s="105">
        <f t="shared" ref="F67:O67" si="43">SUM(F9:F14,F17:F23,F26:F29,F32,F35:F39,F42:F52,F55:F58,F61:F65)</f>
        <v>116042000</v>
      </c>
      <c r="G67" s="106">
        <f t="shared" si="43"/>
        <v>45357000</v>
      </c>
      <c r="H67" s="105">
        <f t="shared" si="43"/>
        <v>13097000</v>
      </c>
      <c r="I67" s="106">
        <f t="shared" si="43"/>
        <v>-378000</v>
      </c>
      <c r="J67" s="105">
        <f t="shared" si="43"/>
        <v>14400000</v>
      </c>
      <c r="K67" s="106">
        <f t="shared" si="43"/>
        <v>-679000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27497000</v>
      </c>
      <c r="Q67" s="106">
        <f t="shared" si="37"/>
        <v>-1057000</v>
      </c>
      <c r="R67" s="61">
        <f t="shared" si="38"/>
        <v>9.9488432465450103</v>
      </c>
      <c r="S67" s="62">
        <f t="shared" si="39"/>
        <v>79.629629629629633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29.626876124597302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-1.1388736248936009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62683000</v>
      </c>
      <c r="C69" s="92"/>
      <c r="D69" s="92"/>
      <c r="E69" s="92">
        <f>$B69      +$C69      +$D69</f>
        <v>62683000</v>
      </c>
      <c r="F69" s="93">
        <v>62683000</v>
      </c>
      <c r="G69" s="94">
        <v>48282000</v>
      </c>
      <c r="H69" s="93">
        <v>11518000</v>
      </c>
      <c r="I69" s="94"/>
      <c r="J69" s="93">
        <v>23961000</v>
      </c>
      <c r="K69" s="94"/>
      <c r="L69" s="93"/>
      <c r="M69" s="94"/>
      <c r="N69" s="93"/>
      <c r="O69" s="94"/>
      <c r="P69" s="93">
        <f>$H69      +$J69      +$L69      +$N69</f>
        <v>35479000</v>
      </c>
      <c r="Q69" s="94">
        <f>$I69      +$K69      +$M69      +$O69</f>
        <v>0</v>
      </c>
      <c r="R69" s="48">
        <f>IF(($H69      =0),0,((($J69      -$H69      )/$H69      )*100))</f>
        <v>108.03090814377497</v>
      </c>
      <c r="S69" s="49">
        <f>IF(($I69      =0),0,((($K69      -$I69      )/$I69      )*100))</f>
        <v>0</v>
      </c>
      <c r="T69" s="48">
        <f>IF(($E69      =0),0,(($P69      /$E69      )*100))</f>
        <v>56.600673228786114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62683000</v>
      </c>
      <c r="C70" s="101">
        <f>C69</f>
        <v>0</v>
      </c>
      <c r="D70" s="101"/>
      <c r="E70" s="101">
        <f>$B70      +$C70      +$D70</f>
        <v>62683000</v>
      </c>
      <c r="F70" s="102">
        <f t="shared" ref="F70:O70" si="44">F69</f>
        <v>62683000</v>
      </c>
      <c r="G70" s="103">
        <f t="shared" si="44"/>
        <v>48282000</v>
      </c>
      <c r="H70" s="102">
        <f t="shared" si="44"/>
        <v>11518000</v>
      </c>
      <c r="I70" s="103">
        <f t="shared" si="44"/>
        <v>0</v>
      </c>
      <c r="J70" s="102">
        <f t="shared" si="44"/>
        <v>23961000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35479000</v>
      </c>
      <c r="Q70" s="103">
        <f>$I70      +$K70      +$M70      +$O70</f>
        <v>0</v>
      </c>
      <c r="R70" s="57">
        <f>IF(($H70      =0),0,((($J70      -$H70      )/$H70      )*100))</f>
        <v>108.03090814377497</v>
      </c>
      <c r="S70" s="58">
        <f>IF(($I70      =0),0,((($K70      -$I70      )/$I70      )*100))</f>
        <v>0</v>
      </c>
      <c r="T70" s="57">
        <f>IF($E70   =0,0,($P70   /$E70   )*100)</f>
        <v>56.600673228786114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62683000</v>
      </c>
      <c r="C71" s="104">
        <f>C69</f>
        <v>0</v>
      </c>
      <c r="D71" s="104"/>
      <c r="E71" s="104">
        <f>$B71      +$C71      +$D71</f>
        <v>62683000</v>
      </c>
      <c r="F71" s="105">
        <f t="shared" ref="F71:O71" si="45">F69</f>
        <v>62683000</v>
      </c>
      <c r="G71" s="106">
        <f t="shared" si="45"/>
        <v>48282000</v>
      </c>
      <c r="H71" s="105">
        <f t="shared" si="45"/>
        <v>11518000</v>
      </c>
      <c r="I71" s="106">
        <f t="shared" si="45"/>
        <v>0</v>
      </c>
      <c r="J71" s="105">
        <f t="shared" si="45"/>
        <v>23961000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35479000</v>
      </c>
      <c r="Q71" s="106">
        <f>$I71      +$K71      +$M71      +$O71</f>
        <v>0</v>
      </c>
      <c r="R71" s="61">
        <f>IF(($H71      =0),0,((($J71      -$H71      )/$H71      )*100))</f>
        <v>108.03090814377497</v>
      </c>
      <c r="S71" s="62">
        <f>IF(($I71      =0),0,((($K71      -$I71      )/$I71      )*100))</f>
        <v>0</v>
      </c>
      <c r="T71" s="61">
        <f>IF($E71   =0,0,($P71   /$E71   )*100)</f>
        <v>56.600673228786114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178725000</v>
      </c>
      <c r="C72" s="104">
        <f>SUM(C9:C14,C17:C23,C26:C29,C32,C35:C39,C42:C52,C55:C58,C61:C65,C69)</f>
        <v>0</v>
      </c>
      <c r="D72" s="104"/>
      <c r="E72" s="104">
        <f>$B72      +$C72      +$D72</f>
        <v>178725000</v>
      </c>
      <c r="F72" s="105">
        <f t="shared" ref="F72:O72" si="46">SUM(F9:F14,F17:F23,F26:F29,F32,F35:F39,F42:F52,F55:F58,F61:F65,F69)</f>
        <v>178725000</v>
      </c>
      <c r="G72" s="106">
        <f t="shared" si="46"/>
        <v>93639000</v>
      </c>
      <c r="H72" s="105">
        <f t="shared" si="46"/>
        <v>24615000</v>
      </c>
      <c r="I72" s="106">
        <f t="shared" si="46"/>
        <v>-378000</v>
      </c>
      <c r="J72" s="105">
        <f t="shared" si="46"/>
        <v>38361000</v>
      </c>
      <c r="K72" s="106">
        <f t="shared" si="46"/>
        <v>-679000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62976000</v>
      </c>
      <c r="Q72" s="106">
        <f>$I72      +$K72      +$M72      +$O72</f>
        <v>-1057000</v>
      </c>
      <c r="R72" s="61">
        <f>IF(($H72      =0),0,((($J72      -$H72      )/$H72      )*100))</f>
        <v>55.843997562461908</v>
      </c>
      <c r="S72" s="62">
        <f>IF(($I72      =0),0,((($K72      -$I72      )/$I72      )*100))</f>
        <v>79.629629629629633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40.500598093817125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-0.67976899430203097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139</v>
      </c>
    </row>
    <row r="116" spans="1:23" x14ac:dyDescent="0.25">
      <c r="A116" s="29" t="s">
        <v>140</v>
      </c>
    </row>
    <row r="117" spans="1:23" ht="13" x14ac:dyDescent="0.3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PL6M3NG1UoOJ8YHri7iF77nXtlHykqsYoMZSKLp7iqQzp6oo7wzUZ6zicVNsI2+j0+bL+/0zJ8WBpA76V0j4TQ==" saltValue="hmkVyAJCgzDge+Ksyg9Ut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339000</v>
      </c>
      <c r="I10" s="94"/>
      <c r="J10" s="93">
        <v>708000</v>
      </c>
      <c r="K10" s="94"/>
      <c r="L10" s="93"/>
      <c r="M10" s="94"/>
      <c r="N10" s="93"/>
      <c r="O10" s="94"/>
      <c r="P10" s="93">
        <f t="shared" ref="P10:P15" si="1">$H10      +$J10      +$L10      +$N10</f>
        <v>1047000</v>
      </c>
      <c r="Q10" s="94">
        <f t="shared" ref="Q10:Q15" si="2">$I10      +$K10      +$M10      +$O10</f>
        <v>0</v>
      </c>
      <c r="R10" s="48">
        <f t="shared" ref="R10:R15" si="3">IF(($H10      =0),0,((($J10      -$H10      )/$H10      )*100))</f>
        <v>108.84955752212389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33.774193548387096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339000</v>
      </c>
      <c r="I15" s="97">
        <f t="shared" si="7"/>
        <v>0</v>
      </c>
      <c r="J15" s="96">
        <f t="shared" si="7"/>
        <v>708000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1047000</v>
      </c>
      <c r="Q15" s="97">
        <f t="shared" si="2"/>
        <v>0</v>
      </c>
      <c r="R15" s="52">
        <f t="shared" si="3"/>
        <v>108.84955752212389</v>
      </c>
      <c r="S15" s="53">
        <f t="shared" si="4"/>
        <v>0</v>
      </c>
      <c r="T15" s="52">
        <f>IF((SUM($E9:$E13))=0,0,(P15/(SUM($E9:$E13))*100))</f>
        <v>33.774193548387096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>
        <v>8000000</v>
      </c>
      <c r="C20" s="92"/>
      <c r="D20" s="92"/>
      <c r="E20" s="92">
        <f t="shared" si="8"/>
        <v>8000000</v>
      </c>
      <c r="F20" s="93">
        <v>8000000</v>
      </c>
      <c r="G20" s="94">
        <v>8000000</v>
      </c>
      <c r="H20" s="93"/>
      <c r="I20" s="94"/>
      <c r="J20" s="93">
        <v>7998000</v>
      </c>
      <c r="K20" s="94"/>
      <c r="L20" s="93"/>
      <c r="M20" s="94"/>
      <c r="N20" s="93"/>
      <c r="O20" s="94"/>
      <c r="P20" s="93">
        <f t="shared" si="9"/>
        <v>7998000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99.975000000000009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8000000</v>
      </c>
      <c r="C24" s="95">
        <f>SUM(C17:C23)</f>
        <v>0</v>
      </c>
      <c r="D24" s="95"/>
      <c r="E24" s="95">
        <f t="shared" si="8"/>
        <v>8000000</v>
      </c>
      <c r="F24" s="96">
        <f t="shared" ref="F24:O24" si="15">SUM(F17:F23)</f>
        <v>8000000</v>
      </c>
      <c r="G24" s="97">
        <f t="shared" si="15"/>
        <v>8000000</v>
      </c>
      <c r="H24" s="96">
        <f t="shared" si="15"/>
        <v>0</v>
      </c>
      <c r="I24" s="97">
        <f t="shared" si="15"/>
        <v>0</v>
      </c>
      <c r="J24" s="96">
        <f t="shared" si="15"/>
        <v>7998000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7998000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99.975000000000009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2262000</v>
      </c>
      <c r="C32" s="92"/>
      <c r="D32" s="92"/>
      <c r="E32" s="92">
        <f>$B32      +$C32      +$D32</f>
        <v>2262000</v>
      </c>
      <c r="F32" s="93">
        <v>2262000</v>
      </c>
      <c r="G32" s="94">
        <v>1585000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2262000</v>
      </c>
      <c r="C33" s="95">
        <f>C32</f>
        <v>0</v>
      </c>
      <c r="D33" s="95"/>
      <c r="E33" s="95">
        <f>$B33      +$C33      +$D33</f>
        <v>2262000</v>
      </c>
      <c r="F33" s="96">
        <f t="shared" ref="F33:O33" si="17">F32</f>
        <v>2262000</v>
      </c>
      <c r="G33" s="97">
        <f t="shared" si="17"/>
        <v>1585000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4799000</v>
      </c>
      <c r="C35" s="92"/>
      <c r="D35" s="92"/>
      <c r="E35" s="92">
        <f t="shared" ref="E35:E40" si="18">$B35      +$C35      +$D35</f>
        <v>4799000</v>
      </c>
      <c r="F35" s="93">
        <v>4799000</v>
      </c>
      <c r="G35" s="94">
        <v>3499000</v>
      </c>
      <c r="H35" s="93">
        <v>1567000</v>
      </c>
      <c r="I35" s="94"/>
      <c r="J35" s="93">
        <v>1978000</v>
      </c>
      <c r="K35" s="94">
        <v>2795511</v>
      </c>
      <c r="L35" s="93"/>
      <c r="M35" s="94"/>
      <c r="N35" s="93"/>
      <c r="O35" s="94"/>
      <c r="P35" s="93">
        <f t="shared" ref="P35:P40" si="19">$H35      +$J35      +$L35      +$N35</f>
        <v>3545000</v>
      </c>
      <c r="Q35" s="94">
        <f t="shared" ref="Q35:Q40" si="20">$I35      +$K35      +$M35      +$O35</f>
        <v>2795511</v>
      </c>
      <c r="R35" s="48">
        <f t="shared" ref="R35:R40" si="21">IF(($H35      =0),0,((($J35      -$H35      )/$H35      )*100))</f>
        <v>26.228462029355455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73.869556157532827</v>
      </c>
      <c r="U35" s="50">
        <f t="shared" ref="U35:U39" si="24">IF(($E35      =0),0,(($Q35      /$E35      )*100))</f>
        <v>58.251948322567202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>
        <v>16436000</v>
      </c>
      <c r="C36" s="92"/>
      <c r="D36" s="92"/>
      <c r="E36" s="92">
        <f t="shared" si="18"/>
        <v>16436000</v>
      </c>
      <c r="F36" s="93">
        <v>16436000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21235000</v>
      </c>
      <c r="C40" s="95">
        <f>SUM(C35:C39)</f>
        <v>0</v>
      </c>
      <c r="D40" s="95"/>
      <c r="E40" s="95">
        <f t="shared" si="18"/>
        <v>21235000</v>
      </c>
      <c r="F40" s="96">
        <f t="shared" ref="F40:O40" si="25">SUM(F35:F39)</f>
        <v>21235000</v>
      </c>
      <c r="G40" s="97">
        <f t="shared" si="25"/>
        <v>3499000</v>
      </c>
      <c r="H40" s="96">
        <f t="shared" si="25"/>
        <v>1567000</v>
      </c>
      <c r="I40" s="97">
        <f t="shared" si="25"/>
        <v>0</v>
      </c>
      <c r="J40" s="96">
        <f t="shared" si="25"/>
        <v>1978000</v>
      </c>
      <c r="K40" s="97">
        <f t="shared" si="25"/>
        <v>2795511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3545000</v>
      </c>
      <c r="Q40" s="97">
        <f t="shared" si="20"/>
        <v>2795511</v>
      </c>
      <c r="R40" s="52">
        <f t="shared" si="21"/>
        <v>26.228462029355455</v>
      </c>
      <c r="S40" s="53">
        <f t="shared" si="22"/>
        <v>0</v>
      </c>
      <c r="T40" s="52">
        <f>IF((+$E35+$E38) =0,0,(P40   /(+$E35+$E38) )*100)</f>
        <v>73.869556157532827</v>
      </c>
      <c r="U40" s="54">
        <f>IF((+$E35+$E38) =0,0,(Q40   /(+$E35+$E38) )*100)</f>
        <v>58.251948322567202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>
        <v>70000000</v>
      </c>
      <c r="C44" s="92"/>
      <c r="D44" s="92"/>
      <c r="E44" s="92">
        <f t="shared" si="26"/>
        <v>70000000</v>
      </c>
      <c r="F44" s="93">
        <v>70000000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70000000</v>
      </c>
      <c r="C53" s="95">
        <f>SUM(C42:C52)</f>
        <v>0</v>
      </c>
      <c r="D53" s="95"/>
      <c r="E53" s="95">
        <f t="shared" si="26"/>
        <v>70000000</v>
      </c>
      <c r="F53" s="96">
        <f t="shared" ref="F53:O53" si="33">SUM(F42:F52)</f>
        <v>70000000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104597000</v>
      </c>
      <c r="C67" s="104">
        <f>SUM(C9:C14,C17:C23,C26:C29,C32,C35:C39,C42:C52,C55:C58,C61:C65)</f>
        <v>0</v>
      </c>
      <c r="D67" s="104"/>
      <c r="E67" s="104">
        <f t="shared" si="35"/>
        <v>104597000</v>
      </c>
      <c r="F67" s="105">
        <f t="shared" ref="F67:O67" si="43">SUM(F9:F14,F17:F23,F26:F29,F32,F35:F39,F42:F52,F55:F58,F61:F65)</f>
        <v>104597000</v>
      </c>
      <c r="G67" s="106">
        <f t="shared" si="43"/>
        <v>16184000</v>
      </c>
      <c r="H67" s="105">
        <f t="shared" si="43"/>
        <v>1906000</v>
      </c>
      <c r="I67" s="106">
        <f t="shared" si="43"/>
        <v>0</v>
      </c>
      <c r="J67" s="105">
        <f t="shared" si="43"/>
        <v>10684000</v>
      </c>
      <c r="K67" s="106">
        <f t="shared" si="43"/>
        <v>2795511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12590000</v>
      </c>
      <c r="Q67" s="106">
        <f t="shared" si="37"/>
        <v>2795511</v>
      </c>
      <c r="R67" s="61">
        <f t="shared" si="38"/>
        <v>460.54564533053519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69.324376410990581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15.392935411045647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93665000</v>
      </c>
      <c r="C69" s="92"/>
      <c r="D69" s="92"/>
      <c r="E69" s="92">
        <f>$B69      +$C69      +$D69</f>
        <v>93665000</v>
      </c>
      <c r="F69" s="93">
        <v>93665000</v>
      </c>
      <c r="G69" s="94">
        <v>81877000</v>
      </c>
      <c r="H69" s="93">
        <v>30857000</v>
      </c>
      <c r="I69" s="94"/>
      <c r="J69" s="93">
        <v>19990000</v>
      </c>
      <c r="K69" s="94">
        <v>37220715</v>
      </c>
      <c r="L69" s="93"/>
      <c r="M69" s="94"/>
      <c r="N69" s="93"/>
      <c r="O69" s="94"/>
      <c r="P69" s="93">
        <f>$H69      +$J69      +$L69      +$N69</f>
        <v>50847000</v>
      </c>
      <c r="Q69" s="94">
        <f>$I69      +$K69      +$M69      +$O69</f>
        <v>37220715</v>
      </c>
      <c r="R69" s="48">
        <f>IF(($H69      =0),0,((($J69      -$H69      )/$H69      )*100))</f>
        <v>-35.217292672651261</v>
      </c>
      <c r="S69" s="49">
        <f>IF(($I69      =0),0,((($K69      -$I69      )/$I69      )*100))</f>
        <v>0</v>
      </c>
      <c r="T69" s="48">
        <f>IF(($E69      =0),0,(($P69      /$E69      )*100))</f>
        <v>54.286019324187265</v>
      </c>
      <c r="U69" s="50">
        <f>IF(($E69      =0),0,(($Q69      /$E69      )*100))</f>
        <v>39.738125233545077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93665000</v>
      </c>
      <c r="C70" s="101">
        <f>C69</f>
        <v>0</v>
      </c>
      <c r="D70" s="101"/>
      <c r="E70" s="101">
        <f>$B70      +$C70      +$D70</f>
        <v>93665000</v>
      </c>
      <c r="F70" s="102">
        <f t="shared" ref="F70:O70" si="44">F69</f>
        <v>93665000</v>
      </c>
      <c r="G70" s="103">
        <f t="shared" si="44"/>
        <v>81877000</v>
      </c>
      <c r="H70" s="102">
        <f t="shared" si="44"/>
        <v>30857000</v>
      </c>
      <c r="I70" s="103">
        <f t="shared" si="44"/>
        <v>0</v>
      </c>
      <c r="J70" s="102">
        <f t="shared" si="44"/>
        <v>19990000</v>
      </c>
      <c r="K70" s="103">
        <f t="shared" si="44"/>
        <v>37220715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50847000</v>
      </c>
      <c r="Q70" s="103">
        <f>$I70      +$K70      +$M70      +$O70</f>
        <v>37220715</v>
      </c>
      <c r="R70" s="57">
        <f>IF(($H70      =0),0,((($J70      -$H70      )/$H70      )*100))</f>
        <v>-35.217292672651261</v>
      </c>
      <c r="S70" s="58">
        <f>IF(($I70      =0),0,((($K70      -$I70      )/$I70      )*100))</f>
        <v>0</v>
      </c>
      <c r="T70" s="57">
        <f>IF($E70   =0,0,($P70   /$E70   )*100)</f>
        <v>54.286019324187265</v>
      </c>
      <c r="U70" s="59">
        <f>IF($E70   =0,0,($Q70   /$E70 )*100)</f>
        <v>39.738125233545077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93665000</v>
      </c>
      <c r="C71" s="104">
        <f>C69</f>
        <v>0</v>
      </c>
      <c r="D71" s="104"/>
      <c r="E71" s="104">
        <f>$B71      +$C71      +$D71</f>
        <v>93665000</v>
      </c>
      <c r="F71" s="105">
        <f t="shared" ref="F71:O71" si="45">F69</f>
        <v>93665000</v>
      </c>
      <c r="G71" s="106">
        <f t="shared" si="45"/>
        <v>81877000</v>
      </c>
      <c r="H71" s="105">
        <f t="shared" si="45"/>
        <v>30857000</v>
      </c>
      <c r="I71" s="106">
        <f t="shared" si="45"/>
        <v>0</v>
      </c>
      <c r="J71" s="105">
        <f t="shared" si="45"/>
        <v>19990000</v>
      </c>
      <c r="K71" s="106">
        <f t="shared" si="45"/>
        <v>37220715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50847000</v>
      </c>
      <c r="Q71" s="106">
        <f>$I71      +$K71      +$M71      +$O71</f>
        <v>37220715</v>
      </c>
      <c r="R71" s="61">
        <f>IF(($H71      =0),0,((($J71      -$H71      )/$H71      )*100))</f>
        <v>-35.217292672651261</v>
      </c>
      <c r="S71" s="62">
        <f>IF(($I71      =0),0,((($K71      -$I71      )/$I71      )*100))</f>
        <v>0</v>
      </c>
      <c r="T71" s="61">
        <f>IF($E71   =0,0,($P71   /$E71   )*100)</f>
        <v>54.286019324187265</v>
      </c>
      <c r="U71" s="65">
        <f>IF($E71   =0,0,($Q71   /$E71   )*100)</f>
        <v>39.738125233545077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198262000</v>
      </c>
      <c r="C72" s="104">
        <f>SUM(C9:C14,C17:C23,C26:C29,C32,C35:C39,C42:C52,C55:C58,C61:C65,C69)</f>
        <v>0</v>
      </c>
      <c r="D72" s="104"/>
      <c r="E72" s="104">
        <f>$B72      +$C72      +$D72</f>
        <v>198262000</v>
      </c>
      <c r="F72" s="105">
        <f t="shared" ref="F72:O72" si="46">SUM(F9:F14,F17:F23,F26:F29,F32,F35:F39,F42:F52,F55:F58,F61:F65,F69)</f>
        <v>198262000</v>
      </c>
      <c r="G72" s="106">
        <f t="shared" si="46"/>
        <v>98061000</v>
      </c>
      <c r="H72" s="105">
        <f t="shared" si="46"/>
        <v>32763000</v>
      </c>
      <c r="I72" s="106">
        <f t="shared" si="46"/>
        <v>0</v>
      </c>
      <c r="J72" s="105">
        <f t="shared" si="46"/>
        <v>30674000</v>
      </c>
      <c r="K72" s="106">
        <f t="shared" si="46"/>
        <v>40016226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63437000</v>
      </c>
      <c r="Q72" s="106">
        <f>$I72      +$K72      +$M72      +$O72</f>
        <v>40016226</v>
      </c>
      <c r="R72" s="61">
        <f>IF(($H72      =0),0,((($J72      -$H72      )/$H72      )*100))</f>
        <v>-6.3760949851967164</v>
      </c>
      <c r="S72" s="62">
        <f>IF(($I72      =0),0,((($K72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56.728310053118236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35.784366784111029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139</v>
      </c>
    </row>
    <row r="116" spans="1:23" x14ac:dyDescent="0.25">
      <c r="A116" s="29" t="s">
        <v>140</v>
      </c>
    </row>
    <row r="117" spans="1:23" ht="13" x14ac:dyDescent="0.3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AVUHVUaaJ7JLBToEHkwDpFUPFKhCIwdJK6scKivxgBOgAbpRIi2/PshQr46XloT+MB9HS5tVWGEoxlCkYLGevQ==" saltValue="p69HqkDEhtVurS+fHX3EP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2450000</v>
      </c>
      <c r="C10" s="92"/>
      <c r="D10" s="92"/>
      <c r="E10" s="92">
        <f t="shared" ref="E10:E15" si="0">$B10      +$C10      +$D10</f>
        <v>2450000</v>
      </c>
      <c r="F10" s="93">
        <v>2450000</v>
      </c>
      <c r="G10" s="94">
        <v>2450000</v>
      </c>
      <c r="H10" s="93">
        <v>786000</v>
      </c>
      <c r="I10" s="94"/>
      <c r="J10" s="93">
        <v>293000</v>
      </c>
      <c r="K10" s="94"/>
      <c r="L10" s="93"/>
      <c r="M10" s="94"/>
      <c r="N10" s="93"/>
      <c r="O10" s="94"/>
      <c r="P10" s="93">
        <f t="shared" ref="P10:P15" si="1">$H10      +$J10      +$L10      +$N10</f>
        <v>1079000</v>
      </c>
      <c r="Q10" s="94">
        <f t="shared" ref="Q10:Q15" si="2">$I10      +$K10      +$M10      +$O10</f>
        <v>0</v>
      </c>
      <c r="R10" s="48">
        <f t="shared" ref="R10:R15" si="3">IF(($H10      =0),0,((($J10      -$H10      )/$H10      )*100))</f>
        <v>-62.722646310432573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44.04081632653061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2450000</v>
      </c>
      <c r="C15" s="95">
        <f>SUM(C9:C14)</f>
        <v>0</v>
      </c>
      <c r="D15" s="95"/>
      <c r="E15" s="95">
        <f t="shared" si="0"/>
        <v>2450000</v>
      </c>
      <c r="F15" s="96">
        <f t="shared" ref="F15:O15" si="7">SUM(F9:F14)</f>
        <v>2450000</v>
      </c>
      <c r="G15" s="97">
        <f t="shared" si="7"/>
        <v>2450000</v>
      </c>
      <c r="H15" s="96">
        <f t="shared" si="7"/>
        <v>786000</v>
      </c>
      <c r="I15" s="97">
        <f t="shared" si="7"/>
        <v>0</v>
      </c>
      <c r="J15" s="96">
        <f t="shared" si="7"/>
        <v>293000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1079000</v>
      </c>
      <c r="Q15" s="97">
        <f t="shared" si="2"/>
        <v>0</v>
      </c>
      <c r="R15" s="52">
        <f t="shared" si="3"/>
        <v>-62.722646310432573</v>
      </c>
      <c r="S15" s="53">
        <f t="shared" si="4"/>
        <v>0</v>
      </c>
      <c r="T15" s="52">
        <f>IF((SUM($E9:$E13))=0,0,(P15/(SUM($E9:$E13))*100))</f>
        <v>44.04081632653061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3399000</v>
      </c>
      <c r="C32" s="92"/>
      <c r="D32" s="92"/>
      <c r="E32" s="92">
        <f>$B32      +$C32      +$D32</f>
        <v>3399000</v>
      </c>
      <c r="F32" s="93">
        <v>3399000</v>
      </c>
      <c r="G32" s="94">
        <v>2379000</v>
      </c>
      <c r="H32" s="93">
        <v>226000</v>
      </c>
      <c r="I32" s="94"/>
      <c r="J32" s="93">
        <v>756000</v>
      </c>
      <c r="K32" s="94"/>
      <c r="L32" s="93"/>
      <c r="M32" s="94"/>
      <c r="N32" s="93"/>
      <c r="O32" s="94"/>
      <c r="P32" s="93">
        <f>$H32      +$J32      +$L32      +$N32</f>
        <v>982000</v>
      </c>
      <c r="Q32" s="94">
        <f>$I32      +$K32      +$M32      +$O32</f>
        <v>0</v>
      </c>
      <c r="R32" s="48">
        <f>IF(($H32      =0),0,((($J32      -$H32      )/$H32      )*100))</f>
        <v>234.51327433628316</v>
      </c>
      <c r="S32" s="49">
        <f>IF(($I32      =0),0,((($K32      -$I32      )/$I32      )*100))</f>
        <v>0</v>
      </c>
      <c r="T32" s="48">
        <f>IF(($E32      =0),0,(($P32      /$E32      )*100))</f>
        <v>28.890850250073552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3399000</v>
      </c>
      <c r="C33" s="95">
        <f>C32</f>
        <v>0</v>
      </c>
      <c r="D33" s="95"/>
      <c r="E33" s="95">
        <f>$B33      +$C33      +$D33</f>
        <v>3399000</v>
      </c>
      <c r="F33" s="96">
        <f t="shared" ref="F33:O33" si="17">F32</f>
        <v>3399000</v>
      </c>
      <c r="G33" s="97">
        <f t="shared" si="17"/>
        <v>2379000</v>
      </c>
      <c r="H33" s="96">
        <f t="shared" si="17"/>
        <v>226000</v>
      </c>
      <c r="I33" s="97">
        <f t="shared" si="17"/>
        <v>0</v>
      </c>
      <c r="J33" s="96">
        <f t="shared" si="17"/>
        <v>756000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982000</v>
      </c>
      <c r="Q33" s="97">
        <f>$I33      +$K33      +$M33      +$O33</f>
        <v>0</v>
      </c>
      <c r="R33" s="52">
        <f>IF(($H33      =0),0,((($J33      -$H33      )/$H33      )*100))</f>
        <v>234.51327433628316</v>
      </c>
      <c r="S33" s="53">
        <f>IF(($I33      =0),0,((($K33      -$I33      )/$I33      )*100))</f>
        <v>0</v>
      </c>
      <c r="T33" s="52">
        <f>IF($E33   =0,0,($P33   /$E33   )*100)</f>
        <v>28.890850250073552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>
        <v>815000</v>
      </c>
      <c r="C36" s="92"/>
      <c r="D36" s="92"/>
      <c r="E36" s="92">
        <f t="shared" si="18"/>
        <v>815000</v>
      </c>
      <c r="F36" s="93">
        <v>815000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815000</v>
      </c>
      <c r="C40" s="95">
        <f>SUM(C35:C39)</f>
        <v>0</v>
      </c>
      <c r="D40" s="95"/>
      <c r="E40" s="95">
        <f t="shared" si="18"/>
        <v>815000</v>
      </c>
      <c r="F40" s="96">
        <f t="shared" ref="F40:O40" si="25">SUM(F35:F39)</f>
        <v>815000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>
        <v>15000000</v>
      </c>
      <c r="C51" s="92"/>
      <c r="D51" s="92"/>
      <c r="E51" s="92">
        <f t="shared" si="26"/>
        <v>15000000</v>
      </c>
      <c r="F51" s="93">
        <v>15000000</v>
      </c>
      <c r="G51" s="94">
        <v>10000000</v>
      </c>
      <c r="H51" s="93">
        <v>5000000</v>
      </c>
      <c r="I51" s="94"/>
      <c r="J51" s="93">
        <v>5000000</v>
      </c>
      <c r="K51" s="94"/>
      <c r="L51" s="93"/>
      <c r="M51" s="94"/>
      <c r="N51" s="93"/>
      <c r="O51" s="94"/>
      <c r="P51" s="93">
        <f t="shared" si="27"/>
        <v>10000000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66.666666666666657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15000000</v>
      </c>
      <c r="C53" s="95">
        <f>SUM(C42:C52)</f>
        <v>0</v>
      </c>
      <c r="D53" s="95"/>
      <c r="E53" s="95">
        <f t="shared" si="26"/>
        <v>15000000</v>
      </c>
      <c r="F53" s="96">
        <f t="shared" ref="F53:O53" si="33">SUM(F42:F52)</f>
        <v>15000000</v>
      </c>
      <c r="G53" s="97">
        <f t="shared" si="33"/>
        <v>10000000</v>
      </c>
      <c r="H53" s="96">
        <f t="shared" si="33"/>
        <v>5000000</v>
      </c>
      <c r="I53" s="97">
        <f t="shared" si="33"/>
        <v>0</v>
      </c>
      <c r="J53" s="96">
        <f t="shared" si="33"/>
        <v>5000000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10000000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66.666666666666657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21664000</v>
      </c>
      <c r="C67" s="104">
        <f>SUM(C9:C14,C17:C23,C26:C29,C32,C35:C39,C42:C52,C55:C58,C61:C65)</f>
        <v>0</v>
      </c>
      <c r="D67" s="104"/>
      <c r="E67" s="104">
        <f t="shared" si="35"/>
        <v>21664000</v>
      </c>
      <c r="F67" s="105">
        <f t="shared" ref="F67:O67" si="43">SUM(F9:F14,F17:F23,F26:F29,F32,F35:F39,F42:F52,F55:F58,F61:F65)</f>
        <v>21664000</v>
      </c>
      <c r="G67" s="106">
        <f t="shared" si="43"/>
        <v>14829000</v>
      </c>
      <c r="H67" s="105">
        <f t="shared" si="43"/>
        <v>6012000</v>
      </c>
      <c r="I67" s="106">
        <f t="shared" si="43"/>
        <v>0</v>
      </c>
      <c r="J67" s="105">
        <f t="shared" si="43"/>
        <v>6049000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12061000</v>
      </c>
      <c r="Q67" s="106">
        <f t="shared" si="37"/>
        <v>0</v>
      </c>
      <c r="R67" s="61">
        <f t="shared" si="38"/>
        <v>0.61543579507651369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57.84929732840903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30902000</v>
      </c>
      <c r="C69" s="92"/>
      <c r="D69" s="92"/>
      <c r="E69" s="92">
        <f>$B69      +$C69      +$D69</f>
        <v>30902000</v>
      </c>
      <c r="F69" s="93">
        <v>30902000</v>
      </c>
      <c r="G69" s="94">
        <v>22414000</v>
      </c>
      <c r="H69" s="93">
        <v>2669000</v>
      </c>
      <c r="I69" s="94"/>
      <c r="J69" s="93">
        <v>10085000</v>
      </c>
      <c r="K69" s="94"/>
      <c r="L69" s="93"/>
      <c r="M69" s="94"/>
      <c r="N69" s="93"/>
      <c r="O69" s="94"/>
      <c r="P69" s="93">
        <f>$H69      +$J69      +$L69      +$N69</f>
        <v>12754000</v>
      </c>
      <c r="Q69" s="94">
        <f>$I69      +$K69      +$M69      +$O69</f>
        <v>0</v>
      </c>
      <c r="R69" s="48">
        <f>IF(($H69      =0),0,((($J69      -$H69      )/$H69      )*100))</f>
        <v>277.8568752341701</v>
      </c>
      <c r="S69" s="49">
        <f>IF(($I69      =0),0,((($K69      -$I69      )/$I69      )*100))</f>
        <v>0</v>
      </c>
      <c r="T69" s="48">
        <f>IF(($E69      =0),0,(($P69      /$E69      )*100))</f>
        <v>41.272409552779756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30902000</v>
      </c>
      <c r="C70" s="101">
        <f>C69</f>
        <v>0</v>
      </c>
      <c r="D70" s="101"/>
      <c r="E70" s="101">
        <f>$B70      +$C70      +$D70</f>
        <v>30902000</v>
      </c>
      <c r="F70" s="102">
        <f t="shared" ref="F70:O70" si="44">F69</f>
        <v>30902000</v>
      </c>
      <c r="G70" s="103">
        <f t="shared" si="44"/>
        <v>22414000</v>
      </c>
      <c r="H70" s="102">
        <f t="shared" si="44"/>
        <v>2669000</v>
      </c>
      <c r="I70" s="103">
        <f t="shared" si="44"/>
        <v>0</v>
      </c>
      <c r="J70" s="102">
        <f t="shared" si="44"/>
        <v>10085000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12754000</v>
      </c>
      <c r="Q70" s="103">
        <f>$I70      +$K70      +$M70      +$O70</f>
        <v>0</v>
      </c>
      <c r="R70" s="57">
        <f>IF(($H70      =0),0,((($J70      -$H70      )/$H70      )*100))</f>
        <v>277.8568752341701</v>
      </c>
      <c r="S70" s="58">
        <f>IF(($I70      =0),0,((($K70      -$I70      )/$I70      )*100))</f>
        <v>0</v>
      </c>
      <c r="T70" s="57">
        <f>IF($E70   =0,0,($P70   /$E70   )*100)</f>
        <v>41.272409552779756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30902000</v>
      </c>
      <c r="C71" s="104">
        <f>C69</f>
        <v>0</v>
      </c>
      <c r="D71" s="104"/>
      <c r="E71" s="104">
        <f>$B71      +$C71      +$D71</f>
        <v>30902000</v>
      </c>
      <c r="F71" s="105">
        <f t="shared" ref="F71:O71" si="45">F69</f>
        <v>30902000</v>
      </c>
      <c r="G71" s="106">
        <f t="shared" si="45"/>
        <v>22414000</v>
      </c>
      <c r="H71" s="105">
        <f t="shared" si="45"/>
        <v>2669000</v>
      </c>
      <c r="I71" s="106">
        <f t="shared" si="45"/>
        <v>0</v>
      </c>
      <c r="J71" s="105">
        <f t="shared" si="45"/>
        <v>10085000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12754000</v>
      </c>
      <c r="Q71" s="106">
        <f>$I71      +$K71      +$M71      +$O71</f>
        <v>0</v>
      </c>
      <c r="R71" s="61">
        <f>IF(($H71      =0),0,((($J71      -$H71      )/$H71      )*100))</f>
        <v>277.8568752341701</v>
      </c>
      <c r="S71" s="62">
        <f>IF(($I71      =0),0,((($K71      -$I71      )/$I71      )*100))</f>
        <v>0</v>
      </c>
      <c r="T71" s="61">
        <f>IF($E71   =0,0,($P71   /$E71   )*100)</f>
        <v>41.272409552779756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52566000</v>
      </c>
      <c r="C72" s="104">
        <f>SUM(C9:C14,C17:C23,C26:C29,C32,C35:C39,C42:C52,C55:C58,C61:C65,C69)</f>
        <v>0</v>
      </c>
      <c r="D72" s="104"/>
      <c r="E72" s="104">
        <f>$B72      +$C72      +$D72</f>
        <v>52566000</v>
      </c>
      <c r="F72" s="105">
        <f t="shared" ref="F72:O72" si="46">SUM(F9:F14,F17:F23,F26:F29,F32,F35:F39,F42:F52,F55:F58,F61:F65,F69)</f>
        <v>52566000</v>
      </c>
      <c r="G72" s="106">
        <f t="shared" si="46"/>
        <v>37243000</v>
      </c>
      <c r="H72" s="105">
        <f t="shared" si="46"/>
        <v>8681000</v>
      </c>
      <c r="I72" s="106">
        <f t="shared" si="46"/>
        <v>0</v>
      </c>
      <c r="J72" s="105">
        <f t="shared" si="46"/>
        <v>16134000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24815000</v>
      </c>
      <c r="Q72" s="106">
        <f>$I72      +$K72      +$M72      +$O72</f>
        <v>0</v>
      </c>
      <c r="R72" s="61">
        <f>IF(($H72      =0),0,((($J72      -$H72      )/$H72      )*100))</f>
        <v>85.854164266789539</v>
      </c>
      <c r="S72" s="62">
        <f>IF(($I72      =0),0,((($K72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47.950764236439873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139</v>
      </c>
    </row>
    <row r="116" spans="1:23" x14ac:dyDescent="0.25">
      <c r="A116" s="29" t="s">
        <v>140</v>
      </c>
    </row>
    <row r="117" spans="1:23" ht="13" x14ac:dyDescent="0.3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nWa2+yATgkidcmzhXO5tx39hqX1dssbyDk7rrrhCZK75ocGvjEcv35hTJ8Qz8r1bN/AXnjNbf7ebejCtgwGjTA==" saltValue="gjNRvMB4puitBbPGsZ+yc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2850000</v>
      </c>
      <c r="C10" s="92"/>
      <c r="D10" s="92"/>
      <c r="E10" s="92">
        <f t="shared" ref="E10:E15" si="0">$B10      +$C10      +$D10</f>
        <v>2850000</v>
      </c>
      <c r="F10" s="93">
        <v>2850000</v>
      </c>
      <c r="G10" s="94">
        <v>2850000</v>
      </c>
      <c r="H10" s="93">
        <v>457000</v>
      </c>
      <c r="I10" s="94"/>
      <c r="J10" s="93">
        <v>2355000</v>
      </c>
      <c r="K10" s="94"/>
      <c r="L10" s="93"/>
      <c r="M10" s="94"/>
      <c r="N10" s="93"/>
      <c r="O10" s="94"/>
      <c r="P10" s="93">
        <f t="shared" ref="P10:P15" si="1">$H10      +$J10      +$L10      +$N10</f>
        <v>2812000</v>
      </c>
      <c r="Q10" s="94">
        <f t="shared" ref="Q10:Q15" si="2">$I10      +$K10      +$M10      +$O10</f>
        <v>0</v>
      </c>
      <c r="R10" s="48">
        <f t="shared" ref="R10:R15" si="3">IF(($H10      =0),0,((($J10      -$H10      )/$H10      )*100))</f>
        <v>415.31728665207879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98.666666666666671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2850000</v>
      </c>
      <c r="C15" s="95">
        <f>SUM(C9:C14)</f>
        <v>0</v>
      </c>
      <c r="D15" s="95"/>
      <c r="E15" s="95">
        <f t="shared" si="0"/>
        <v>2850000</v>
      </c>
      <c r="F15" s="96">
        <f t="shared" ref="F15:O15" si="7">SUM(F9:F14)</f>
        <v>2850000</v>
      </c>
      <c r="G15" s="97">
        <f t="shared" si="7"/>
        <v>2850000</v>
      </c>
      <c r="H15" s="96">
        <f t="shared" si="7"/>
        <v>457000</v>
      </c>
      <c r="I15" s="97">
        <f t="shared" si="7"/>
        <v>0</v>
      </c>
      <c r="J15" s="96">
        <f t="shared" si="7"/>
        <v>2355000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2812000</v>
      </c>
      <c r="Q15" s="97">
        <f t="shared" si="2"/>
        <v>0</v>
      </c>
      <c r="R15" s="52">
        <f t="shared" si="3"/>
        <v>415.31728665207879</v>
      </c>
      <c r="S15" s="53">
        <f t="shared" si="4"/>
        <v>0</v>
      </c>
      <c r="T15" s="52">
        <f>IF((SUM($E9:$E13))=0,0,(P15/(SUM($E9:$E13))*100))</f>
        <v>98.666666666666671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>
        <v>6625000</v>
      </c>
      <c r="C20" s="92"/>
      <c r="D20" s="92"/>
      <c r="E20" s="92">
        <f t="shared" si="8"/>
        <v>6625000</v>
      </c>
      <c r="F20" s="93">
        <v>6625000</v>
      </c>
      <c r="G20" s="94">
        <v>6625000</v>
      </c>
      <c r="H20" s="93">
        <v>2251000</v>
      </c>
      <c r="I20" s="94"/>
      <c r="J20" s="93">
        <v>1686000</v>
      </c>
      <c r="K20" s="94"/>
      <c r="L20" s="93"/>
      <c r="M20" s="94"/>
      <c r="N20" s="93"/>
      <c r="O20" s="94"/>
      <c r="P20" s="93">
        <f t="shared" si="9"/>
        <v>3937000</v>
      </c>
      <c r="Q20" s="94">
        <f t="shared" si="10"/>
        <v>0</v>
      </c>
      <c r="R20" s="48">
        <f t="shared" si="11"/>
        <v>-25.099955575299866</v>
      </c>
      <c r="S20" s="49">
        <f t="shared" si="12"/>
        <v>0</v>
      </c>
      <c r="T20" s="48">
        <f t="shared" si="13"/>
        <v>59.426415094339625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6625000</v>
      </c>
      <c r="C24" s="95">
        <f>SUM(C17:C23)</f>
        <v>0</v>
      </c>
      <c r="D24" s="95"/>
      <c r="E24" s="95">
        <f t="shared" si="8"/>
        <v>6625000</v>
      </c>
      <c r="F24" s="96">
        <f t="shared" ref="F24:O24" si="15">SUM(F17:F23)</f>
        <v>6625000</v>
      </c>
      <c r="G24" s="97">
        <f t="shared" si="15"/>
        <v>6625000</v>
      </c>
      <c r="H24" s="96">
        <f t="shared" si="15"/>
        <v>2251000</v>
      </c>
      <c r="I24" s="97">
        <f t="shared" si="15"/>
        <v>0</v>
      </c>
      <c r="J24" s="96">
        <f t="shared" si="15"/>
        <v>1686000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3937000</v>
      </c>
      <c r="Q24" s="97">
        <f t="shared" si="10"/>
        <v>0</v>
      </c>
      <c r="R24" s="52">
        <f t="shared" si="11"/>
        <v>-25.099955575299866</v>
      </c>
      <c r="S24" s="53">
        <f t="shared" si="12"/>
        <v>0</v>
      </c>
      <c r="T24" s="52">
        <f>IF(($E24-$E19-$E23)   =0,0,($P24   /($E24-$E19-$E23)   )*100)</f>
        <v>59.426415094339625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1643000</v>
      </c>
      <c r="C32" s="92"/>
      <c r="D32" s="92"/>
      <c r="E32" s="92">
        <f>$B32      +$C32      +$D32</f>
        <v>1643000</v>
      </c>
      <c r="F32" s="93">
        <v>1643000</v>
      </c>
      <c r="G32" s="94">
        <v>1150000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1643000</v>
      </c>
      <c r="C33" s="95">
        <f>C32</f>
        <v>0</v>
      </c>
      <c r="D33" s="95"/>
      <c r="E33" s="95">
        <f>$B33      +$C33      +$D33</f>
        <v>1643000</v>
      </c>
      <c r="F33" s="96">
        <f t="shared" ref="F33:O33" si="17">F32</f>
        <v>1643000</v>
      </c>
      <c r="G33" s="97">
        <f t="shared" si="17"/>
        <v>1150000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8500000</v>
      </c>
      <c r="C35" s="92"/>
      <c r="D35" s="92"/>
      <c r="E35" s="92">
        <f t="shared" ref="E35:E40" si="18">$B35      +$C35      +$D35</f>
        <v>8500000</v>
      </c>
      <c r="F35" s="93">
        <v>8500000</v>
      </c>
      <c r="G35" s="94">
        <v>5500000</v>
      </c>
      <c r="H35" s="93">
        <v>2348000</v>
      </c>
      <c r="I35" s="94"/>
      <c r="J35" s="93">
        <v>1530000</v>
      </c>
      <c r="K35" s="94"/>
      <c r="L35" s="93"/>
      <c r="M35" s="94"/>
      <c r="N35" s="93"/>
      <c r="O35" s="94"/>
      <c r="P35" s="93">
        <f t="shared" ref="P35:P40" si="19">$H35      +$J35      +$L35      +$N35</f>
        <v>3878000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-34.838160136286199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45.623529411764707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>
        <v>477000</v>
      </c>
      <c r="C36" s="92"/>
      <c r="D36" s="92"/>
      <c r="E36" s="92">
        <f t="shared" si="18"/>
        <v>477000</v>
      </c>
      <c r="F36" s="93">
        <v>477000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8977000</v>
      </c>
      <c r="C40" s="95">
        <f>SUM(C35:C39)</f>
        <v>0</v>
      </c>
      <c r="D40" s="95"/>
      <c r="E40" s="95">
        <f t="shared" si="18"/>
        <v>8977000</v>
      </c>
      <c r="F40" s="96">
        <f t="shared" ref="F40:O40" si="25">SUM(F35:F39)</f>
        <v>8977000</v>
      </c>
      <c r="G40" s="97">
        <f t="shared" si="25"/>
        <v>5500000</v>
      </c>
      <c r="H40" s="96">
        <f t="shared" si="25"/>
        <v>2348000</v>
      </c>
      <c r="I40" s="97">
        <f t="shared" si="25"/>
        <v>0</v>
      </c>
      <c r="J40" s="96">
        <f t="shared" si="25"/>
        <v>1530000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3878000</v>
      </c>
      <c r="Q40" s="97">
        <f t="shared" si="20"/>
        <v>0</v>
      </c>
      <c r="R40" s="52">
        <f t="shared" si="21"/>
        <v>-34.838160136286199</v>
      </c>
      <c r="S40" s="53">
        <f t="shared" si="22"/>
        <v>0</v>
      </c>
      <c r="T40" s="52">
        <f>IF((+$E35+$E38) =0,0,(P40   /(+$E35+$E38) )*100)</f>
        <v>45.623529411764707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>
        <v>175000000</v>
      </c>
      <c r="C44" s="92"/>
      <c r="D44" s="92"/>
      <c r="E44" s="92">
        <f t="shared" si="26"/>
        <v>175000000</v>
      </c>
      <c r="F44" s="93">
        <v>175000000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>
        <v>50000000</v>
      </c>
      <c r="C52" s="92"/>
      <c r="D52" s="92"/>
      <c r="E52" s="92">
        <f t="shared" si="26"/>
        <v>50000000</v>
      </c>
      <c r="F52" s="93">
        <v>50000000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225000000</v>
      </c>
      <c r="C53" s="95">
        <f>SUM(C42:C52)</f>
        <v>0</v>
      </c>
      <c r="D53" s="95"/>
      <c r="E53" s="95">
        <f t="shared" si="26"/>
        <v>225000000</v>
      </c>
      <c r="F53" s="96">
        <f t="shared" ref="F53:O53" si="33">SUM(F42:F52)</f>
        <v>225000000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245095000</v>
      </c>
      <c r="C67" s="104">
        <f>SUM(C9:C14,C17:C23,C26:C29,C32,C35:C39,C42:C52,C55:C58,C61:C65)</f>
        <v>0</v>
      </c>
      <c r="D67" s="104"/>
      <c r="E67" s="104">
        <f t="shared" si="35"/>
        <v>245095000</v>
      </c>
      <c r="F67" s="105">
        <f t="shared" ref="F67:O67" si="43">SUM(F9:F14,F17:F23,F26:F29,F32,F35:F39,F42:F52,F55:F58,F61:F65)</f>
        <v>245095000</v>
      </c>
      <c r="G67" s="106">
        <f t="shared" si="43"/>
        <v>16125000</v>
      </c>
      <c r="H67" s="105">
        <f t="shared" si="43"/>
        <v>5056000</v>
      </c>
      <c r="I67" s="106">
        <f t="shared" si="43"/>
        <v>0</v>
      </c>
      <c r="J67" s="105">
        <f t="shared" si="43"/>
        <v>5571000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10627000</v>
      </c>
      <c r="Q67" s="106">
        <f t="shared" si="37"/>
        <v>0</v>
      </c>
      <c r="R67" s="61">
        <f t="shared" si="38"/>
        <v>10.185917721518987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54.169640126414521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33828000</v>
      </c>
      <c r="C69" s="92"/>
      <c r="D69" s="92"/>
      <c r="E69" s="92">
        <f>$B69      +$C69      +$D69</f>
        <v>33828000</v>
      </c>
      <c r="F69" s="93">
        <v>33828000</v>
      </c>
      <c r="G69" s="94">
        <v>25028000</v>
      </c>
      <c r="H69" s="93">
        <v>4350000</v>
      </c>
      <c r="I69" s="94"/>
      <c r="J69" s="93">
        <v>10164000</v>
      </c>
      <c r="K69" s="94"/>
      <c r="L69" s="93"/>
      <c r="M69" s="94"/>
      <c r="N69" s="93"/>
      <c r="O69" s="94"/>
      <c r="P69" s="93">
        <f>$H69      +$J69      +$L69      +$N69</f>
        <v>14514000</v>
      </c>
      <c r="Q69" s="94">
        <f>$I69      +$K69      +$M69      +$O69</f>
        <v>0</v>
      </c>
      <c r="R69" s="48">
        <f>IF(($H69      =0),0,((($J69      -$H69      )/$H69      )*100))</f>
        <v>133.65517241379311</v>
      </c>
      <c r="S69" s="49">
        <f>IF(($I69      =0),0,((($K69      -$I69      )/$I69      )*100))</f>
        <v>0</v>
      </c>
      <c r="T69" s="48">
        <f>IF(($E69      =0),0,(($P69      /$E69      )*100))</f>
        <v>42.905285562256118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33828000</v>
      </c>
      <c r="C70" s="101">
        <f>C69</f>
        <v>0</v>
      </c>
      <c r="D70" s="101"/>
      <c r="E70" s="101">
        <f>$B70      +$C70      +$D70</f>
        <v>33828000</v>
      </c>
      <c r="F70" s="102">
        <f t="shared" ref="F70:O70" si="44">F69</f>
        <v>33828000</v>
      </c>
      <c r="G70" s="103">
        <f t="shared" si="44"/>
        <v>25028000</v>
      </c>
      <c r="H70" s="102">
        <f t="shared" si="44"/>
        <v>4350000</v>
      </c>
      <c r="I70" s="103">
        <f t="shared" si="44"/>
        <v>0</v>
      </c>
      <c r="J70" s="102">
        <f t="shared" si="44"/>
        <v>10164000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14514000</v>
      </c>
      <c r="Q70" s="103">
        <f>$I70      +$K70      +$M70      +$O70</f>
        <v>0</v>
      </c>
      <c r="R70" s="57">
        <f>IF(($H70      =0),0,((($J70      -$H70      )/$H70      )*100))</f>
        <v>133.65517241379311</v>
      </c>
      <c r="S70" s="58">
        <f>IF(($I70      =0),0,((($K70      -$I70      )/$I70      )*100))</f>
        <v>0</v>
      </c>
      <c r="T70" s="57">
        <f>IF($E70   =0,0,($P70   /$E70   )*100)</f>
        <v>42.905285562256118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33828000</v>
      </c>
      <c r="C71" s="104">
        <f>C69</f>
        <v>0</v>
      </c>
      <c r="D71" s="104"/>
      <c r="E71" s="104">
        <f>$B71      +$C71      +$D71</f>
        <v>33828000</v>
      </c>
      <c r="F71" s="105">
        <f t="shared" ref="F71:O71" si="45">F69</f>
        <v>33828000</v>
      </c>
      <c r="G71" s="106">
        <f t="shared" si="45"/>
        <v>25028000</v>
      </c>
      <c r="H71" s="105">
        <f t="shared" si="45"/>
        <v>4350000</v>
      </c>
      <c r="I71" s="106">
        <f t="shared" si="45"/>
        <v>0</v>
      </c>
      <c r="J71" s="105">
        <f t="shared" si="45"/>
        <v>10164000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14514000</v>
      </c>
      <c r="Q71" s="106">
        <f>$I71      +$K71      +$M71      +$O71</f>
        <v>0</v>
      </c>
      <c r="R71" s="61">
        <f>IF(($H71      =0),0,((($J71      -$H71      )/$H71      )*100))</f>
        <v>133.65517241379311</v>
      </c>
      <c r="S71" s="62">
        <f>IF(($I71      =0),0,((($K71      -$I71      )/$I71      )*100))</f>
        <v>0</v>
      </c>
      <c r="T71" s="61">
        <f>IF($E71   =0,0,($P71   /$E71   )*100)</f>
        <v>42.905285562256118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278923000</v>
      </c>
      <c r="C72" s="104">
        <f>SUM(C9:C14,C17:C23,C26:C29,C32,C35:C39,C42:C52,C55:C58,C61:C65,C69)</f>
        <v>0</v>
      </c>
      <c r="D72" s="104"/>
      <c r="E72" s="104">
        <f>$B72      +$C72      +$D72</f>
        <v>278923000</v>
      </c>
      <c r="F72" s="105">
        <f t="shared" ref="F72:O72" si="46">SUM(F9:F14,F17:F23,F26:F29,F32,F35:F39,F42:F52,F55:F58,F61:F65,F69)</f>
        <v>278923000</v>
      </c>
      <c r="G72" s="106">
        <f t="shared" si="46"/>
        <v>41153000</v>
      </c>
      <c r="H72" s="105">
        <f t="shared" si="46"/>
        <v>9406000</v>
      </c>
      <c r="I72" s="106">
        <f t="shared" si="46"/>
        <v>0</v>
      </c>
      <c r="J72" s="105">
        <f t="shared" si="46"/>
        <v>15735000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25141000</v>
      </c>
      <c r="Q72" s="106">
        <f>$I72      +$K72      +$M72      +$O72</f>
        <v>0</v>
      </c>
      <c r="R72" s="61">
        <f>IF(($H72      =0),0,((($J72      -$H72      )/$H72      )*100))</f>
        <v>67.286838188390391</v>
      </c>
      <c r="S72" s="62">
        <f>IF(($I72      =0),0,((($K72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47.040002993675863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138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139</v>
      </c>
    </row>
    <row r="116" spans="1:23" x14ac:dyDescent="0.25">
      <c r="A116" s="29" t="s">
        <v>140</v>
      </c>
    </row>
    <row r="117" spans="1:23" ht="13" x14ac:dyDescent="0.3">
      <c r="A117" s="29" t="s">
        <v>141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Yr7awz83Gb8lYXxELQk5hjG3x4xWIF/D/i1LEG261Iyv+KJgTpP0VtVDj9Ytxgz7RT6ESraGP3cDScgfDOmZjQ==" saltValue="px3a+bgO/QCkHs1bjAR2I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7DD2453838D146B46D351EED47F6DF" ma:contentTypeVersion="" ma:contentTypeDescription="Create a new document." ma:contentTypeScope="" ma:versionID="61c79aaaa8279f9f59b79deeb0050d6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209A877-C797-4DA9-A73E-1AE8A0CC7411}"/>
</file>

<file path=customXml/itemProps2.xml><?xml version="1.0" encoding="utf-8"?>
<ds:datastoreItem xmlns:ds="http://schemas.openxmlformats.org/officeDocument/2006/customXml" ds:itemID="{CCC7311E-1347-472D-9BBA-A50A34151250}"/>
</file>

<file path=customXml/itemProps3.xml><?xml version="1.0" encoding="utf-8"?>
<ds:datastoreItem xmlns:ds="http://schemas.openxmlformats.org/officeDocument/2006/customXml" ds:itemID="{3CB8F24B-481F-4BF1-B2D1-407CC2151E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Summary</vt:lpstr>
      <vt:lpstr>DC30</vt:lpstr>
      <vt:lpstr>DC31</vt:lpstr>
      <vt:lpstr>DC32</vt:lpstr>
      <vt:lpstr>MP301</vt:lpstr>
      <vt:lpstr>MP302</vt:lpstr>
      <vt:lpstr>MP303</vt:lpstr>
      <vt:lpstr>MP304</vt:lpstr>
      <vt:lpstr>MP305</vt:lpstr>
      <vt:lpstr>MP306</vt:lpstr>
      <vt:lpstr>MP307</vt:lpstr>
      <vt:lpstr>MP311</vt:lpstr>
      <vt:lpstr>MP312</vt:lpstr>
      <vt:lpstr>MP313</vt:lpstr>
      <vt:lpstr>MP314</vt:lpstr>
      <vt:lpstr>MP315</vt:lpstr>
      <vt:lpstr>MP316</vt:lpstr>
      <vt:lpstr>MP321</vt:lpstr>
      <vt:lpstr>MP324</vt:lpstr>
      <vt:lpstr>MP325</vt:lpstr>
      <vt:lpstr>MP326</vt:lpstr>
      <vt:lpstr>'DC30'!Print_Area</vt:lpstr>
      <vt:lpstr>'DC31'!Print_Area</vt:lpstr>
      <vt:lpstr>'DC32'!Print_Area</vt:lpstr>
      <vt:lpstr>'MP301'!Print_Area</vt:lpstr>
      <vt:lpstr>'MP302'!Print_Area</vt:lpstr>
      <vt:lpstr>'MP303'!Print_Area</vt:lpstr>
      <vt:lpstr>'MP304'!Print_Area</vt:lpstr>
      <vt:lpstr>'MP305'!Print_Area</vt:lpstr>
      <vt:lpstr>'MP306'!Print_Area</vt:lpstr>
      <vt:lpstr>'MP307'!Print_Area</vt:lpstr>
      <vt:lpstr>'MP311'!Print_Area</vt:lpstr>
      <vt:lpstr>'MP312'!Print_Area</vt:lpstr>
      <vt:lpstr>'MP313'!Print_Area</vt:lpstr>
      <vt:lpstr>'MP314'!Print_Area</vt:lpstr>
      <vt:lpstr>'MP315'!Print_Area</vt:lpstr>
      <vt:lpstr>'MP316'!Print_Area</vt:lpstr>
      <vt:lpstr>'MP321'!Print_Area</vt:lpstr>
      <vt:lpstr>'MP324'!Print_Area</vt:lpstr>
      <vt:lpstr>'MP325'!Print_Area</vt:lpstr>
      <vt:lpstr>'MP326'!Print_Area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Xolile Mdluli</cp:lastModifiedBy>
  <dcterms:created xsi:type="dcterms:W3CDTF">2024-02-06T07:32:38Z</dcterms:created>
  <dcterms:modified xsi:type="dcterms:W3CDTF">2024-02-06T07:34:01Z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0x010100687DD2453838D146B46D351EED47F6DF</vt:lpwstr>
  </property>
</Properties>
</file>