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75AD4FAA-0185-42F9-A68C-3E87F28C336B}" xr6:coauthVersionLast="47" xr6:coauthVersionMax="47" xr10:uidLastSave="{00000000-0000-0000-0000-000000000000}"/>
  <workbookProtection workbookAlgorithmName="SHA-512" workbookHashValue="EjYPBZ98fOXSD/eFZt8sAX0D4O8WSo/z/qSVwtK4mYDercnFOFSGUnrpHpnD/YGuHjic0QylWpxmGwg5/X1L2A==" workbookSaltValue="SVF89EdTIU230Oi2BnaJIw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'DC37'!$A$1:$X$127</definedName>
    <definedName name="_xlnm.Print_Area" localSheetId="2">'DC38'!$A$1:$X$127</definedName>
    <definedName name="_xlnm.Print_Area" localSheetId="3">'DC39'!$A$1:$X$127</definedName>
    <definedName name="_xlnm.Print_Area" localSheetId="4">'DC40'!$A$1:$X$127</definedName>
    <definedName name="_xlnm.Print_Area" localSheetId="5">'NW371'!$A$1:$X$127</definedName>
    <definedName name="_xlnm.Print_Area" localSheetId="6">'NW372'!$A$1:$X$127</definedName>
    <definedName name="_xlnm.Print_Area" localSheetId="7">'NW373'!$A$1:$X$127</definedName>
    <definedName name="_xlnm.Print_Area" localSheetId="8">'NW374'!$A$1:$X$127</definedName>
    <definedName name="_xlnm.Print_Area" localSheetId="9">'NW375'!$A$1:$X$127</definedName>
    <definedName name="_xlnm.Print_Area" localSheetId="10">'NW381'!$A$1:$X$127</definedName>
    <definedName name="_xlnm.Print_Area" localSheetId="11">'NW382'!$A$1:$X$127</definedName>
    <definedName name="_xlnm.Print_Area" localSheetId="12">'NW383'!$A$1:$X$127</definedName>
    <definedName name="_xlnm.Print_Area" localSheetId="13">'NW384'!$A$1:$X$127</definedName>
    <definedName name="_xlnm.Print_Area" localSheetId="14">'NW385'!$A$1:$X$127</definedName>
    <definedName name="_xlnm.Print_Area" localSheetId="15">'NW392'!$A$1:$X$127</definedName>
    <definedName name="_xlnm.Print_Area" localSheetId="16">'NW393'!$A$1:$X$127</definedName>
    <definedName name="_xlnm.Print_Area" localSheetId="17">'NW394'!$A$1:$X$127</definedName>
    <definedName name="_xlnm.Print_Area" localSheetId="18">'NW396'!$A$1:$X$127</definedName>
    <definedName name="_xlnm.Print_Area" localSheetId="19">'NW397'!$A$1:$X$127</definedName>
    <definedName name="_xlnm.Print_Area" localSheetId="20">'NW403'!$A$1:$X$127</definedName>
    <definedName name="_xlnm.Print_Area" localSheetId="21">'NW404'!$A$1:$X$127</definedName>
    <definedName name="_xlnm.Print_Area" localSheetId="22">'NW405'!$A$1:$X$127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T107" i="2" s="1"/>
  <c r="U106" i="2"/>
  <c r="S106" i="2"/>
  <c r="R106" i="2"/>
  <c r="E106" i="2"/>
  <c r="T106" i="2" s="1"/>
  <c r="S105" i="2"/>
  <c r="R105" i="2"/>
  <c r="E105" i="2"/>
  <c r="U105" i="2" s="1"/>
  <c r="U104" i="2"/>
  <c r="S104" i="2"/>
  <c r="R104" i="2"/>
  <c r="E104" i="2"/>
  <c r="T104" i="2" s="1"/>
  <c r="S103" i="2"/>
  <c r="R103" i="2"/>
  <c r="E103" i="2"/>
  <c r="S102" i="2"/>
  <c r="R102" i="2"/>
  <c r="E102" i="2"/>
  <c r="U102" i="2" s="1"/>
  <c r="S101" i="2"/>
  <c r="R101" i="2"/>
  <c r="E101" i="2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S106" i="3"/>
  <c r="R106" i="3"/>
  <c r="E106" i="3"/>
  <c r="U106" i="3" s="1"/>
  <c r="S105" i="3"/>
  <c r="R105" i="3"/>
  <c r="E105" i="3"/>
  <c r="S104" i="3"/>
  <c r="R104" i="3"/>
  <c r="E104" i="3"/>
  <c r="U104" i="3" s="1"/>
  <c r="S103" i="3"/>
  <c r="R103" i="3"/>
  <c r="E103" i="3"/>
  <c r="U103" i="3" s="1"/>
  <c r="S102" i="3"/>
  <c r="R102" i="3"/>
  <c r="E102" i="3"/>
  <c r="T102" i="3" s="1"/>
  <c r="S101" i="3"/>
  <c r="R101" i="3"/>
  <c r="E101" i="3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Q113" i="4"/>
  <c r="P113" i="4"/>
  <c r="O113" i="4"/>
  <c r="N113" i="4"/>
  <c r="M113" i="4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S108" i="4"/>
  <c r="R108" i="4"/>
  <c r="E108" i="4"/>
  <c r="U108" i="4" s="1"/>
  <c r="S107" i="4"/>
  <c r="R107" i="4"/>
  <c r="E107" i="4"/>
  <c r="U107" i="4" s="1"/>
  <c r="U106" i="4"/>
  <c r="T106" i="4"/>
  <c r="S106" i="4"/>
  <c r="R106" i="4"/>
  <c r="E106" i="4"/>
  <c r="S105" i="4"/>
  <c r="R105" i="4"/>
  <c r="E105" i="4"/>
  <c r="S104" i="4"/>
  <c r="R104" i="4"/>
  <c r="E104" i="4"/>
  <c r="U104" i="4" s="1"/>
  <c r="S103" i="4"/>
  <c r="R103" i="4"/>
  <c r="E103" i="4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U99" i="4" s="1"/>
  <c r="U98" i="4"/>
  <c r="T98" i="4"/>
  <c r="S98" i="4"/>
  <c r="R98" i="4"/>
  <c r="E98" i="4"/>
  <c r="S97" i="4"/>
  <c r="R97" i="4"/>
  <c r="E97" i="4"/>
  <c r="U97" i="4" s="1"/>
  <c r="S96" i="4"/>
  <c r="R96" i="4"/>
  <c r="E96" i="4"/>
  <c r="T96" i="4" s="1"/>
  <c r="W95" i="4"/>
  <c r="W112" i="4" s="1"/>
  <c r="V95" i="4"/>
  <c r="V112" i="4" s="1"/>
  <c r="M95" i="4"/>
  <c r="S95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S108" i="5"/>
  <c r="R108" i="5"/>
  <c r="E108" i="5"/>
  <c r="U108" i="5" s="1"/>
  <c r="S107" i="5"/>
  <c r="R107" i="5"/>
  <c r="E107" i="5"/>
  <c r="S106" i="5"/>
  <c r="R106" i="5"/>
  <c r="E106" i="5"/>
  <c r="S105" i="5"/>
  <c r="R105" i="5"/>
  <c r="E105" i="5"/>
  <c r="U105" i="5" s="1"/>
  <c r="S104" i="5"/>
  <c r="R104" i="5"/>
  <c r="E104" i="5"/>
  <c r="S103" i="5"/>
  <c r="R103" i="5"/>
  <c r="E103" i="5"/>
  <c r="U103" i="5" s="1"/>
  <c r="S102" i="5"/>
  <c r="R102" i="5"/>
  <c r="E102" i="5"/>
  <c r="S101" i="5"/>
  <c r="R101" i="5"/>
  <c r="E101" i="5"/>
  <c r="S100" i="5"/>
  <c r="R100" i="5"/>
  <c r="E100" i="5"/>
  <c r="T100" i="5" s="1"/>
  <c r="S99" i="5"/>
  <c r="R99" i="5"/>
  <c r="E99" i="5"/>
  <c r="T99" i="5" s="1"/>
  <c r="S98" i="5"/>
  <c r="R98" i="5"/>
  <c r="E98" i="5"/>
  <c r="U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S108" i="6"/>
  <c r="R108" i="6"/>
  <c r="E108" i="6"/>
  <c r="T108" i="6" s="1"/>
  <c r="S107" i="6"/>
  <c r="R107" i="6"/>
  <c r="E107" i="6"/>
  <c r="U107" i="6" s="1"/>
  <c r="S106" i="6"/>
  <c r="R106" i="6"/>
  <c r="E106" i="6"/>
  <c r="S105" i="6"/>
  <c r="R105" i="6"/>
  <c r="E105" i="6"/>
  <c r="S104" i="6"/>
  <c r="R104" i="6"/>
  <c r="E104" i="6"/>
  <c r="S103" i="6"/>
  <c r="R103" i="6"/>
  <c r="E103" i="6"/>
  <c r="U102" i="6"/>
  <c r="S102" i="6"/>
  <c r="R102" i="6"/>
  <c r="E102" i="6"/>
  <c r="T102" i="6" s="1"/>
  <c r="S101" i="6"/>
  <c r="R101" i="6"/>
  <c r="E101" i="6"/>
  <c r="S100" i="6"/>
  <c r="R100" i="6"/>
  <c r="E100" i="6"/>
  <c r="T100" i="6" s="1"/>
  <c r="S99" i="6"/>
  <c r="R99" i="6"/>
  <c r="E99" i="6"/>
  <c r="U99" i="6" s="1"/>
  <c r="S98" i="6"/>
  <c r="R98" i="6"/>
  <c r="E98" i="6"/>
  <c r="S97" i="6"/>
  <c r="R97" i="6"/>
  <c r="E97" i="6"/>
  <c r="S96" i="6"/>
  <c r="R96" i="6"/>
  <c r="E96" i="6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T104" i="7" s="1"/>
  <c r="U103" i="7"/>
  <c r="S103" i="7"/>
  <c r="R103" i="7"/>
  <c r="E103" i="7"/>
  <c r="T103" i="7" s="1"/>
  <c r="S102" i="7"/>
  <c r="R102" i="7"/>
  <c r="E102" i="7"/>
  <c r="T102" i="7" s="1"/>
  <c r="U101" i="7"/>
  <c r="T101" i="7"/>
  <c r="S101" i="7"/>
  <c r="R101" i="7"/>
  <c r="E101" i="7"/>
  <c r="S100" i="7"/>
  <c r="R100" i="7"/>
  <c r="E100" i="7"/>
  <c r="U100" i="7" s="1"/>
  <c r="S99" i="7"/>
  <c r="R99" i="7"/>
  <c r="E99" i="7"/>
  <c r="S98" i="7"/>
  <c r="R98" i="7"/>
  <c r="E98" i="7"/>
  <c r="U98" i="7" s="1"/>
  <c r="S97" i="7"/>
  <c r="R97" i="7"/>
  <c r="E97" i="7"/>
  <c r="S96" i="7"/>
  <c r="R96" i="7"/>
  <c r="E96" i="7"/>
  <c r="T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S105" i="8"/>
  <c r="R105" i="8"/>
  <c r="E105" i="8"/>
  <c r="T105" i="8" s="1"/>
  <c r="S104" i="8"/>
  <c r="R104" i="8"/>
  <c r="E104" i="8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S97" i="8"/>
  <c r="R97" i="8"/>
  <c r="E97" i="8"/>
  <c r="T97" i="8" s="1"/>
  <c r="S96" i="8"/>
  <c r="R96" i="8"/>
  <c r="E96" i="8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S106" i="9"/>
  <c r="R106" i="9"/>
  <c r="E106" i="9"/>
  <c r="U106" i="9" s="1"/>
  <c r="U105" i="9"/>
  <c r="S105" i="9"/>
  <c r="R105" i="9"/>
  <c r="E105" i="9"/>
  <c r="T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U98" i="9" s="1"/>
  <c r="S97" i="9"/>
  <c r="R97" i="9"/>
  <c r="E97" i="9"/>
  <c r="T97" i="9" s="1"/>
  <c r="U96" i="9"/>
  <c r="S96" i="9"/>
  <c r="R96" i="9"/>
  <c r="E96" i="9"/>
  <c r="T96" i="9" s="1"/>
  <c r="W95" i="9"/>
  <c r="W112" i="9" s="1"/>
  <c r="V95" i="9"/>
  <c r="V112" i="9" s="1"/>
  <c r="M95" i="9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R113" i="10"/>
  <c r="Q113" i="10"/>
  <c r="P113" i="10"/>
  <c r="O113" i="10"/>
  <c r="N113" i="10"/>
  <c r="M113" i="10"/>
  <c r="S113" i="10" s="1"/>
  <c r="L113" i="10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S107" i="10"/>
  <c r="R107" i="10"/>
  <c r="E107" i="10"/>
  <c r="S106" i="10"/>
  <c r="R106" i="10"/>
  <c r="E106" i="10"/>
  <c r="T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S99" i="10"/>
  <c r="R99" i="10"/>
  <c r="E99" i="10"/>
  <c r="U99" i="10" s="1"/>
  <c r="U98" i="10"/>
  <c r="S98" i="10"/>
  <c r="R98" i="10"/>
  <c r="E98" i="10"/>
  <c r="T98" i="10" s="1"/>
  <c r="S97" i="10"/>
  <c r="R97" i="10"/>
  <c r="E97" i="10"/>
  <c r="T97" i="10" s="1"/>
  <c r="U96" i="10"/>
  <c r="S96" i="10"/>
  <c r="R96" i="10"/>
  <c r="E96" i="10"/>
  <c r="T96" i="10" s="1"/>
  <c r="W95" i="10"/>
  <c r="W112" i="10" s="1"/>
  <c r="V95" i="10"/>
  <c r="V112" i="10" s="1"/>
  <c r="M95" i="10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S108" i="11"/>
  <c r="R108" i="11"/>
  <c r="E108" i="11"/>
  <c r="T108" i="11" s="1"/>
  <c r="S107" i="11"/>
  <c r="R107" i="11"/>
  <c r="E107" i="11"/>
  <c r="S106" i="11"/>
  <c r="R106" i="11"/>
  <c r="E106" i="11"/>
  <c r="T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T100" i="11"/>
  <c r="S100" i="11"/>
  <c r="R100" i="11"/>
  <c r="E100" i="11"/>
  <c r="U100" i="11" s="1"/>
  <c r="S99" i="11"/>
  <c r="R99" i="11"/>
  <c r="E99" i="11"/>
  <c r="T99" i="11" s="1"/>
  <c r="U98" i="11"/>
  <c r="S98" i="11"/>
  <c r="R98" i="11"/>
  <c r="E98" i="11"/>
  <c r="T98" i="11" s="1"/>
  <c r="S97" i="11"/>
  <c r="R97" i="11"/>
  <c r="E97" i="1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S109" i="12"/>
  <c r="R109" i="12"/>
  <c r="E109" i="12"/>
  <c r="U109" i="12" s="1"/>
  <c r="S108" i="12"/>
  <c r="R108" i="12"/>
  <c r="E108" i="12"/>
  <c r="T108" i="12" s="1"/>
  <c r="S107" i="12"/>
  <c r="R107" i="12"/>
  <c r="E107" i="12"/>
  <c r="T107" i="12" s="1"/>
  <c r="U106" i="12"/>
  <c r="S106" i="12"/>
  <c r="R106" i="12"/>
  <c r="E106" i="12"/>
  <c r="T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T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M112" i="12" s="1"/>
  <c r="S112" i="12" s="1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T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S103" i="13"/>
  <c r="R103" i="13"/>
  <c r="E103" i="13"/>
  <c r="S102" i="13"/>
  <c r="R102" i="13"/>
  <c r="E102" i="13"/>
  <c r="S101" i="13"/>
  <c r="R101" i="13"/>
  <c r="E101" i="13"/>
  <c r="T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T113" i="14"/>
  <c r="S113" i="14"/>
  <c r="Q113" i="14"/>
  <c r="P113" i="14"/>
  <c r="O113" i="14"/>
  <c r="N113" i="14"/>
  <c r="M113" i="14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S99" i="14"/>
  <c r="R99" i="14"/>
  <c r="E99" i="14"/>
  <c r="T99" i="14" s="1"/>
  <c r="S98" i="14"/>
  <c r="R98" i="14"/>
  <c r="E98" i="14"/>
  <c r="T97" i="14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T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T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U110" i="16"/>
  <c r="S110" i="16"/>
  <c r="R110" i="16"/>
  <c r="E110" i="16"/>
  <c r="T110" i="16" s="1"/>
  <c r="S109" i="16"/>
  <c r="R109" i="16"/>
  <c r="E109" i="16"/>
  <c r="T109" i="16" s="1"/>
  <c r="T108" i="16"/>
  <c r="S108" i="16"/>
  <c r="R108" i="16"/>
  <c r="E108" i="16"/>
  <c r="U108" i="16" s="1"/>
  <c r="S107" i="16"/>
  <c r="R107" i="16"/>
  <c r="E107" i="16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T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S95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S109" i="17"/>
  <c r="R109" i="17"/>
  <c r="E109" i="17"/>
  <c r="T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T101" i="17" s="1"/>
  <c r="S100" i="17"/>
  <c r="R100" i="17"/>
  <c r="E100" i="17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T110" i="18" s="1"/>
  <c r="S109" i="18"/>
  <c r="R109" i="18"/>
  <c r="E109" i="18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S102" i="20"/>
  <c r="R102" i="20"/>
  <c r="E102" i="20"/>
  <c r="U102" i="20" s="1"/>
  <c r="S101" i="20"/>
  <c r="R101" i="20"/>
  <c r="E101" i="20"/>
  <c r="T101" i="20" s="1"/>
  <c r="S100" i="20"/>
  <c r="R100" i="20"/>
  <c r="E100" i="20"/>
  <c r="U100" i="20" s="1"/>
  <c r="S99" i="20"/>
  <c r="R99" i="20"/>
  <c r="E99" i="20"/>
  <c r="U99" i="20" s="1"/>
  <c r="T98" i="20"/>
  <c r="S98" i="20"/>
  <c r="R98" i="20"/>
  <c r="E98" i="20"/>
  <c r="U98" i="20" s="1"/>
  <c r="S97" i="20"/>
  <c r="R97" i="20"/>
  <c r="E97" i="20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S97" i="21"/>
  <c r="R97" i="21"/>
  <c r="E97" i="21"/>
  <c r="U97" i="21" s="1"/>
  <c r="S96" i="21"/>
  <c r="R96" i="21"/>
  <c r="E96" i="21"/>
  <c r="T96" i="21" s="1"/>
  <c r="W95" i="21"/>
  <c r="W112" i="21" s="1"/>
  <c r="V95" i="21"/>
  <c r="V112" i="21" s="1"/>
  <c r="S95" i="2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S105" i="22"/>
  <c r="R105" i="22"/>
  <c r="E105" i="22"/>
  <c r="T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S101" i="22"/>
  <c r="R101" i="22"/>
  <c r="E101" i="22"/>
  <c r="S100" i="22"/>
  <c r="R100" i="22"/>
  <c r="E100" i="22"/>
  <c r="S99" i="22"/>
  <c r="R99" i="22"/>
  <c r="E99" i="22"/>
  <c r="T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T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S109" i="23"/>
  <c r="R109" i="23"/>
  <c r="E109" i="23"/>
  <c r="T109" i="23" s="1"/>
  <c r="S108" i="23"/>
  <c r="R108" i="23"/>
  <c r="E108" i="23"/>
  <c r="T108" i="23" s="1"/>
  <c r="S107" i="23"/>
  <c r="R107" i="23"/>
  <c r="E107" i="23"/>
  <c r="U107" i="23" s="1"/>
  <c r="T106" i="23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S97" i="23"/>
  <c r="R97" i="23"/>
  <c r="E97" i="23"/>
  <c r="U97" i="23" s="1"/>
  <c r="T96" i="23"/>
  <c r="S96" i="23"/>
  <c r="R96" i="23"/>
  <c r="E96" i="23"/>
  <c r="U96" i="23" s="1"/>
  <c r="W95" i="23"/>
  <c r="W112" i="23" s="1"/>
  <c r="V95" i="23"/>
  <c r="V112" i="23" s="1"/>
  <c r="M95" i="23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T97" i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79" i="2" s="1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79" i="18" s="1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3"/>
  <c r="R93" i="23"/>
  <c r="Q93" i="23"/>
  <c r="P93" i="23"/>
  <c r="E93" i="23"/>
  <c r="S92" i="23"/>
  <c r="R92" i="23"/>
  <c r="Q92" i="23"/>
  <c r="P92" i="23"/>
  <c r="E92" i="23"/>
  <c r="T92" i="23" s="1"/>
  <c r="U91" i="23"/>
  <c r="S91" i="23"/>
  <c r="R91" i="23"/>
  <c r="Q91" i="23"/>
  <c r="P91" i="23"/>
  <c r="E91" i="23"/>
  <c r="T91" i="23" s="1"/>
  <c r="S90" i="23"/>
  <c r="R90" i="23"/>
  <c r="Q90" i="23"/>
  <c r="P90" i="23"/>
  <c r="E90" i="23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S86" i="23"/>
  <c r="R86" i="23"/>
  <c r="Q86" i="23"/>
  <c r="P86" i="23"/>
  <c r="E86" i="23"/>
  <c r="U86" i="23" s="1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E72" i="23"/>
  <c r="C72" i="23"/>
  <c r="B72" i="23"/>
  <c r="V71" i="23"/>
  <c r="O71" i="23"/>
  <c r="N71" i="23"/>
  <c r="M71" i="23"/>
  <c r="L71" i="23"/>
  <c r="K71" i="23"/>
  <c r="J71" i="23"/>
  <c r="I71" i="23"/>
  <c r="S71" i="23" s="1"/>
  <c r="H71" i="23"/>
  <c r="G71" i="23"/>
  <c r="F71" i="23"/>
  <c r="C71" i="23"/>
  <c r="B71" i="23"/>
  <c r="E71" i="23" s="1"/>
  <c r="V70" i="23"/>
  <c r="O70" i="23"/>
  <c r="N70" i="23"/>
  <c r="M70" i="23"/>
  <c r="L70" i="23"/>
  <c r="K70" i="23"/>
  <c r="J70" i="23"/>
  <c r="I70" i="23"/>
  <c r="S70" i="23" s="1"/>
  <c r="H70" i="23"/>
  <c r="G70" i="23"/>
  <c r="F70" i="23"/>
  <c r="C70" i="23"/>
  <c r="B70" i="23"/>
  <c r="T69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S67" i="23" s="1"/>
  <c r="H67" i="23"/>
  <c r="G67" i="23"/>
  <c r="F67" i="23"/>
  <c r="C67" i="23"/>
  <c r="B67" i="23"/>
  <c r="V66" i="23"/>
  <c r="O66" i="23"/>
  <c r="N66" i="23"/>
  <c r="M66" i="23"/>
  <c r="L66" i="23"/>
  <c r="K66" i="23"/>
  <c r="J66" i="23"/>
  <c r="I66" i="23"/>
  <c r="S66" i="23" s="1"/>
  <c r="H66" i="23"/>
  <c r="R66" i="23" s="1"/>
  <c r="G66" i="23"/>
  <c r="F66" i="23"/>
  <c r="C66" i="23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S63" i="23"/>
  <c r="R63" i="23"/>
  <c r="Q63" i="23"/>
  <c r="P63" i="23"/>
  <c r="E63" i="23"/>
  <c r="T63" i="23" s="1"/>
  <c r="S62" i="23"/>
  <c r="R62" i="23"/>
  <c r="Q62" i="23"/>
  <c r="P62" i="23"/>
  <c r="E62" i="23"/>
  <c r="T61" i="23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E59" i="23" s="1"/>
  <c r="U58" i="23"/>
  <c r="T58" i="23"/>
  <c r="S58" i="23"/>
  <c r="R58" i="23"/>
  <c r="Q58" i="23"/>
  <c r="P58" i="23"/>
  <c r="E58" i="23"/>
  <c r="S57" i="23"/>
  <c r="R57" i="23"/>
  <c r="Q57" i="23"/>
  <c r="P57" i="23"/>
  <c r="E57" i="23"/>
  <c r="S56" i="23"/>
  <c r="R56" i="23"/>
  <c r="Q56" i="23"/>
  <c r="P56" i="23"/>
  <c r="E56" i="23"/>
  <c r="U56" i="23" s="1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B53" i="23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S48" i="23"/>
  <c r="R48" i="23"/>
  <c r="Q48" i="23"/>
  <c r="P48" i="23"/>
  <c r="E48" i="23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T45" i="23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U43" i="23" s="1"/>
  <c r="S42" i="23"/>
  <c r="R42" i="23"/>
  <c r="Q42" i="23"/>
  <c r="P42" i="23"/>
  <c r="E42" i="23"/>
  <c r="U42" i="23" s="1"/>
  <c r="V40" i="23"/>
  <c r="O40" i="23"/>
  <c r="N40" i="23"/>
  <c r="M40" i="23"/>
  <c r="L40" i="23"/>
  <c r="K40" i="23"/>
  <c r="J40" i="23"/>
  <c r="I40" i="23"/>
  <c r="S40" i="23" s="1"/>
  <c r="H40" i="23"/>
  <c r="R40" i="23" s="1"/>
  <c r="G40" i="23"/>
  <c r="F40" i="23"/>
  <c r="C40" i="23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U38" i="23" s="1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U35" i="23" s="1"/>
  <c r="V33" i="23"/>
  <c r="O33" i="23"/>
  <c r="N33" i="23"/>
  <c r="M33" i="23"/>
  <c r="L33" i="23"/>
  <c r="K33" i="23"/>
  <c r="J33" i="23"/>
  <c r="R33" i="23" s="1"/>
  <c r="I33" i="23"/>
  <c r="Q33" i="23" s="1"/>
  <c r="H33" i="23"/>
  <c r="G33" i="23"/>
  <c r="F33" i="23"/>
  <c r="C33" i="23"/>
  <c r="B33" i="23"/>
  <c r="E33" i="23" s="1"/>
  <c r="S32" i="23"/>
  <c r="R32" i="23"/>
  <c r="Q32" i="23"/>
  <c r="P32" i="23"/>
  <c r="E32" i="23"/>
  <c r="V30" i="23"/>
  <c r="O30" i="23"/>
  <c r="N30" i="23"/>
  <c r="M30" i="23"/>
  <c r="L30" i="23"/>
  <c r="K30" i="23"/>
  <c r="J30" i="23"/>
  <c r="I30" i="23"/>
  <c r="S30" i="23" s="1"/>
  <c r="H30" i="23"/>
  <c r="R30" i="23" s="1"/>
  <c r="G30" i="23"/>
  <c r="F30" i="23"/>
  <c r="E30" i="23"/>
  <c r="C30" i="23"/>
  <c r="B30" i="23"/>
  <c r="U29" i="23"/>
  <c r="S29" i="23"/>
  <c r="R29" i="23"/>
  <c r="Q29" i="23"/>
  <c r="P29" i="23"/>
  <c r="E29" i="23"/>
  <c r="T29" i="23" s="1"/>
  <c r="S28" i="23"/>
  <c r="R28" i="23"/>
  <c r="Q28" i="23"/>
  <c r="P28" i="23"/>
  <c r="E28" i="23"/>
  <c r="U28" i="23" s="1"/>
  <c r="S27" i="23"/>
  <c r="R27" i="23"/>
  <c r="Q27" i="23"/>
  <c r="P27" i="23"/>
  <c r="E27" i="23"/>
  <c r="S26" i="23"/>
  <c r="R26" i="23"/>
  <c r="Q26" i="23"/>
  <c r="P26" i="23"/>
  <c r="E26" i="23"/>
  <c r="T26" i="23" s="1"/>
  <c r="V24" i="23"/>
  <c r="S24" i="23"/>
  <c r="O24" i="23"/>
  <c r="N24" i="23"/>
  <c r="M24" i="23"/>
  <c r="L24" i="23"/>
  <c r="K24" i="23"/>
  <c r="J24" i="23"/>
  <c r="I24" i="23"/>
  <c r="H24" i="23"/>
  <c r="R24" i="23" s="1"/>
  <c r="G24" i="23"/>
  <c r="F24" i="23"/>
  <c r="C24" i="23"/>
  <c r="B24" i="23"/>
  <c r="E24" i="23" s="1"/>
  <c r="S23" i="23"/>
  <c r="R23" i="23"/>
  <c r="Q23" i="23"/>
  <c r="P23" i="23"/>
  <c r="E23" i="23"/>
  <c r="S22" i="23"/>
  <c r="R22" i="23"/>
  <c r="Q22" i="23"/>
  <c r="P22" i="23"/>
  <c r="E22" i="23"/>
  <c r="T22" i="23" s="1"/>
  <c r="U21" i="23"/>
  <c r="S21" i="23"/>
  <c r="R21" i="23"/>
  <c r="Q21" i="23"/>
  <c r="P21" i="23"/>
  <c r="E21" i="23"/>
  <c r="T21" i="23" s="1"/>
  <c r="S20" i="23"/>
  <c r="R20" i="23"/>
  <c r="Q20" i="23"/>
  <c r="P20" i="23"/>
  <c r="E20" i="23"/>
  <c r="U19" i="23"/>
  <c r="T19" i="23"/>
  <c r="S19" i="23"/>
  <c r="R19" i="23"/>
  <c r="Q19" i="23"/>
  <c r="P19" i="23"/>
  <c r="E19" i="23"/>
  <c r="U18" i="23"/>
  <c r="T18" i="23"/>
  <c r="S18" i="23"/>
  <c r="R18" i="23"/>
  <c r="Q18" i="23"/>
  <c r="P18" i="23"/>
  <c r="E18" i="23"/>
  <c r="T17" i="23"/>
  <c r="S17" i="23"/>
  <c r="R17" i="23"/>
  <c r="Q17" i="23"/>
  <c r="P17" i="23"/>
  <c r="E17" i="23"/>
  <c r="U17" i="23" s="1"/>
  <c r="V15" i="23"/>
  <c r="O15" i="23"/>
  <c r="N15" i="23"/>
  <c r="M15" i="23"/>
  <c r="L15" i="23"/>
  <c r="K15" i="23"/>
  <c r="J15" i="23"/>
  <c r="R15" i="23" s="1"/>
  <c r="I15" i="23"/>
  <c r="S15" i="23" s="1"/>
  <c r="H15" i="23"/>
  <c r="G15" i="23"/>
  <c r="F15" i="23"/>
  <c r="C15" i="23"/>
  <c r="B15" i="23"/>
  <c r="S14" i="23"/>
  <c r="R14" i="23"/>
  <c r="Q14" i="23"/>
  <c r="P14" i="23"/>
  <c r="E14" i="23"/>
  <c r="T14" i="23" s="1"/>
  <c r="S13" i="23"/>
  <c r="R13" i="23"/>
  <c r="Q13" i="23"/>
  <c r="U13" i="23" s="1"/>
  <c r="P13" i="23"/>
  <c r="T13" i="23" s="1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0" i="23"/>
  <c r="S10" i="23"/>
  <c r="R10" i="23"/>
  <c r="Q10" i="23"/>
  <c r="P10" i="23"/>
  <c r="E10" i="23"/>
  <c r="S9" i="23"/>
  <c r="R9" i="23"/>
  <c r="Q9" i="23"/>
  <c r="P9" i="23"/>
  <c r="E9" i="23"/>
  <c r="U9" i="23" s="1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S91" i="22"/>
  <c r="R91" i="22"/>
  <c r="Q91" i="22"/>
  <c r="P91" i="22"/>
  <c r="E91" i="22"/>
  <c r="U90" i="22"/>
  <c r="T90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U87" i="22"/>
  <c r="S87" i="22"/>
  <c r="R87" i="22"/>
  <c r="Q87" i="22"/>
  <c r="P87" i="22"/>
  <c r="E87" i="22"/>
  <c r="T87" i="22" s="1"/>
  <c r="U86" i="22"/>
  <c r="T86" i="22"/>
  <c r="S86" i="22"/>
  <c r="R86" i="22"/>
  <c r="Q86" i="22"/>
  <c r="P86" i="22"/>
  <c r="E86" i="22"/>
  <c r="V72" i="22"/>
  <c r="O72" i="22"/>
  <c r="N72" i="22"/>
  <c r="M72" i="22"/>
  <c r="L72" i="22"/>
  <c r="K72" i="22"/>
  <c r="J72" i="22"/>
  <c r="I72" i="22"/>
  <c r="S72" i="22" s="1"/>
  <c r="H72" i="22"/>
  <c r="G72" i="22"/>
  <c r="F72" i="22"/>
  <c r="C72" i="22"/>
  <c r="B72" i="22"/>
  <c r="V71" i="22"/>
  <c r="O71" i="22"/>
  <c r="N71" i="22"/>
  <c r="M71" i="22"/>
  <c r="L71" i="22"/>
  <c r="K71" i="22"/>
  <c r="J71" i="22"/>
  <c r="I71" i="22"/>
  <c r="S71" i="22" s="1"/>
  <c r="H71" i="22"/>
  <c r="R71" i="22" s="1"/>
  <c r="G71" i="22"/>
  <c r="F71" i="22"/>
  <c r="C71" i="22"/>
  <c r="B71" i="22"/>
  <c r="E71" i="22" s="1"/>
  <c r="V70" i="22"/>
  <c r="O70" i="22"/>
  <c r="N70" i="22"/>
  <c r="M70" i="22"/>
  <c r="L70" i="22"/>
  <c r="K70" i="22"/>
  <c r="J70" i="22"/>
  <c r="R70" i="22" s="1"/>
  <c r="I70" i="22"/>
  <c r="S70" i="22" s="1"/>
  <c r="H70" i="22"/>
  <c r="G70" i="22"/>
  <c r="F70" i="22"/>
  <c r="C70" i="22"/>
  <c r="B70" i="22"/>
  <c r="E70" i="22" s="1"/>
  <c r="S69" i="22"/>
  <c r="R69" i="22"/>
  <c r="Q69" i="22"/>
  <c r="P69" i="22"/>
  <c r="E69" i="22"/>
  <c r="T69" i="22" s="1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V66" i="22"/>
  <c r="O66" i="22"/>
  <c r="N66" i="22"/>
  <c r="M66" i="22"/>
  <c r="L66" i="22"/>
  <c r="K66" i="22"/>
  <c r="J66" i="22"/>
  <c r="I66" i="22"/>
  <c r="S66" i="22" s="1"/>
  <c r="H66" i="22"/>
  <c r="G66" i="22"/>
  <c r="F66" i="22"/>
  <c r="C66" i="22"/>
  <c r="B66" i="22"/>
  <c r="S65" i="22"/>
  <c r="R65" i="22"/>
  <c r="Q65" i="22"/>
  <c r="P65" i="22"/>
  <c r="E65" i="22"/>
  <c r="T64" i="22"/>
  <c r="S64" i="22"/>
  <c r="R64" i="22"/>
  <c r="Q64" i="22"/>
  <c r="P64" i="22"/>
  <c r="E64" i="22"/>
  <c r="U64" i="22" s="1"/>
  <c r="U63" i="22"/>
  <c r="T63" i="22"/>
  <c r="S63" i="22"/>
  <c r="R63" i="22"/>
  <c r="Q63" i="22"/>
  <c r="P63" i="22"/>
  <c r="E63" i="22"/>
  <c r="S62" i="22"/>
  <c r="R62" i="22"/>
  <c r="Q62" i="22"/>
  <c r="P62" i="22"/>
  <c r="E62" i="22"/>
  <c r="U62" i="22" s="1"/>
  <c r="S61" i="22"/>
  <c r="R61" i="22"/>
  <c r="Q61" i="22"/>
  <c r="P61" i="22"/>
  <c r="E61" i="22"/>
  <c r="T66" i="22" s="1"/>
  <c r="V59" i="22"/>
  <c r="O59" i="22"/>
  <c r="N59" i="22"/>
  <c r="M59" i="22"/>
  <c r="L59" i="22"/>
  <c r="K59" i="22"/>
  <c r="J59" i="22"/>
  <c r="I59" i="22"/>
  <c r="S59" i="22" s="1"/>
  <c r="H59" i="22"/>
  <c r="G59" i="22"/>
  <c r="F59" i="22"/>
  <c r="C59" i="22"/>
  <c r="B59" i="22"/>
  <c r="E59" i="22" s="1"/>
  <c r="U58" i="22"/>
  <c r="S58" i="22"/>
  <c r="R58" i="22"/>
  <c r="Q58" i="22"/>
  <c r="P58" i="22"/>
  <c r="E58" i="22"/>
  <c r="T58" i="22" s="1"/>
  <c r="U57" i="22"/>
  <c r="T57" i="22"/>
  <c r="S57" i="22"/>
  <c r="R57" i="22"/>
  <c r="Q57" i="22"/>
  <c r="P57" i="22"/>
  <c r="E57" i="22"/>
  <c r="S56" i="22"/>
  <c r="R56" i="22"/>
  <c r="Q56" i="22"/>
  <c r="P56" i="22"/>
  <c r="E56" i="22"/>
  <c r="U56" i="22" s="1"/>
  <c r="S55" i="22"/>
  <c r="R55" i="22"/>
  <c r="Q55" i="22"/>
  <c r="P55" i="22"/>
  <c r="E55" i="22"/>
  <c r="V53" i="22"/>
  <c r="O53" i="22"/>
  <c r="N53" i="22"/>
  <c r="M53" i="22"/>
  <c r="L53" i="22"/>
  <c r="K53" i="22"/>
  <c r="J53" i="22"/>
  <c r="I53" i="22"/>
  <c r="S53" i="22" s="1"/>
  <c r="H53" i="22"/>
  <c r="R53" i="22" s="1"/>
  <c r="G53" i="22"/>
  <c r="F53" i="22"/>
  <c r="C53" i="22"/>
  <c r="E53" i="22" s="1"/>
  <c r="B53" i="22"/>
  <c r="S52" i="22"/>
  <c r="R52" i="22"/>
  <c r="Q52" i="22"/>
  <c r="P52" i="22"/>
  <c r="E52" i="22"/>
  <c r="U52" i="22" s="1"/>
  <c r="S51" i="22"/>
  <c r="R51" i="22"/>
  <c r="Q51" i="22"/>
  <c r="P51" i="22"/>
  <c r="E51" i="22"/>
  <c r="U50" i="22"/>
  <c r="S50" i="22"/>
  <c r="R50" i="22"/>
  <c r="Q50" i="22"/>
  <c r="P50" i="22"/>
  <c r="E50" i="22"/>
  <c r="T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U46" i="22"/>
  <c r="S46" i="22"/>
  <c r="R46" i="22"/>
  <c r="Q46" i="22"/>
  <c r="P46" i="22"/>
  <c r="E46" i="22"/>
  <c r="T46" i="22" s="1"/>
  <c r="U45" i="22"/>
  <c r="T45" i="22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U42" i="22"/>
  <c r="S42" i="22"/>
  <c r="R42" i="22"/>
  <c r="Q42" i="22"/>
  <c r="P42" i="22"/>
  <c r="E42" i="22"/>
  <c r="T42" i="22" s="1"/>
  <c r="V40" i="22"/>
  <c r="S40" i="22"/>
  <c r="O40" i="22"/>
  <c r="N40" i="22"/>
  <c r="M40" i="22"/>
  <c r="L40" i="22"/>
  <c r="K40" i="22"/>
  <c r="J40" i="22"/>
  <c r="I40" i="22"/>
  <c r="H40" i="22"/>
  <c r="R40" i="22" s="1"/>
  <c r="G40" i="22"/>
  <c r="F40" i="22"/>
  <c r="C40" i="22"/>
  <c r="B40" i="22"/>
  <c r="S39" i="22"/>
  <c r="R39" i="22"/>
  <c r="Q39" i="22"/>
  <c r="P39" i="22"/>
  <c r="E39" i="22"/>
  <c r="S38" i="22"/>
  <c r="R38" i="22"/>
  <c r="Q38" i="22"/>
  <c r="P38" i="22"/>
  <c r="E38" i="22"/>
  <c r="T38" i="22" s="1"/>
  <c r="U37" i="22"/>
  <c r="T37" i="22"/>
  <c r="S37" i="22"/>
  <c r="R37" i="22"/>
  <c r="Q37" i="22"/>
  <c r="P37" i="22"/>
  <c r="E37" i="22"/>
  <c r="S36" i="22"/>
  <c r="R36" i="22"/>
  <c r="Q36" i="22"/>
  <c r="P36" i="22"/>
  <c r="E36" i="22"/>
  <c r="U36" i="22" s="1"/>
  <c r="S35" i="22"/>
  <c r="R35" i="22"/>
  <c r="Q35" i="22"/>
  <c r="P35" i="22"/>
  <c r="E35" i="22"/>
  <c r="U35" i="22" s="1"/>
  <c r="V33" i="22"/>
  <c r="O33" i="22"/>
  <c r="N33" i="22"/>
  <c r="M33" i="22"/>
  <c r="L33" i="22"/>
  <c r="K33" i="22"/>
  <c r="J33" i="22"/>
  <c r="I33" i="22"/>
  <c r="S33" i="22" s="1"/>
  <c r="H33" i="22"/>
  <c r="R33" i="22" s="1"/>
  <c r="G33" i="22"/>
  <c r="F33" i="22"/>
  <c r="C33" i="22"/>
  <c r="B33" i="22"/>
  <c r="S32" i="22"/>
  <c r="R32" i="22"/>
  <c r="Q32" i="22"/>
  <c r="P32" i="22"/>
  <c r="E32" i="22"/>
  <c r="U32" i="22" s="1"/>
  <c r="V30" i="22"/>
  <c r="O30" i="22"/>
  <c r="N30" i="22"/>
  <c r="M30" i="22"/>
  <c r="L30" i="22"/>
  <c r="K30" i="22"/>
  <c r="J30" i="22"/>
  <c r="I30" i="22"/>
  <c r="S30" i="22" s="1"/>
  <c r="H30" i="22"/>
  <c r="P30" i="22" s="1"/>
  <c r="G30" i="22"/>
  <c r="F30" i="22"/>
  <c r="E30" i="22"/>
  <c r="C30" i="22"/>
  <c r="B30" i="22"/>
  <c r="T29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U27" i="22"/>
  <c r="S27" i="22"/>
  <c r="R27" i="22"/>
  <c r="Q27" i="22"/>
  <c r="P27" i="22"/>
  <c r="E27" i="22"/>
  <c r="T27" i="22" s="1"/>
  <c r="S26" i="22"/>
  <c r="R26" i="22"/>
  <c r="Q26" i="22"/>
  <c r="P26" i="22"/>
  <c r="E26" i="22"/>
  <c r="U26" i="22" s="1"/>
  <c r="V24" i="22"/>
  <c r="O24" i="22"/>
  <c r="N24" i="22"/>
  <c r="M24" i="22"/>
  <c r="L24" i="22"/>
  <c r="K24" i="22"/>
  <c r="J24" i="22"/>
  <c r="I24" i="22"/>
  <c r="S24" i="22" s="1"/>
  <c r="H24" i="22"/>
  <c r="R24" i="22" s="1"/>
  <c r="G24" i="22"/>
  <c r="F24" i="22"/>
  <c r="C24" i="22"/>
  <c r="B24" i="22"/>
  <c r="E24" i="22" s="1"/>
  <c r="U23" i="22"/>
  <c r="T23" i="22"/>
  <c r="S23" i="22"/>
  <c r="R23" i="22"/>
  <c r="Q23" i="22"/>
  <c r="P23" i="22"/>
  <c r="E23" i="22"/>
  <c r="U22" i="22"/>
  <c r="T22" i="22"/>
  <c r="S22" i="22"/>
  <c r="R22" i="22"/>
  <c r="Q22" i="22"/>
  <c r="P22" i="22"/>
  <c r="E22" i="22"/>
  <c r="S21" i="22"/>
  <c r="R21" i="22"/>
  <c r="Q21" i="22"/>
  <c r="P21" i="22"/>
  <c r="E21" i="22"/>
  <c r="U21" i="22" s="1"/>
  <c r="S20" i="22"/>
  <c r="R20" i="22"/>
  <c r="Q20" i="22"/>
  <c r="P20" i="22"/>
  <c r="E20" i="22"/>
  <c r="U20" i="22" s="1"/>
  <c r="S19" i="22"/>
  <c r="R19" i="22"/>
  <c r="Q19" i="22"/>
  <c r="P19" i="22"/>
  <c r="E19" i="22"/>
  <c r="S18" i="22"/>
  <c r="R18" i="22"/>
  <c r="Q18" i="22"/>
  <c r="P18" i="22"/>
  <c r="E18" i="22"/>
  <c r="T18" i="22" s="1"/>
  <c r="S17" i="22"/>
  <c r="R17" i="22"/>
  <c r="Q17" i="22"/>
  <c r="P17" i="22"/>
  <c r="E17" i="22"/>
  <c r="U17" i="22" s="1"/>
  <c r="V15" i="22"/>
  <c r="O15" i="22"/>
  <c r="N15" i="22"/>
  <c r="M15" i="22"/>
  <c r="L15" i="22"/>
  <c r="K15" i="22"/>
  <c r="J15" i="22"/>
  <c r="R15" i="22" s="1"/>
  <c r="I15" i="22"/>
  <c r="S15" i="22" s="1"/>
  <c r="H15" i="22"/>
  <c r="G15" i="22"/>
  <c r="F15" i="22"/>
  <c r="C15" i="22"/>
  <c r="B15" i="22"/>
  <c r="S14" i="22"/>
  <c r="R14" i="22"/>
  <c r="Q14" i="22"/>
  <c r="P14" i="22"/>
  <c r="E14" i="22"/>
  <c r="T14" i="22" s="1"/>
  <c r="U13" i="22"/>
  <c r="T13" i="22"/>
  <c r="S13" i="22"/>
  <c r="R13" i="22"/>
  <c r="Q13" i="22"/>
  <c r="P13" i="22"/>
  <c r="E13" i="22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U10" i="22" s="1"/>
  <c r="P10" i="22"/>
  <c r="E10" i="22"/>
  <c r="T10" i="22" s="1"/>
  <c r="T9" i="22"/>
  <c r="S9" i="22"/>
  <c r="R9" i="22"/>
  <c r="Q9" i="22"/>
  <c r="P9" i="22"/>
  <c r="E9" i="22"/>
  <c r="U9" i="22" s="1"/>
  <c r="S93" i="21"/>
  <c r="R93" i="21"/>
  <c r="Q93" i="21"/>
  <c r="P93" i="21"/>
  <c r="E93" i="21"/>
  <c r="U93" i="21" s="1"/>
  <c r="S92" i="21"/>
  <c r="R92" i="21"/>
  <c r="Q92" i="21"/>
  <c r="P92" i="21"/>
  <c r="E92" i="21"/>
  <c r="U91" i="21"/>
  <c r="S91" i="21"/>
  <c r="R91" i="21"/>
  <c r="Q91" i="21"/>
  <c r="P91" i="21"/>
  <c r="E91" i="21"/>
  <c r="T91" i="21" s="1"/>
  <c r="S90" i="21"/>
  <c r="R90" i="21"/>
  <c r="Q90" i="21"/>
  <c r="P90" i="21"/>
  <c r="E90" i="21"/>
  <c r="T89" i="21"/>
  <c r="S89" i="21"/>
  <c r="R89" i="21"/>
  <c r="Q89" i="21"/>
  <c r="P89" i="21"/>
  <c r="E89" i="21"/>
  <c r="U89" i="21" s="1"/>
  <c r="U88" i="21"/>
  <c r="T88" i="21"/>
  <c r="S88" i="21"/>
  <c r="R88" i="21"/>
  <c r="Q88" i="21"/>
  <c r="P88" i="21"/>
  <c r="E88" i="21"/>
  <c r="S87" i="21"/>
  <c r="R87" i="21"/>
  <c r="Q87" i="21"/>
  <c r="P87" i="21"/>
  <c r="E87" i="21"/>
  <c r="U87" i="21" s="1"/>
  <c r="S86" i="21"/>
  <c r="R86" i="21"/>
  <c r="Q86" i="21"/>
  <c r="P86" i="21"/>
  <c r="E86" i="21"/>
  <c r="U86" i="21" s="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V71" i="21"/>
  <c r="O71" i="21"/>
  <c r="N71" i="21"/>
  <c r="M71" i="21"/>
  <c r="L71" i="21"/>
  <c r="K71" i="21"/>
  <c r="J71" i="21"/>
  <c r="I71" i="21"/>
  <c r="S71" i="21" s="1"/>
  <c r="H71" i="21"/>
  <c r="G71" i="21"/>
  <c r="F71" i="21"/>
  <c r="C71" i="21"/>
  <c r="B71" i="21"/>
  <c r="E71" i="21" s="1"/>
  <c r="V70" i="21"/>
  <c r="O70" i="21"/>
  <c r="N70" i="21"/>
  <c r="M70" i="21"/>
  <c r="L70" i="21"/>
  <c r="K70" i="21"/>
  <c r="S70" i="21" s="1"/>
  <c r="J70" i="21"/>
  <c r="R70" i="21" s="1"/>
  <c r="I70" i="21"/>
  <c r="H70" i="21"/>
  <c r="G70" i="21"/>
  <c r="F70" i="21"/>
  <c r="C70" i="21"/>
  <c r="B70" i="21"/>
  <c r="S69" i="21"/>
  <c r="R69" i="21"/>
  <c r="Q69" i="21"/>
  <c r="P69" i="21"/>
  <c r="E69" i="21"/>
  <c r="T69" i="21" s="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V66" i="21"/>
  <c r="O66" i="21"/>
  <c r="N66" i="21"/>
  <c r="M66" i="21"/>
  <c r="L66" i="21"/>
  <c r="K66" i="21"/>
  <c r="J66" i="21"/>
  <c r="I66" i="21"/>
  <c r="S66" i="21" s="1"/>
  <c r="H66" i="21"/>
  <c r="R66" i="21" s="1"/>
  <c r="G66" i="21"/>
  <c r="F66" i="21"/>
  <c r="E66" i="21"/>
  <c r="C66" i="21"/>
  <c r="B66" i="21"/>
  <c r="U65" i="21"/>
  <c r="T65" i="21"/>
  <c r="S65" i="21"/>
  <c r="R65" i="21"/>
  <c r="Q65" i="21"/>
  <c r="P65" i="21"/>
  <c r="E65" i="21"/>
  <c r="S64" i="21"/>
  <c r="R64" i="21"/>
  <c r="Q64" i="21"/>
  <c r="P64" i="21"/>
  <c r="E64" i="21"/>
  <c r="U64" i="21" s="1"/>
  <c r="S63" i="21"/>
  <c r="R63" i="21"/>
  <c r="Q63" i="21"/>
  <c r="P63" i="21"/>
  <c r="E63" i="21"/>
  <c r="U62" i="21"/>
  <c r="S62" i="21"/>
  <c r="R62" i="21"/>
  <c r="Q62" i="21"/>
  <c r="P62" i="21"/>
  <c r="E62" i="21"/>
  <c r="T62" i="21" s="1"/>
  <c r="T61" i="2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U57" i="21"/>
  <c r="S57" i="21"/>
  <c r="R57" i="21"/>
  <c r="Q57" i="21"/>
  <c r="P57" i="21"/>
  <c r="E57" i="21"/>
  <c r="T57" i="21" s="1"/>
  <c r="S56" i="21"/>
  <c r="R56" i="21"/>
  <c r="Q56" i="21"/>
  <c r="P56" i="21"/>
  <c r="E56" i="21"/>
  <c r="U56" i="21" s="1"/>
  <c r="U55" i="21"/>
  <c r="T55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U49" i="21"/>
  <c r="T49" i="2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U46" i="21"/>
  <c r="S46" i="21"/>
  <c r="R46" i="21"/>
  <c r="Q46" i="21"/>
  <c r="P46" i="21"/>
  <c r="E46" i="21"/>
  <c r="T46" i="21" s="1"/>
  <c r="T45" i="21"/>
  <c r="S45" i="21"/>
  <c r="R45" i="21"/>
  <c r="Q45" i="21"/>
  <c r="P45" i="21"/>
  <c r="E45" i="21"/>
  <c r="U45" i="21" s="1"/>
  <c r="T44" i="21"/>
  <c r="S44" i="21"/>
  <c r="R44" i="21"/>
  <c r="Q44" i="21"/>
  <c r="P44" i="21"/>
  <c r="E44" i="21"/>
  <c r="U44" i="21" s="1"/>
  <c r="U43" i="21"/>
  <c r="T43" i="21"/>
  <c r="S43" i="21"/>
  <c r="R43" i="21"/>
  <c r="Q43" i="21"/>
  <c r="P43" i="21"/>
  <c r="E43" i="21"/>
  <c r="S42" i="21"/>
  <c r="R42" i="21"/>
  <c r="Q42" i="21"/>
  <c r="P42" i="21"/>
  <c r="E42" i="21"/>
  <c r="U42" i="21" s="1"/>
  <c r="V40" i="21"/>
  <c r="S40" i="21"/>
  <c r="O40" i="21"/>
  <c r="N40" i="21"/>
  <c r="M40" i="21"/>
  <c r="L40" i="21"/>
  <c r="K40" i="21"/>
  <c r="J40" i="21"/>
  <c r="I40" i="21"/>
  <c r="H40" i="21"/>
  <c r="R40" i="21" s="1"/>
  <c r="G40" i="21"/>
  <c r="F40" i="21"/>
  <c r="C40" i="21"/>
  <c r="B40" i="21"/>
  <c r="U39" i="21"/>
  <c r="T39" i="21"/>
  <c r="S39" i="21"/>
  <c r="R39" i="21"/>
  <c r="Q39" i="21"/>
  <c r="P39" i="21"/>
  <c r="E39" i="21"/>
  <c r="T38" i="2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P36" i="21"/>
  <c r="E36" i="21"/>
  <c r="U36" i="21" s="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S33" i="21" s="1"/>
  <c r="H33" i="21"/>
  <c r="R33" i="21" s="1"/>
  <c r="G33" i="21"/>
  <c r="F33" i="21"/>
  <c r="C33" i="21"/>
  <c r="B33" i="21"/>
  <c r="E33" i="21" s="1"/>
  <c r="S32" i="21"/>
  <c r="R32" i="21"/>
  <c r="Q32" i="21"/>
  <c r="P32" i="21"/>
  <c r="E32" i="21"/>
  <c r="U32" i="21" s="1"/>
  <c r="V30" i="21"/>
  <c r="O30" i="21"/>
  <c r="N30" i="21"/>
  <c r="M30" i="21"/>
  <c r="L30" i="21"/>
  <c r="K30" i="21"/>
  <c r="J30" i="21"/>
  <c r="I30" i="21"/>
  <c r="S30" i="21" s="1"/>
  <c r="H30" i="21"/>
  <c r="R30" i="21" s="1"/>
  <c r="G30" i="21"/>
  <c r="F30" i="21"/>
  <c r="E30" i="21"/>
  <c r="C30" i="21"/>
  <c r="B30" i="21"/>
  <c r="U29" i="21"/>
  <c r="T29" i="21"/>
  <c r="S29" i="21"/>
  <c r="R29" i="21"/>
  <c r="Q29" i="21"/>
  <c r="P29" i="21"/>
  <c r="E29" i="21"/>
  <c r="S28" i="21"/>
  <c r="R28" i="21"/>
  <c r="Q28" i="21"/>
  <c r="P28" i="21"/>
  <c r="E28" i="21"/>
  <c r="U28" i="21" s="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V24" i="21"/>
  <c r="S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T22" i="21" s="1"/>
  <c r="U21" i="21"/>
  <c r="T21" i="21"/>
  <c r="S21" i="21"/>
  <c r="R21" i="21"/>
  <c r="Q21" i="21"/>
  <c r="P21" i="21"/>
  <c r="E21" i="21"/>
  <c r="S20" i="21"/>
  <c r="R20" i="21"/>
  <c r="Q20" i="21"/>
  <c r="P20" i="21"/>
  <c r="E20" i="21"/>
  <c r="U20" i="21" s="1"/>
  <c r="U19" i="21"/>
  <c r="S19" i="21"/>
  <c r="R19" i="21"/>
  <c r="Q19" i="21"/>
  <c r="P19" i="21"/>
  <c r="E19" i="21"/>
  <c r="T19" i="21" s="1"/>
  <c r="U18" i="21"/>
  <c r="T18" i="21"/>
  <c r="S18" i="21"/>
  <c r="R18" i="21"/>
  <c r="Q18" i="21"/>
  <c r="P18" i="21"/>
  <c r="E18" i="21"/>
  <c r="S17" i="21"/>
  <c r="R17" i="21"/>
  <c r="Q17" i="21"/>
  <c r="P17" i="21"/>
  <c r="E17" i="21"/>
  <c r="U17" i="21" s="1"/>
  <c r="V15" i="21"/>
  <c r="O15" i="21"/>
  <c r="N15" i="21"/>
  <c r="M15" i="21"/>
  <c r="L15" i="21"/>
  <c r="K15" i="21"/>
  <c r="J15" i="21"/>
  <c r="R15" i="21" s="1"/>
  <c r="I15" i="21"/>
  <c r="S15" i="21" s="1"/>
  <c r="H15" i="21"/>
  <c r="G15" i="21"/>
  <c r="F15" i="21"/>
  <c r="C15" i="21"/>
  <c r="B15" i="21"/>
  <c r="T14" i="21"/>
  <c r="S14" i="21"/>
  <c r="R14" i="21"/>
  <c r="Q14" i="21"/>
  <c r="P14" i="21"/>
  <c r="E14" i="21"/>
  <c r="U14" i="21" s="1"/>
  <c r="S13" i="21"/>
  <c r="R13" i="21"/>
  <c r="Q13" i="21"/>
  <c r="U13" i="21" s="1"/>
  <c r="P13" i="21"/>
  <c r="E13" i="21"/>
  <c r="T13" i="21" s="1"/>
  <c r="S12" i="21"/>
  <c r="R12" i="21"/>
  <c r="Q12" i="21"/>
  <c r="P12" i="21"/>
  <c r="E12" i="21"/>
  <c r="U12" i="21" s="1"/>
  <c r="S11" i="21"/>
  <c r="R11" i="21"/>
  <c r="Q11" i="21"/>
  <c r="P11" i="21"/>
  <c r="E11" i="21"/>
  <c r="S10" i="21"/>
  <c r="R10" i="21"/>
  <c r="Q10" i="21"/>
  <c r="U10" i="21" s="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U93" i="20" s="1"/>
  <c r="U92" i="20"/>
  <c r="T92" i="20"/>
  <c r="S92" i="20"/>
  <c r="R92" i="20"/>
  <c r="Q92" i="20"/>
  <c r="P92" i="20"/>
  <c r="E92" i="20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T87" i="20" s="1"/>
  <c r="T86" i="20"/>
  <c r="S86" i="20"/>
  <c r="R86" i="20"/>
  <c r="Q86" i="20"/>
  <c r="P86" i="20"/>
  <c r="E86" i="20"/>
  <c r="U86" i="20" s="1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G71" i="20"/>
  <c r="F71" i="20"/>
  <c r="C71" i="20"/>
  <c r="B71" i="20"/>
  <c r="E71" i="20" s="1"/>
  <c r="V70" i="20"/>
  <c r="O70" i="20"/>
  <c r="N70" i="20"/>
  <c r="M70" i="20"/>
  <c r="L70" i="20"/>
  <c r="K70" i="20"/>
  <c r="J70" i="20"/>
  <c r="R70" i="20" s="1"/>
  <c r="I70" i="20"/>
  <c r="S70" i="20" s="1"/>
  <c r="H70" i="20"/>
  <c r="G70" i="20"/>
  <c r="F70" i="20"/>
  <c r="C70" i="20"/>
  <c r="B70" i="20"/>
  <c r="E70" i="20" s="1"/>
  <c r="T69" i="20"/>
  <c r="S69" i="20"/>
  <c r="R69" i="20"/>
  <c r="Q69" i="20"/>
  <c r="U69" i="20" s="1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G66" i="20"/>
  <c r="F66" i="20"/>
  <c r="C66" i="20"/>
  <c r="B66" i="20"/>
  <c r="E66" i="20" s="1"/>
  <c r="T65" i="20"/>
  <c r="S65" i="20"/>
  <c r="R65" i="20"/>
  <c r="Q65" i="20"/>
  <c r="P65" i="20"/>
  <c r="E65" i="20"/>
  <c r="U65" i="20" s="1"/>
  <c r="T64" i="20"/>
  <c r="S64" i="20"/>
  <c r="R64" i="20"/>
  <c r="Q64" i="20"/>
  <c r="P64" i="20"/>
  <c r="E64" i="20"/>
  <c r="U64" i="20" s="1"/>
  <c r="U63" i="20"/>
  <c r="T63" i="20"/>
  <c r="S63" i="20"/>
  <c r="R63" i="20"/>
  <c r="Q63" i="20"/>
  <c r="P63" i="20"/>
  <c r="E63" i="20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S58" i="20"/>
  <c r="R58" i="20"/>
  <c r="Q58" i="20"/>
  <c r="P58" i="20"/>
  <c r="E58" i="20"/>
  <c r="U58" i="20" s="1"/>
  <c r="U57" i="20"/>
  <c r="T57" i="20"/>
  <c r="S57" i="20"/>
  <c r="R57" i="20"/>
  <c r="Q57" i="20"/>
  <c r="P57" i="20"/>
  <c r="E57" i="20"/>
  <c r="S56" i="20"/>
  <c r="R56" i="20"/>
  <c r="Q56" i="20"/>
  <c r="P56" i="20"/>
  <c r="E56" i="20"/>
  <c r="U56" i="20" s="1"/>
  <c r="S55" i="20"/>
  <c r="R55" i="20"/>
  <c r="Q55" i="20"/>
  <c r="P55" i="20"/>
  <c r="E55" i="20"/>
  <c r="V53" i="20"/>
  <c r="O53" i="20"/>
  <c r="N53" i="20"/>
  <c r="M53" i="20"/>
  <c r="L53" i="20"/>
  <c r="K53" i="20"/>
  <c r="J53" i="20"/>
  <c r="I53" i="20"/>
  <c r="S53" i="20" s="1"/>
  <c r="H53" i="20"/>
  <c r="R53" i="20" s="1"/>
  <c r="G53" i="20"/>
  <c r="F53" i="20"/>
  <c r="C53" i="20"/>
  <c r="B53" i="20"/>
  <c r="E53" i="20" s="1"/>
  <c r="S52" i="20"/>
  <c r="R52" i="20"/>
  <c r="Q52" i="20"/>
  <c r="P52" i="20"/>
  <c r="E52" i="20"/>
  <c r="U52" i="20" s="1"/>
  <c r="S51" i="20"/>
  <c r="R51" i="20"/>
  <c r="Q51" i="20"/>
  <c r="P51" i="20"/>
  <c r="E51" i="20"/>
  <c r="U50" i="20"/>
  <c r="S50" i="20"/>
  <c r="R50" i="20"/>
  <c r="Q50" i="20"/>
  <c r="P50" i="20"/>
  <c r="E50" i="20"/>
  <c r="T50" i="20" s="1"/>
  <c r="U49" i="20"/>
  <c r="T49" i="20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T45" i="20"/>
  <c r="S45" i="20"/>
  <c r="R45" i="20"/>
  <c r="Q45" i="20"/>
  <c r="P45" i="20"/>
  <c r="E45" i="20"/>
  <c r="U45" i="20" s="1"/>
  <c r="S44" i="20"/>
  <c r="R44" i="20"/>
  <c r="Q44" i="20"/>
  <c r="P44" i="20"/>
  <c r="E44" i="20"/>
  <c r="U44" i="20" s="1"/>
  <c r="S43" i="20"/>
  <c r="R43" i="20"/>
  <c r="Q43" i="20"/>
  <c r="P43" i="20"/>
  <c r="E43" i="20"/>
  <c r="U42" i="20"/>
  <c r="S42" i="20"/>
  <c r="R42" i="20"/>
  <c r="Q42" i="20"/>
  <c r="P42" i="20"/>
  <c r="E42" i="20"/>
  <c r="T42" i="20" s="1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T38" i="20" s="1"/>
  <c r="T37" i="20"/>
  <c r="S37" i="20"/>
  <c r="R37" i="20"/>
  <c r="Q37" i="20"/>
  <c r="P37" i="20"/>
  <c r="E37" i="20"/>
  <c r="U37" i="20" s="1"/>
  <c r="T36" i="20"/>
  <c r="S36" i="20"/>
  <c r="R36" i="20"/>
  <c r="Q36" i="20"/>
  <c r="P36" i="20"/>
  <c r="E36" i="20"/>
  <c r="U36" i="20" s="1"/>
  <c r="U35" i="20"/>
  <c r="T35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H33" i="20"/>
  <c r="R33" i="20" s="1"/>
  <c r="G33" i="20"/>
  <c r="F33" i="20"/>
  <c r="C33" i="20"/>
  <c r="B33" i="20"/>
  <c r="T32" i="20"/>
  <c r="S32" i="20"/>
  <c r="R32" i="20"/>
  <c r="Q32" i="20"/>
  <c r="P32" i="20"/>
  <c r="E32" i="20"/>
  <c r="U32" i="20" s="1"/>
  <c r="V30" i="20"/>
  <c r="O30" i="20"/>
  <c r="N30" i="20"/>
  <c r="M30" i="20"/>
  <c r="L30" i="20"/>
  <c r="K30" i="20"/>
  <c r="J30" i="20"/>
  <c r="I30" i="20"/>
  <c r="S30" i="20" s="1"/>
  <c r="H30" i="20"/>
  <c r="G30" i="20"/>
  <c r="F30" i="20"/>
  <c r="C30" i="20"/>
  <c r="B30" i="20"/>
  <c r="E30" i="20" s="1"/>
  <c r="U29" i="20"/>
  <c r="T29" i="20"/>
  <c r="S29" i="20"/>
  <c r="R29" i="20"/>
  <c r="Q29" i="20"/>
  <c r="P29" i="20"/>
  <c r="E29" i="20"/>
  <c r="T28" i="20"/>
  <c r="S28" i="20"/>
  <c r="R28" i="20"/>
  <c r="Q28" i="20"/>
  <c r="P28" i="20"/>
  <c r="E28" i="20"/>
  <c r="U28" i="20" s="1"/>
  <c r="S27" i="20"/>
  <c r="R27" i="20"/>
  <c r="Q27" i="20"/>
  <c r="P27" i="20"/>
  <c r="E27" i="20"/>
  <c r="S26" i="20"/>
  <c r="R26" i="20"/>
  <c r="Q26" i="20"/>
  <c r="P26" i="20"/>
  <c r="E26" i="20"/>
  <c r="U26" i="20" s="1"/>
  <c r="V24" i="20"/>
  <c r="O24" i="20"/>
  <c r="N24" i="20"/>
  <c r="M24" i="20"/>
  <c r="L24" i="20"/>
  <c r="K24" i="20"/>
  <c r="J24" i="20"/>
  <c r="I24" i="20"/>
  <c r="H24" i="20"/>
  <c r="R24" i="20" s="1"/>
  <c r="G24" i="20"/>
  <c r="F24" i="20"/>
  <c r="C24" i="20"/>
  <c r="B24" i="20"/>
  <c r="E24" i="20" s="1"/>
  <c r="U23" i="20"/>
  <c r="S23" i="20"/>
  <c r="R23" i="20"/>
  <c r="Q23" i="20"/>
  <c r="P23" i="20"/>
  <c r="E23" i="20"/>
  <c r="T23" i="20" s="1"/>
  <c r="U22" i="20"/>
  <c r="T22" i="20"/>
  <c r="S22" i="20"/>
  <c r="R22" i="20"/>
  <c r="Q22" i="20"/>
  <c r="P22" i="20"/>
  <c r="E22" i="20"/>
  <c r="U21" i="20"/>
  <c r="T21" i="20"/>
  <c r="S21" i="20"/>
  <c r="R21" i="20"/>
  <c r="Q21" i="20"/>
  <c r="P21" i="20"/>
  <c r="E21" i="20"/>
  <c r="S20" i="20"/>
  <c r="R20" i="20"/>
  <c r="Q20" i="20"/>
  <c r="P20" i="20"/>
  <c r="E20" i="20"/>
  <c r="U20" i="20" s="1"/>
  <c r="S19" i="20"/>
  <c r="R19" i="20"/>
  <c r="Q19" i="20"/>
  <c r="P19" i="20"/>
  <c r="E19" i="20"/>
  <c r="U18" i="20"/>
  <c r="S18" i="20"/>
  <c r="R18" i="20"/>
  <c r="Q18" i="20"/>
  <c r="P18" i="20"/>
  <c r="E18" i="20"/>
  <c r="T18" i="20" s="1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S15" i="20" s="1"/>
  <c r="J15" i="20"/>
  <c r="I15" i="20"/>
  <c r="H15" i="20"/>
  <c r="G15" i="20"/>
  <c r="F15" i="20"/>
  <c r="C15" i="20"/>
  <c r="B15" i="20"/>
  <c r="U14" i="20"/>
  <c r="S14" i="20"/>
  <c r="R14" i="20"/>
  <c r="Q14" i="20"/>
  <c r="P14" i="20"/>
  <c r="E14" i="20"/>
  <c r="T14" i="20" s="1"/>
  <c r="U13" i="20"/>
  <c r="T13" i="20"/>
  <c r="S13" i="20"/>
  <c r="R13" i="20"/>
  <c r="Q13" i="20"/>
  <c r="P13" i="20"/>
  <c r="E13" i="20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" i="20" s="1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T91" i="19" s="1"/>
  <c r="U90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T88" i="19"/>
  <c r="S88" i="19"/>
  <c r="R88" i="19"/>
  <c r="Q88" i="19"/>
  <c r="P88" i="19"/>
  <c r="E88" i="19"/>
  <c r="U88" i="19" s="1"/>
  <c r="U87" i="19"/>
  <c r="T87" i="19"/>
  <c r="S87" i="19"/>
  <c r="R87" i="19"/>
  <c r="Q87" i="19"/>
  <c r="P87" i="19"/>
  <c r="E87" i="19"/>
  <c r="U86" i="19"/>
  <c r="S86" i="19"/>
  <c r="R86" i="19"/>
  <c r="Q86" i="19"/>
  <c r="P86" i="19"/>
  <c r="E86" i="19"/>
  <c r="T86" i="19" s="1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V71" i="19"/>
  <c r="O71" i="19"/>
  <c r="N71" i="19"/>
  <c r="M71" i="19"/>
  <c r="L71" i="19"/>
  <c r="K71" i="19"/>
  <c r="J71" i="19"/>
  <c r="I71" i="19"/>
  <c r="S71" i="19" s="1"/>
  <c r="H71" i="19"/>
  <c r="R71" i="19" s="1"/>
  <c r="G71" i="19"/>
  <c r="F71" i="19"/>
  <c r="C71" i="19"/>
  <c r="B71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U69" i="19" s="1"/>
  <c r="P69" i="19"/>
  <c r="E69" i="19"/>
  <c r="V67" i="19"/>
  <c r="O67" i="19"/>
  <c r="N67" i="19"/>
  <c r="M67" i="19"/>
  <c r="L67" i="19"/>
  <c r="K67" i="19"/>
  <c r="S67" i="19" s="1"/>
  <c r="J67" i="19"/>
  <c r="I67" i="19"/>
  <c r="H67" i="19"/>
  <c r="G67" i="19"/>
  <c r="F67" i="19"/>
  <c r="C67" i="19"/>
  <c r="B67" i="19"/>
  <c r="V66" i="19"/>
  <c r="O66" i="19"/>
  <c r="N66" i="19"/>
  <c r="M66" i="19"/>
  <c r="L66" i="19"/>
  <c r="K66" i="19"/>
  <c r="J66" i="19"/>
  <c r="I66" i="19"/>
  <c r="H66" i="19"/>
  <c r="R66" i="19" s="1"/>
  <c r="G66" i="19"/>
  <c r="F66" i="19"/>
  <c r="E66" i="19"/>
  <c r="C66" i="19"/>
  <c r="B66" i="19"/>
  <c r="U65" i="19"/>
  <c r="T65" i="19"/>
  <c r="S65" i="19"/>
  <c r="R65" i="19"/>
  <c r="Q65" i="19"/>
  <c r="P65" i="19"/>
  <c r="E65" i="19"/>
  <c r="S64" i="19"/>
  <c r="R64" i="19"/>
  <c r="Q64" i="19"/>
  <c r="P64" i="19"/>
  <c r="E64" i="19"/>
  <c r="S63" i="19"/>
  <c r="R63" i="19"/>
  <c r="Q63" i="19"/>
  <c r="P63" i="19"/>
  <c r="E63" i="19"/>
  <c r="U62" i="19"/>
  <c r="S62" i="19"/>
  <c r="R62" i="19"/>
  <c r="Q62" i="19"/>
  <c r="P62" i="19"/>
  <c r="E62" i="19"/>
  <c r="T62" i="19" s="1"/>
  <c r="U61" i="19"/>
  <c r="S61" i="19"/>
  <c r="R61" i="19"/>
  <c r="Q61" i="19"/>
  <c r="P61" i="19"/>
  <c r="E61" i="19"/>
  <c r="T61" i="19" s="1"/>
  <c r="V59" i="19"/>
  <c r="O59" i="19"/>
  <c r="N59" i="19"/>
  <c r="M59" i="19"/>
  <c r="L59" i="19"/>
  <c r="K59" i="19"/>
  <c r="J59" i="19"/>
  <c r="I59" i="19"/>
  <c r="H59" i="19"/>
  <c r="R59" i="19" s="1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U55" i="19"/>
  <c r="S55" i="19"/>
  <c r="R55" i="19"/>
  <c r="Q55" i="19"/>
  <c r="P55" i="19"/>
  <c r="E55" i="19"/>
  <c r="T55" i="19" s="1"/>
  <c r="V53" i="19"/>
  <c r="O53" i="19"/>
  <c r="N53" i="19"/>
  <c r="M53" i="19"/>
  <c r="Q53" i="19" s="1"/>
  <c r="L53" i="19"/>
  <c r="K53" i="19"/>
  <c r="J53" i="19"/>
  <c r="I53" i="19"/>
  <c r="S53" i="19" s="1"/>
  <c r="H53" i="19"/>
  <c r="R53" i="19" s="1"/>
  <c r="G53" i="19"/>
  <c r="F53" i="19"/>
  <c r="C53" i="19"/>
  <c r="B53" i="19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T49" i="19"/>
  <c r="S49" i="19"/>
  <c r="R49" i="19"/>
  <c r="Q49" i="19"/>
  <c r="P49" i="19"/>
  <c r="E49" i="19"/>
  <c r="U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T45" i="19"/>
  <c r="S45" i="19"/>
  <c r="R45" i="19"/>
  <c r="Q45" i="19"/>
  <c r="P45" i="19"/>
  <c r="E45" i="19"/>
  <c r="U45" i="19" s="1"/>
  <c r="T44" i="19"/>
  <c r="S44" i="19"/>
  <c r="R44" i="19"/>
  <c r="Q44" i="19"/>
  <c r="P44" i="19"/>
  <c r="E44" i="19"/>
  <c r="U44" i="19" s="1"/>
  <c r="U43" i="19"/>
  <c r="S43" i="19"/>
  <c r="R43" i="19"/>
  <c r="Q43" i="19"/>
  <c r="P43" i="19"/>
  <c r="E43" i="19"/>
  <c r="T42" i="19"/>
  <c r="S42" i="19"/>
  <c r="R42" i="19"/>
  <c r="Q42" i="19"/>
  <c r="P42" i="19"/>
  <c r="E42" i="19"/>
  <c r="U42" i="19" s="1"/>
  <c r="V40" i="19"/>
  <c r="O40" i="19"/>
  <c r="N40" i="19"/>
  <c r="M40" i="19"/>
  <c r="L40" i="19"/>
  <c r="K40" i="19"/>
  <c r="J40" i="19"/>
  <c r="I40" i="19"/>
  <c r="H40" i="19"/>
  <c r="P40" i="19" s="1"/>
  <c r="G40" i="19"/>
  <c r="F40" i="19"/>
  <c r="C40" i="19"/>
  <c r="B40" i="19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U37" i="19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E33" i="19" s="1"/>
  <c r="B33" i="19"/>
  <c r="S32" i="19"/>
  <c r="R32" i="19"/>
  <c r="Q32" i="19"/>
  <c r="P32" i="19"/>
  <c r="E32" i="19"/>
  <c r="V30" i="19"/>
  <c r="O30" i="19"/>
  <c r="N30" i="19"/>
  <c r="M30" i="19"/>
  <c r="L30" i="19"/>
  <c r="K30" i="19"/>
  <c r="J30" i="19"/>
  <c r="I30" i="19"/>
  <c r="S30" i="19" s="1"/>
  <c r="H30" i="19"/>
  <c r="G30" i="19"/>
  <c r="F30" i="19"/>
  <c r="C30" i="19"/>
  <c r="B30" i="19"/>
  <c r="U29" i="19"/>
  <c r="S29" i="19"/>
  <c r="R29" i="19"/>
  <c r="Q29" i="19"/>
  <c r="P29" i="19"/>
  <c r="E29" i="19"/>
  <c r="T29" i="19" s="1"/>
  <c r="U28" i="19"/>
  <c r="T28" i="19"/>
  <c r="S28" i="19"/>
  <c r="R28" i="19"/>
  <c r="Q28" i="19"/>
  <c r="P28" i="19"/>
  <c r="E28" i="19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C24" i="19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T21" i="19"/>
  <c r="S21" i="19"/>
  <c r="R21" i="19"/>
  <c r="Q21" i="19"/>
  <c r="P21" i="19"/>
  <c r="E21" i="19"/>
  <c r="U21" i="19" s="1"/>
  <c r="S20" i="19"/>
  <c r="R20" i="19"/>
  <c r="Q20" i="19"/>
  <c r="U20" i="19" s="1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7" i="19"/>
  <c r="S17" i="19"/>
  <c r="R17" i="19"/>
  <c r="Q17" i="19"/>
  <c r="P17" i="19"/>
  <c r="E17" i="19"/>
  <c r="T17" i="19" s="1"/>
  <c r="V15" i="19"/>
  <c r="O15" i="19"/>
  <c r="N15" i="19"/>
  <c r="M15" i="19"/>
  <c r="L15" i="19"/>
  <c r="K15" i="19"/>
  <c r="J15" i="19"/>
  <c r="I15" i="19"/>
  <c r="S15" i="19" s="1"/>
  <c r="H15" i="19"/>
  <c r="G15" i="19"/>
  <c r="F15" i="19"/>
  <c r="C15" i="19"/>
  <c r="B15" i="19"/>
  <c r="E15" i="19" s="1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U10" i="19" s="1"/>
  <c r="U9" i="19"/>
  <c r="T9" i="19"/>
  <c r="S9" i="19"/>
  <c r="R9" i="19"/>
  <c r="Q9" i="19"/>
  <c r="P9" i="19"/>
  <c r="E9" i="19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T90" i="18" s="1"/>
  <c r="T89" i="18"/>
  <c r="S89" i="18"/>
  <c r="R89" i="18"/>
  <c r="Q89" i="18"/>
  <c r="P89" i="18"/>
  <c r="E89" i="18"/>
  <c r="U89" i="18" s="1"/>
  <c r="S88" i="18"/>
  <c r="R88" i="18"/>
  <c r="Q88" i="18"/>
  <c r="P88" i="18"/>
  <c r="E88" i="18"/>
  <c r="S87" i="18"/>
  <c r="R87" i="18"/>
  <c r="Q87" i="18"/>
  <c r="P87" i="18"/>
  <c r="E87" i="18"/>
  <c r="U87" i="18" s="1"/>
  <c r="U86" i="18"/>
  <c r="T86" i="18"/>
  <c r="S86" i="18"/>
  <c r="R86" i="18"/>
  <c r="Q86" i="18"/>
  <c r="P86" i="18"/>
  <c r="E86" i="18"/>
  <c r="V72" i="18"/>
  <c r="O72" i="18"/>
  <c r="N72" i="18"/>
  <c r="M72" i="18"/>
  <c r="L72" i="18"/>
  <c r="K72" i="18"/>
  <c r="J72" i="18"/>
  <c r="I72" i="18"/>
  <c r="Q72" i="18" s="1"/>
  <c r="H72" i="18"/>
  <c r="R72" i="18" s="1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C71" i="18"/>
  <c r="B71" i="18"/>
  <c r="E71" i="18" s="1"/>
  <c r="V70" i="18"/>
  <c r="S70" i="18"/>
  <c r="O70" i="18"/>
  <c r="N70" i="18"/>
  <c r="M70" i="18"/>
  <c r="L70" i="18"/>
  <c r="K70" i="18"/>
  <c r="J70" i="18"/>
  <c r="I70" i="18"/>
  <c r="H70" i="18"/>
  <c r="R70" i="18" s="1"/>
  <c r="G70" i="18"/>
  <c r="F70" i="18"/>
  <c r="C70" i="18"/>
  <c r="B70" i="18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E66" i="18" s="1"/>
  <c r="S65" i="18"/>
  <c r="R65" i="18"/>
  <c r="Q65" i="18"/>
  <c r="P65" i="18"/>
  <c r="E65" i="18"/>
  <c r="U65" i="18" s="1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S62" i="18"/>
  <c r="R62" i="18"/>
  <c r="Q62" i="18"/>
  <c r="P62" i="18"/>
  <c r="E62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S57" i="18"/>
  <c r="R57" i="18"/>
  <c r="Q57" i="18"/>
  <c r="P57" i="18"/>
  <c r="E57" i="18"/>
  <c r="T57" i="18" s="1"/>
  <c r="T56" i="18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R53" i="18" s="1"/>
  <c r="G53" i="18"/>
  <c r="F53" i="18"/>
  <c r="C53" i="18"/>
  <c r="B53" i="18"/>
  <c r="S52" i="18"/>
  <c r="R52" i="18"/>
  <c r="Q52" i="18"/>
  <c r="P52" i="18"/>
  <c r="E52" i="18"/>
  <c r="U52" i="18" s="1"/>
  <c r="T51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U44" i="18" s="1"/>
  <c r="T43" i="18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V40" i="18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C40" i="18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T37" i="18"/>
  <c r="S37" i="18"/>
  <c r="R37" i="18"/>
  <c r="Q37" i="18"/>
  <c r="P37" i="18"/>
  <c r="E37" i="18"/>
  <c r="U37" i="18" s="1"/>
  <c r="S36" i="18"/>
  <c r="R36" i="18"/>
  <c r="Q36" i="18"/>
  <c r="U36" i="18" s="1"/>
  <c r="P36" i="18"/>
  <c r="T36" i="18" s="1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S33" i="18" s="1"/>
  <c r="H33" i="18"/>
  <c r="P33" i="18" s="1"/>
  <c r="G33" i="18"/>
  <c r="F33" i="18"/>
  <c r="E33" i="18"/>
  <c r="C33" i="18"/>
  <c r="B33" i="18"/>
  <c r="S32" i="18"/>
  <c r="R32" i="18"/>
  <c r="Q32" i="18"/>
  <c r="U32" i="18" s="1"/>
  <c r="P32" i="18"/>
  <c r="T32" i="18" s="1"/>
  <c r="E32" i="18"/>
  <c r="V30" i="18"/>
  <c r="O30" i="18"/>
  <c r="N30" i="18"/>
  <c r="M30" i="18"/>
  <c r="L30" i="18"/>
  <c r="K30" i="18"/>
  <c r="J30" i="18"/>
  <c r="I30" i="18"/>
  <c r="H30" i="18"/>
  <c r="G30" i="18"/>
  <c r="F30" i="18"/>
  <c r="C30" i="18"/>
  <c r="B30" i="18"/>
  <c r="T29" i="18"/>
  <c r="S29" i="18"/>
  <c r="R29" i="18"/>
  <c r="Q29" i="18"/>
  <c r="P29" i="18"/>
  <c r="E29" i="18"/>
  <c r="U29" i="18" s="1"/>
  <c r="U28" i="18"/>
  <c r="S28" i="18"/>
  <c r="R28" i="18"/>
  <c r="Q28" i="18"/>
  <c r="P28" i="18"/>
  <c r="E28" i="18"/>
  <c r="T28" i="18" s="1"/>
  <c r="S27" i="18"/>
  <c r="R27" i="18"/>
  <c r="Q27" i="18"/>
  <c r="P27" i="18"/>
  <c r="E27" i="18"/>
  <c r="U27" i="18" s="1"/>
  <c r="S26" i="18"/>
  <c r="R26" i="18"/>
  <c r="Q26" i="18"/>
  <c r="P26" i="18"/>
  <c r="E26" i="18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T21" i="18" s="1"/>
  <c r="U20" i="18"/>
  <c r="S20" i="18"/>
  <c r="R20" i="18"/>
  <c r="Q20" i="18"/>
  <c r="P20" i="18"/>
  <c r="E20" i="18"/>
  <c r="T20" i="18" s="1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U18" i="18" s="1"/>
  <c r="T17" i="18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J15" i="18"/>
  <c r="I15" i="18"/>
  <c r="S15" i="18" s="1"/>
  <c r="H15" i="18"/>
  <c r="R15" i="18" s="1"/>
  <c r="G15" i="18"/>
  <c r="F15" i="18"/>
  <c r="C15" i="18"/>
  <c r="B15" i="18"/>
  <c r="E15" i="18" s="1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" i="18" s="1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S87" i="17"/>
  <c r="R87" i="17"/>
  <c r="Q87" i="17"/>
  <c r="P87" i="17"/>
  <c r="E87" i="17"/>
  <c r="S86" i="17"/>
  <c r="R86" i="17"/>
  <c r="Q86" i="17"/>
  <c r="P86" i="17"/>
  <c r="E86" i="17"/>
  <c r="T86" i="17" s="1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E71" i="17"/>
  <c r="C71" i="17"/>
  <c r="B71" i="17"/>
  <c r="V70" i="17"/>
  <c r="O70" i="17"/>
  <c r="N70" i="17"/>
  <c r="M70" i="17"/>
  <c r="L70" i="17"/>
  <c r="K70" i="17"/>
  <c r="J70" i="17"/>
  <c r="I70" i="17"/>
  <c r="Q70" i="17" s="1"/>
  <c r="H70" i="17"/>
  <c r="R70" i="17" s="1"/>
  <c r="G70" i="17"/>
  <c r="F70" i="17"/>
  <c r="C70" i="17"/>
  <c r="B70" i="17"/>
  <c r="E70" i="17" s="1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V66" i="17"/>
  <c r="O66" i="17"/>
  <c r="N66" i="17"/>
  <c r="M66" i="17"/>
  <c r="L66" i="17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T65" i="17" s="1"/>
  <c r="U64" i="17"/>
  <c r="S64" i="17"/>
  <c r="R64" i="17"/>
  <c r="Q64" i="17"/>
  <c r="P64" i="17"/>
  <c r="E64" i="17"/>
  <c r="T64" i="17" s="1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E59" i="17" s="1"/>
  <c r="S58" i="17"/>
  <c r="R58" i="17"/>
  <c r="Q58" i="17"/>
  <c r="P58" i="17"/>
  <c r="E58" i="17"/>
  <c r="U58" i="17" s="1"/>
  <c r="U57" i="17"/>
  <c r="S57" i="17"/>
  <c r="R57" i="17"/>
  <c r="Q57" i="17"/>
  <c r="P57" i="17"/>
  <c r="E57" i="17"/>
  <c r="T57" i="17" s="1"/>
  <c r="S56" i="17"/>
  <c r="R56" i="17"/>
  <c r="Q56" i="17"/>
  <c r="P56" i="17"/>
  <c r="E56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E53" i="17" s="1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S50" i="17"/>
  <c r="R50" i="17"/>
  <c r="Q50" i="17"/>
  <c r="P50" i="17"/>
  <c r="E50" i="17"/>
  <c r="U49" i="17"/>
  <c r="S49" i="17"/>
  <c r="R49" i="17"/>
  <c r="Q49" i="17"/>
  <c r="P49" i="17"/>
  <c r="E49" i="17"/>
  <c r="T49" i="17" s="1"/>
  <c r="U48" i="17"/>
  <c r="S48" i="17"/>
  <c r="R48" i="17"/>
  <c r="Q48" i="17"/>
  <c r="P48" i="17"/>
  <c r="E48" i="17"/>
  <c r="T48" i="17" s="1"/>
  <c r="T47" i="17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T45" i="17"/>
  <c r="S45" i="17"/>
  <c r="R45" i="17"/>
  <c r="Q45" i="17"/>
  <c r="P45" i="17"/>
  <c r="E45" i="17"/>
  <c r="U45" i="17" s="1"/>
  <c r="T44" i="17"/>
  <c r="S44" i="17"/>
  <c r="R44" i="17"/>
  <c r="Q44" i="17"/>
  <c r="P44" i="17"/>
  <c r="E44" i="17"/>
  <c r="U44" i="17" s="1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E40" i="17"/>
  <c r="C40" i="17"/>
  <c r="B40" i="17"/>
  <c r="S39" i="17"/>
  <c r="R39" i="17"/>
  <c r="Q39" i="17"/>
  <c r="P39" i="17"/>
  <c r="E39" i="17"/>
  <c r="U39" i="17" s="1"/>
  <c r="S38" i="17"/>
  <c r="R38" i="17"/>
  <c r="Q38" i="17"/>
  <c r="P38" i="17"/>
  <c r="E38" i="17"/>
  <c r="U37" i="17"/>
  <c r="S37" i="17"/>
  <c r="R37" i="17"/>
  <c r="Q37" i="17"/>
  <c r="P37" i="17"/>
  <c r="E37" i="17"/>
  <c r="T37" i="17" s="1"/>
  <c r="U36" i="17"/>
  <c r="S36" i="17"/>
  <c r="R36" i="17"/>
  <c r="Q36" i="17"/>
  <c r="P36" i="17"/>
  <c r="E36" i="17"/>
  <c r="T36" i="17" s="1"/>
  <c r="S35" i="17"/>
  <c r="R35" i="17"/>
  <c r="Q35" i="17"/>
  <c r="P35" i="17"/>
  <c r="E35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E33" i="17" s="1"/>
  <c r="T32" i="17"/>
  <c r="S32" i="17"/>
  <c r="R32" i="17"/>
  <c r="Q32" i="17"/>
  <c r="P32" i="17"/>
  <c r="E32" i="17"/>
  <c r="U32" i="17" s="1"/>
  <c r="V30" i="17"/>
  <c r="O30" i="17"/>
  <c r="N30" i="17"/>
  <c r="M30" i="17"/>
  <c r="L30" i="17"/>
  <c r="K30" i="17"/>
  <c r="J30" i="17"/>
  <c r="I30" i="17"/>
  <c r="S30" i="17" s="1"/>
  <c r="H30" i="17"/>
  <c r="P30" i="17" s="1"/>
  <c r="G30" i="17"/>
  <c r="F30" i="17"/>
  <c r="C30" i="17"/>
  <c r="B30" i="17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T27" i="17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U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S17" i="17"/>
  <c r="R17" i="17"/>
  <c r="Q17" i="17"/>
  <c r="P17" i="17"/>
  <c r="E17" i="17"/>
  <c r="T17" i="17" s="1"/>
  <c r="V15" i="17"/>
  <c r="S15" i="17"/>
  <c r="O15" i="17"/>
  <c r="N15" i="17"/>
  <c r="M15" i="17"/>
  <c r="L15" i="17"/>
  <c r="K15" i="17"/>
  <c r="J15" i="17"/>
  <c r="I15" i="17"/>
  <c r="H15" i="17"/>
  <c r="R15" i="17" s="1"/>
  <c r="G15" i="17"/>
  <c r="F15" i="17"/>
  <c r="C15" i="17"/>
  <c r="B15" i="17"/>
  <c r="S14" i="17"/>
  <c r="R14" i="17"/>
  <c r="Q14" i="17"/>
  <c r="P14" i="17"/>
  <c r="E14" i="17"/>
  <c r="U13" i="17"/>
  <c r="S13" i="17"/>
  <c r="R13" i="17"/>
  <c r="Q13" i="17"/>
  <c r="P13" i="17"/>
  <c r="E13" i="17"/>
  <c r="T13" i="17" s="1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T9" i="17"/>
  <c r="S9" i="17"/>
  <c r="R9" i="17"/>
  <c r="Q9" i="17"/>
  <c r="P9" i="17"/>
  <c r="E9" i="17"/>
  <c r="U9" i="17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T90" i="16" s="1"/>
  <c r="T89" i="16"/>
  <c r="S89" i="16"/>
  <c r="R89" i="16"/>
  <c r="Q89" i="16"/>
  <c r="P89" i="16"/>
  <c r="E89" i="16"/>
  <c r="U89" i="16" s="1"/>
  <c r="T88" i="16"/>
  <c r="S88" i="16"/>
  <c r="R88" i="16"/>
  <c r="Q88" i="16"/>
  <c r="P88" i="16"/>
  <c r="E88" i="16"/>
  <c r="U88" i="16" s="1"/>
  <c r="S87" i="16"/>
  <c r="R87" i="16"/>
  <c r="Q87" i="16"/>
  <c r="P87" i="16"/>
  <c r="E87" i="16"/>
  <c r="U87" i="16" s="1"/>
  <c r="T86" i="16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J71" i="16"/>
  <c r="I71" i="16"/>
  <c r="S71" i="16" s="1"/>
  <c r="H71" i="16"/>
  <c r="G71" i="16"/>
  <c r="F71" i="16"/>
  <c r="E71" i="16"/>
  <c r="C71" i="16"/>
  <c r="B71" i="16"/>
  <c r="V70" i="16"/>
  <c r="O70" i="16"/>
  <c r="N70" i="16"/>
  <c r="M70" i="16"/>
  <c r="L70" i="16"/>
  <c r="K70" i="16"/>
  <c r="J70" i="16"/>
  <c r="I70" i="16"/>
  <c r="Q70" i="16" s="1"/>
  <c r="H70" i="16"/>
  <c r="R70" i="16" s="1"/>
  <c r="G70" i="16"/>
  <c r="F70" i="16"/>
  <c r="C70" i="16"/>
  <c r="B70" i="16"/>
  <c r="E70" i="16" s="1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H66" i="16"/>
  <c r="R66" i="16" s="1"/>
  <c r="G66" i="16"/>
  <c r="F66" i="16"/>
  <c r="C66" i="16"/>
  <c r="B66" i="16"/>
  <c r="U65" i="16"/>
  <c r="S65" i="16"/>
  <c r="R65" i="16"/>
  <c r="Q65" i="16"/>
  <c r="P65" i="16"/>
  <c r="E65" i="16"/>
  <c r="T65" i="16" s="1"/>
  <c r="U64" i="16"/>
  <c r="S64" i="16"/>
  <c r="R64" i="16"/>
  <c r="Q64" i="16"/>
  <c r="P64" i="16"/>
  <c r="E64" i="16"/>
  <c r="T64" i="16" s="1"/>
  <c r="S63" i="16"/>
  <c r="R63" i="16"/>
  <c r="Q63" i="16"/>
  <c r="P63" i="16"/>
  <c r="E63" i="16"/>
  <c r="S62" i="16"/>
  <c r="R62" i="16"/>
  <c r="Q62" i="16"/>
  <c r="P62" i="16"/>
  <c r="E62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T57" i="16" s="1"/>
  <c r="U56" i="16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E53" i="16" s="1"/>
  <c r="S52" i="16"/>
  <c r="R52" i="16"/>
  <c r="Q52" i="16"/>
  <c r="P52" i="16"/>
  <c r="E52" i="16"/>
  <c r="U52" i="16" s="1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T48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T45" i="16" s="1"/>
  <c r="U44" i="16"/>
  <c r="S44" i="16"/>
  <c r="R44" i="16"/>
  <c r="Q44" i="16"/>
  <c r="P44" i="16"/>
  <c r="E44" i="16"/>
  <c r="T44" i="16" s="1"/>
  <c r="S43" i="16"/>
  <c r="R43" i="16"/>
  <c r="Q43" i="16"/>
  <c r="P43" i="16"/>
  <c r="E43" i="16"/>
  <c r="T43" i="16" s="1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S37" i="16"/>
  <c r="R37" i="16"/>
  <c r="Q37" i="16"/>
  <c r="P37" i="16"/>
  <c r="E37" i="16"/>
  <c r="T37" i="16" s="1"/>
  <c r="S36" i="16"/>
  <c r="R36" i="16"/>
  <c r="Q36" i="16"/>
  <c r="P36" i="16"/>
  <c r="T36" i="16" s="1"/>
  <c r="E36" i="16"/>
  <c r="S35" i="16"/>
  <c r="R35" i="16"/>
  <c r="Q35" i="16"/>
  <c r="P35" i="16"/>
  <c r="E35" i="16"/>
  <c r="V33" i="16"/>
  <c r="Q33" i="16"/>
  <c r="O33" i="16"/>
  <c r="N33" i="16"/>
  <c r="M33" i="16"/>
  <c r="L33" i="16"/>
  <c r="K33" i="16"/>
  <c r="J33" i="16"/>
  <c r="R33" i="16" s="1"/>
  <c r="I33" i="16"/>
  <c r="S33" i="16" s="1"/>
  <c r="H33" i="16"/>
  <c r="G33" i="16"/>
  <c r="F33" i="16"/>
  <c r="C33" i="16"/>
  <c r="E33" i="16" s="1"/>
  <c r="B33" i="16"/>
  <c r="S32" i="16"/>
  <c r="R32" i="16"/>
  <c r="Q32" i="16"/>
  <c r="U32" i="16" s="1"/>
  <c r="P32" i="16"/>
  <c r="T32" i="16" s="1"/>
  <c r="E32" i="16"/>
  <c r="V30" i="16"/>
  <c r="O30" i="16"/>
  <c r="N30" i="16"/>
  <c r="M30" i="16"/>
  <c r="L30" i="16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T29" i="16" s="1"/>
  <c r="S28" i="16"/>
  <c r="R28" i="16"/>
  <c r="Q28" i="16"/>
  <c r="P28" i="16"/>
  <c r="E28" i="16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E24" i="16" s="1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T20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8" i="16"/>
  <c r="R18" i="16"/>
  <c r="Q18" i="16"/>
  <c r="P18" i="16"/>
  <c r="E18" i="16"/>
  <c r="U17" i="16"/>
  <c r="S17" i="16"/>
  <c r="R17" i="16"/>
  <c r="Q17" i="16"/>
  <c r="P17" i="16"/>
  <c r="E17" i="16"/>
  <c r="T17" i="16" s="1"/>
  <c r="V15" i="16"/>
  <c r="O15" i="16"/>
  <c r="N15" i="16"/>
  <c r="M15" i="16"/>
  <c r="L15" i="16"/>
  <c r="K15" i="16"/>
  <c r="J15" i="16"/>
  <c r="I15" i="16"/>
  <c r="H15" i="16"/>
  <c r="R15" i="16" s="1"/>
  <c r="G15" i="16"/>
  <c r="F15" i="16"/>
  <c r="C15" i="16"/>
  <c r="B15" i="16"/>
  <c r="E15" i="16" s="1"/>
  <c r="S14" i="16"/>
  <c r="R14" i="16"/>
  <c r="Q14" i="16"/>
  <c r="P14" i="16"/>
  <c r="E14" i="16"/>
  <c r="S13" i="16"/>
  <c r="R13" i="16"/>
  <c r="Q13" i="16"/>
  <c r="P13" i="16"/>
  <c r="E13" i="16"/>
  <c r="T13" i="16" s="1"/>
  <c r="S12" i="16"/>
  <c r="R12" i="16"/>
  <c r="Q12" i="16"/>
  <c r="P12" i="16"/>
  <c r="E12" i="16"/>
  <c r="S11" i="16"/>
  <c r="R11" i="16"/>
  <c r="Q11" i="16"/>
  <c r="P11" i="16"/>
  <c r="E11" i="16"/>
  <c r="T11" i="16" s="1"/>
  <c r="S10" i="16"/>
  <c r="R10" i="16"/>
  <c r="Q10" i="16"/>
  <c r="P10" i="16"/>
  <c r="E10" i="16"/>
  <c r="U10" i="16" s="1"/>
  <c r="S9" i="16"/>
  <c r="R9" i="16"/>
  <c r="Q9" i="16"/>
  <c r="P9" i="16"/>
  <c r="E9" i="16"/>
  <c r="T93" i="15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S88" i="15"/>
  <c r="R88" i="15"/>
  <c r="Q88" i="15"/>
  <c r="P88" i="15"/>
  <c r="E88" i="15"/>
  <c r="T88" i="15" s="1"/>
  <c r="S87" i="15"/>
  <c r="R87" i="15"/>
  <c r="Q87" i="15"/>
  <c r="P87" i="15"/>
  <c r="E87" i="15"/>
  <c r="U86" i="15"/>
  <c r="T86" i="15"/>
  <c r="S86" i="15"/>
  <c r="R86" i="15"/>
  <c r="Q86" i="15"/>
  <c r="P86" i="15"/>
  <c r="E86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V71" i="15"/>
  <c r="O71" i="15"/>
  <c r="N71" i="15"/>
  <c r="M71" i="15"/>
  <c r="L71" i="15"/>
  <c r="K71" i="15"/>
  <c r="J71" i="15"/>
  <c r="I71" i="15"/>
  <c r="H71" i="15"/>
  <c r="G71" i="15"/>
  <c r="F71" i="15"/>
  <c r="C71" i="15"/>
  <c r="E71" i="15" s="1"/>
  <c r="B71" i="15"/>
  <c r="V70" i="15"/>
  <c r="O70" i="15"/>
  <c r="N70" i="15"/>
  <c r="M70" i="15"/>
  <c r="L70" i="15"/>
  <c r="K70" i="15"/>
  <c r="J70" i="15"/>
  <c r="R70" i="15" s="1"/>
  <c r="I70" i="15"/>
  <c r="S70" i="15" s="1"/>
  <c r="H70" i="15"/>
  <c r="G70" i="15"/>
  <c r="F70" i="15"/>
  <c r="C70" i="15"/>
  <c r="B70" i="15"/>
  <c r="E70" i="15" s="1"/>
  <c r="S69" i="15"/>
  <c r="R69" i="15"/>
  <c r="Q69" i="15"/>
  <c r="U69" i="15" s="1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J66" i="15"/>
  <c r="I66" i="15"/>
  <c r="S66" i="15" s="1"/>
  <c r="H66" i="15"/>
  <c r="G66" i="15"/>
  <c r="F66" i="15"/>
  <c r="C66" i="15"/>
  <c r="B66" i="15"/>
  <c r="E66" i="15" s="1"/>
  <c r="S65" i="15"/>
  <c r="R65" i="15"/>
  <c r="Q65" i="15"/>
  <c r="P65" i="15"/>
  <c r="E65" i="15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S62" i="15"/>
  <c r="R62" i="15"/>
  <c r="Q62" i="15"/>
  <c r="P62" i="15"/>
  <c r="E62" i="15"/>
  <c r="T62" i="15" s="1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S56" i="15"/>
  <c r="R56" i="15"/>
  <c r="Q56" i="15"/>
  <c r="P56" i="15"/>
  <c r="E56" i="15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J53" i="15"/>
  <c r="I53" i="15"/>
  <c r="H53" i="15"/>
  <c r="R53" i="15" s="1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T51" i="15" s="1"/>
  <c r="S50" i="15"/>
  <c r="R50" i="15"/>
  <c r="Q50" i="15"/>
  <c r="P50" i="15"/>
  <c r="E50" i="15"/>
  <c r="U49" i="15"/>
  <c r="T49" i="15"/>
  <c r="S49" i="15"/>
  <c r="R49" i="15"/>
  <c r="Q49" i="15"/>
  <c r="P49" i="15"/>
  <c r="E49" i="15"/>
  <c r="T48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O40" i="15"/>
  <c r="N40" i="15"/>
  <c r="M40" i="15"/>
  <c r="L40" i="15"/>
  <c r="K40" i="15"/>
  <c r="J40" i="15"/>
  <c r="I40" i="15"/>
  <c r="Q40" i="15" s="1"/>
  <c r="H40" i="15"/>
  <c r="G40" i="15"/>
  <c r="F40" i="15"/>
  <c r="C40" i="15"/>
  <c r="B40" i="15"/>
  <c r="S39" i="15"/>
  <c r="R39" i="15"/>
  <c r="Q39" i="15"/>
  <c r="P39" i="15"/>
  <c r="E39" i="15"/>
  <c r="T39" i="15" s="1"/>
  <c r="S38" i="15"/>
  <c r="R38" i="15"/>
  <c r="Q38" i="15"/>
  <c r="P38" i="15"/>
  <c r="E38" i="15"/>
  <c r="T38" i="15" s="1"/>
  <c r="S37" i="15"/>
  <c r="R37" i="15"/>
  <c r="Q37" i="15"/>
  <c r="P37" i="15"/>
  <c r="E37" i="15"/>
  <c r="T36" i="15"/>
  <c r="S36" i="15"/>
  <c r="R36" i="15"/>
  <c r="Q36" i="15"/>
  <c r="P36" i="15"/>
  <c r="E36" i="15"/>
  <c r="S35" i="15"/>
  <c r="R35" i="15"/>
  <c r="Q35" i="15"/>
  <c r="P35" i="15"/>
  <c r="E35" i="15"/>
  <c r="U35" i="15" s="1"/>
  <c r="V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T32" i="15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P30" i="15" s="1"/>
  <c r="G30" i="15"/>
  <c r="F30" i="15"/>
  <c r="E30" i="15"/>
  <c r="C30" i="15"/>
  <c r="B30" i="15"/>
  <c r="S29" i="15"/>
  <c r="R29" i="15"/>
  <c r="Q29" i="15"/>
  <c r="P29" i="15"/>
  <c r="E29" i="15"/>
  <c r="U29" i="15" s="1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U26" i="15"/>
  <c r="T26" i="15"/>
  <c r="S26" i="15"/>
  <c r="R26" i="15"/>
  <c r="Q26" i="15"/>
  <c r="P26" i="15"/>
  <c r="E26" i="15"/>
  <c r="V24" i="15"/>
  <c r="S24" i="15"/>
  <c r="O24" i="15"/>
  <c r="N24" i="15"/>
  <c r="M24" i="15"/>
  <c r="L24" i="15"/>
  <c r="K24" i="15"/>
  <c r="J24" i="15"/>
  <c r="I24" i="15"/>
  <c r="H24" i="15"/>
  <c r="R24" i="15" s="1"/>
  <c r="G24" i="15"/>
  <c r="F24" i="15"/>
  <c r="C24" i="15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U21" i="15"/>
  <c r="T21" i="15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T19" i="15" s="1"/>
  <c r="U18" i="15"/>
  <c r="S18" i="15"/>
  <c r="R18" i="15"/>
  <c r="Q18" i="15"/>
  <c r="P18" i="15"/>
  <c r="E18" i="15"/>
  <c r="T18" i="15" s="1"/>
  <c r="U17" i="15"/>
  <c r="T17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Q15" i="15" s="1"/>
  <c r="H15" i="15"/>
  <c r="P15" i="15" s="1"/>
  <c r="G15" i="15"/>
  <c r="F15" i="15"/>
  <c r="C15" i="15"/>
  <c r="B15" i="15"/>
  <c r="S14" i="15"/>
  <c r="R14" i="15"/>
  <c r="Q14" i="15"/>
  <c r="P14" i="15"/>
  <c r="E14" i="15"/>
  <c r="T14" i="15" s="1"/>
  <c r="S13" i="15"/>
  <c r="R13" i="15"/>
  <c r="Q13" i="15"/>
  <c r="P13" i="15"/>
  <c r="E13" i="15"/>
  <c r="U13" i="15" s="1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U10" i="15" s="1"/>
  <c r="P10" i="15"/>
  <c r="E10" i="15"/>
  <c r="T10" i="15" s="1"/>
  <c r="S9" i="15"/>
  <c r="R9" i="15"/>
  <c r="Q9" i="15"/>
  <c r="P9" i="15"/>
  <c r="E9" i="15"/>
  <c r="U9" i="15" s="1"/>
  <c r="S93" i="14"/>
  <c r="R93" i="14"/>
  <c r="Q93" i="14"/>
  <c r="P93" i="14"/>
  <c r="E93" i="14"/>
  <c r="S92" i="14"/>
  <c r="R92" i="14"/>
  <c r="Q92" i="14"/>
  <c r="P92" i="14"/>
  <c r="E92" i="14"/>
  <c r="T92" i="14" s="1"/>
  <c r="S91" i="14"/>
  <c r="R91" i="14"/>
  <c r="Q91" i="14"/>
  <c r="P91" i="14"/>
  <c r="E91" i="14"/>
  <c r="T91" i="14" s="1"/>
  <c r="S90" i="14"/>
  <c r="R90" i="14"/>
  <c r="Q90" i="14"/>
  <c r="P90" i="14"/>
  <c r="E90" i="14"/>
  <c r="U90" i="14" s="1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7" i="14"/>
  <c r="R87" i="14"/>
  <c r="Q87" i="14"/>
  <c r="P87" i="14"/>
  <c r="E87" i="14"/>
  <c r="T87" i="14" s="1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C71" i="14"/>
  <c r="B71" i="14"/>
  <c r="V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V66" i="14"/>
  <c r="O66" i="14"/>
  <c r="N66" i="14"/>
  <c r="M66" i="14"/>
  <c r="L66" i="14"/>
  <c r="K66" i="14"/>
  <c r="J66" i="14"/>
  <c r="I66" i="14"/>
  <c r="S66" i="14" s="1"/>
  <c r="H66" i="14"/>
  <c r="G66" i="14"/>
  <c r="F66" i="14"/>
  <c r="C66" i="14"/>
  <c r="B66" i="14"/>
  <c r="E66" i="14" s="1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S63" i="14"/>
  <c r="R63" i="14"/>
  <c r="Q63" i="14"/>
  <c r="P63" i="14"/>
  <c r="E63" i="14"/>
  <c r="T63" i="14" s="1"/>
  <c r="U62" i="14"/>
  <c r="S62" i="14"/>
  <c r="R62" i="14"/>
  <c r="Q62" i="14"/>
  <c r="P62" i="14"/>
  <c r="E62" i="14"/>
  <c r="T62" i="14" s="1"/>
  <c r="U61" i="14"/>
  <c r="T61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U57" i="14"/>
  <c r="S57" i="14"/>
  <c r="R57" i="14"/>
  <c r="Q57" i="14"/>
  <c r="P57" i="14"/>
  <c r="E57" i="14"/>
  <c r="T57" i="14" s="1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49" i="14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T47" i="14" s="1"/>
  <c r="S46" i="14"/>
  <c r="R46" i="14"/>
  <c r="Q46" i="14"/>
  <c r="P46" i="14"/>
  <c r="E46" i="14"/>
  <c r="T46" i="14" s="1"/>
  <c r="U45" i="14"/>
  <c r="T45" i="14"/>
  <c r="S45" i="14"/>
  <c r="R45" i="14"/>
  <c r="Q45" i="14"/>
  <c r="P45" i="14"/>
  <c r="E45" i="14"/>
  <c r="T44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S42" i="14"/>
  <c r="R42" i="14"/>
  <c r="Q42" i="14"/>
  <c r="P42" i="14"/>
  <c r="E42" i="14"/>
  <c r="T42" i="14" s="1"/>
  <c r="V40" i="14"/>
  <c r="S40" i="14"/>
  <c r="O40" i="14"/>
  <c r="N40" i="14"/>
  <c r="M40" i="14"/>
  <c r="L40" i="14"/>
  <c r="K40" i="14"/>
  <c r="J40" i="14"/>
  <c r="I40" i="14"/>
  <c r="H40" i="14"/>
  <c r="R40" i="14" s="1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S35" i="14"/>
  <c r="R35" i="14"/>
  <c r="Q35" i="14"/>
  <c r="P35" i="14"/>
  <c r="E35" i="14"/>
  <c r="U35" i="14" s="1"/>
  <c r="V33" i="14"/>
  <c r="O33" i="14"/>
  <c r="N33" i="14"/>
  <c r="M33" i="14"/>
  <c r="L33" i="14"/>
  <c r="K33" i="14"/>
  <c r="J33" i="14"/>
  <c r="I33" i="14"/>
  <c r="Q33" i="14" s="1"/>
  <c r="H33" i="14"/>
  <c r="R33" i="14" s="1"/>
  <c r="G33" i="14"/>
  <c r="F33" i="14"/>
  <c r="C33" i="14"/>
  <c r="B33" i="14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C30" i="14"/>
  <c r="E30" i="14" s="1"/>
  <c r="B30" i="14"/>
  <c r="S29" i="14"/>
  <c r="R29" i="14"/>
  <c r="Q29" i="14"/>
  <c r="P29" i="14"/>
  <c r="E29" i="14"/>
  <c r="S28" i="14"/>
  <c r="R28" i="14"/>
  <c r="Q28" i="14"/>
  <c r="P28" i="14"/>
  <c r="E28" i="14"/>
  <c r="S27" i="14"/>
  <c r="R27" i="14"/>
  <c r="Q27" i="14"/>
  <c r="P27" i="14"/>
  <c r="E27" i="14"/>
  <c r="T27" i="14" s="1"/>
  <c r="S26" i="14"/>
  <c r="R26" i="14"/>
  <c r="Q26" i="14"/>
  <c r="P26" i="14"/>
  <c r="E26" i="14"/>
  <c r="V24" i="14"/>
  <c r="O24" i="14"/>
  <c r="N24" i="14"/>
  <c r="M24" i="14"/>
  <c r="L24" i="14"/>
  <c r="K24" i="14"/>
  <c r="J24" i="14"/>
  <c r="I24" i="14"/>
  <c r="S24" i="14" s="1"/>
  <c r="H24" i="14"/>
  <c r="G24" i="14"/>
  <c r="F24" i="14"/>
  <c r="C24" i="14"/>
  <c r="B24" i="14"/>
  <c r="E24" i="14" s="1"/>
  <c r="S23" i="14"/>
  <c r="R23" i="14"/>
  <c r="Q23" i="14"/>
  <c r="P23" i="14"/>
  <c r="E23" i="14"/>
  <c r="T23" i="14" s="1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S17" i="14"/>
  <c r="R17" i="14"/>
  <c r="Q17" i="14"/>
  <c r="P17" i="14"/>
  <c r="E17" i="14"/>
  <c r="V15" i="14"/>
  <c r="O15" i="14"/>
  <c r="N15" i="14"/>
  <c r="M15" i="14"/>
  <c r="L15" i="14"/>
  <c r="K15" i="14"/>
  <c r="J15" i="14"/>
  <c r="I15" i="14"/>
  <c r="H15" i="14"/>
  <c r="R15" i="14" s="1"/>
  <c r="G15" i="14"/>
  <c r="F15" i="14"/>
  <c r="C15" i="14"/>
  <c r="B15" i="14"/>
  <c r="E15" i="14" s="1"/>
  <c r="U14" i="14"/>
  <c r="S14" i="14"/>
  <c r="R14" i="14"/>
  <c r="Q14" i="14"/>
  <c r="P14" i="14"/>
  <c r="E14" i="14"/>
  <c r="T14" i="14" s="1"/>
  <c r="U13" i="14"/>
  <c r="T13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T11" i="14" s="1"/>
  <c r="U10" i="14"/>
  <c r="S10" i="14"/>
  <c r="R10" i="14"/>
  <c r="Q10" i="14"/>
  <c r="P10" i="14"/>
  <c r="E10" i="14"/>
  <c r="T9" i="14"/>
  <c r="S9" i="14"/>
  <c r="R9" i="14"/>
  <c r="Q9" i="14"/>
  <c r="P9" i="14"/>
  <c r="E9" i="14"/>
  <c r="U9" i="14" s="1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U91" i="13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S88" i="13"/>
  <c r="R88" i="13"/>
  <c r="Q88" i="13"/>
  <c r="P88" i="13"/>
  <c r="E88" i="13"/>
  <c r="T88" i="13" s="1"/>
  <c r="U87" i="13"/>
  <c r="S87" i="13"/>
  <c r="R87" i="13"/>
  <c r="Q87" i="13"/>
  <c r="P87" i="13"/>
  <c r="E87" i="13"/>
  <c r="T87" i="13" s="1"/>
  <c r="T86" i="13"/>
  <c r="S86" i="13"/>
  <c r="R86" i="13"/>
  <c r="Q86" i="13"/>
  <c r="P86" i="13"/>
  <c r="E86" i="13"/>
  <c r="U86" i="13" s="1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Q71" i="13" s="1"/>
  <c r="H71" i="13"/>
  <c r="R71" i="13" s="1"/>
  <c r="G71" i="13"/>
  <c r="F71" i="13"/>
  <c r="C71" i="13"/>
  <c r="E71" i="13" s="1"/>
  <c r="B71" i="13"/>
  <c r="V70" i="13"/>
  <c r="S70" i="13"/>
  <c r="O70" i="13"/>
  <c r="N70" i="13"/>
  <c r="M70" i="13"/>
  <c r="L70" i="13"/>
  <c r="K70" i="13"/>
  <c r="J70" i="13"/>
  <c r="I70" i="13"/>
  <c r="H70" i="13"/>
  <c r="G70" i="13"/>
  <c r="F70" i="13"/>
  <c r="C70" i="13"/>
  <c r="B70" i="13"/>
  <c r="S69" i="13"/>
  <c r="R69" i="13"/>
  <c r="Q69" i="13"/>
  <c r="P69" i="13"/>
  <c r="E69" i="13"/>
  <c r="T69" i="13" s="1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V66" i="13"/>
  <c r="R66" i="13"/>
  <c r="O66" i="13"/>
  <c r="N66" i="13"/>
  <c r="M66" i="13"/>
  <c r="L66" i="13"/>
  <c r="K66" i="13"/>
  <c r="J66" i="13"/>
  <c r="I66" i="13"/>
  <c r="S66" i="13" s="1"/>
  <c r="H66" i="13"/>
  <c r="P66" i="13" s="1"/>
  <c r="G66" i="13"/>
  <c r="F66" i="13"/>
  <c r="C66" i="13"/>
  <c r="B66" i="13"/>
  <c r="E66" i="13" s="1"/>
  <c r="T65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U62" i="13"/>
  <c r="S62" i="13"/>
  <c r="R62" i="13"/>
  <c r="Q62" i="13"/>
  <c r="P62" i="13"/>
  <c r="E62" i="13"/>
  <c r="T62" i="13" s="1"/>
  <c r="T61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H59" i="13"/>
  <c r="R59" i="13" s="1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T57" i="13" s="1"/>
  <c r="S56" i="13"/>
  <c r="R56" i="13"/>
  <c r="Q56" i="13"/>
  <c r="P56" i="13"/>
  <c r="E56" i="13"/>
  <c r="S55" i="13"/>
  <c r="R55" i="13"/>
  <c r="Q55" i="13"/>
  <c r="P55" i="13"/>
  <c r="E55" i="13"/>
  <c r="T55" i="13" s="1"/>
  <c r="V53" i="13"/>
  <c r="O53" i="13"/>
  <c r="N53" i="13"/>
  <c r="M53" i="13"/>
  <c r="L53" i="13"/>
  <c r="K53" i="13"/>
  <c r="J53" i="13"/>
  <c r="I53" i="13"/>
  <c r="H53" i="13"/>
  <c r="R53" i="13" s="1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T51" i="13" s="1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S45" i="13"/>
  <c r="R45" i="13"/>
  <c r="Q45" i="13"/>
  <c r="P45" i="13"/>
  <c r="E45" i="13"/>
  <c r="S44" i="13"/>
  <c r="R44" i="13"/>
  <c r="Q44" i="13"/>
  <c r="P44" i="13"/>
  <c r="E44" i="13"/>
  <c r="S43" i="13"/>
  <c r="R43" i="13"/>
  <c r="Q43" i="13"/>
  <c r="P43" i="13"/>
  <c r="E43" i="13"/>
  <c r="U43" i="13" s="1"/>
  <c r="S42" i="13"/>
  <c r="R42" i="13"/>
  <c r="Q42" i="13"/>
  <c r="P42" i="13"/>
  <c r="E42" i="13"/>
  <c r="V40" i="13"/>
  <c r="O40" i="13"/>
  <c r="N40" i="13"/>
  <c r="M40" i="13"/>
  <c r="L40" i="13"/>
  <c r="K40" i="13"/>
  <c r="J40" i="13"/>
  <c r="I40" i="13"/>
  <c r="S40" i="13" s="1"/>
  <c r="H40" i="13"/>
  <c r="G40" i="13"/>
  <c r="F40" i="13"/>
  <c r="C40" i="13"/>
  <c r="B40" i="13"/>
  <c r="E40" i="13" s="1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E35" i="13"/>
  <c r="U35" i="13" s="1"/>
  <c r="V33" i="13"/>
  <c r="O33" i="13"/>
  <c r="N33" i="13"/>
  <c r="M33" i="13"/>
  <c r="L33" i="13"/>
  <c r="K33" i="13"/>
  <c r="J33" i="13"/>
  <c r="I33" i="13"/>
  <c r="S33" i="13" s="1"/>
  <c r="H33" i="13"/>
  <c r="R33" i="13" s="1"/>
  <c r="G33" i="13"/>
  <c r="F33" i="13"/>
  <c r="C33" i="13"/>
  <c r="B33" i="13"/>
  <c r="S32" i="13"/>
  <c r="R32" i="13"/>
  <c r="Q32" i="13"/>
  <c r="P32" i="13"/>
  <c r="E32" i="13"/>
  <c r="U32" i="13" s="1"/>
  <c r="V30" i="13"/>
  <c r="O30" i="13"/>
  <c r="N30" i="13"/>
  <c r="M30" i="13"/>
  <c r="L30" i="13"/>
  <c r="K30" i="13"/>
  <c r="J30" i="13"/>
  <c r="I30" i="13"/>
  <c r="S30" i="13" s="1"/>
  <c r="H30" i="13"/>
  <c r="P30" i="13" s="1"/>
  <c r="G30" i="13"/>
  <c r="F30" i="13"/>
  <c r="E30" i="13"/>
  <c r="C30" i="13"/>
  <c r="B30" i="13"/>
  <c r="U29" i="13"/>
  <c r="T29" i="13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U26" i="13"/>
  <c r="S26" i="13"/>
  <c r="R26" i="13"/>
  <c r="Q26" i="13"/>
  <c r="P26" i="13"/>
  <c r="E26" i="13"/>
  <c r="T26" i="13" s="1"/>
  <c r="V24" i="13"/>
  <c r="S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E24" i="13" s="1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U21" i="13"/>
  <c r="T21" i="13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T19" i="13" s="1"/>
  <c r="U18" i="13"/>
  <c r="S18" i="13"/>
  <c r="R18" i="13"/>
  <c r="Q18" i="13"/>
  <c r="P18" i="13"/>
  <c r="E18" i="13"/>
  <c r="T18" i="13" s="1"/>
  <c r="U17" i="13"/>
  <c r="T17" i="13"/>
  <c r="S17" i="13"/>
  <c r="R17" i="13"/>
  <c r="Q17" i="13"/>
  <c r="P17" i="13"/>
  <c r="E17" i="13"/>
  <c r="V15" i="13"/>
  <c r="O15" i="13"/>
  <c r="N15" i="13"/>
  <c r="M15" i="13"/>
  <c r="L15" i="13"/>
  <c r="K15" i="13"/>
  <c r="J15" i="13"/>
  <c r="I15" i="13"/>
  <c r="Q15" i="13" s="1"/>
  <c r="H15" i="13"/>
  <c r="R15" i="13" s="1"/>
  <c r="G15" i="13"/>
  <c r="F15" i="13"/>
  <c r="C15" i="13"/>
  <c r="B15" i="13"/>
  <c r="S14" i="13"/>
  <c r="R14" i="13"/>
  <c r="Q14" i="13"/>
  <c r="U14" i="13" s="1"/>
  <c r="P14" i="13"/>
  <c r="E14" i="13"/>
  <c r="U13" i="13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U10" i="13" s="1"/>
  <c r="P10" i="13"/>
  <c r="E10" i="13"/>
  <c r="S9" i="13"/>
  <c r="R9" i="13"/>
  <c r="Q9" i="13"/>
  <c r="P9" i="13"/>
  <c r="E9" i="13"/>
  <c r="S93" i="12"/>
  <c r="R93" i="12"/>
  <c r="Q93" i="12"/>
  <c r="P93" i="12"/>
  <c r="E93" i="12"/>
  <c r="S92" i="12"/>
  <c r="R92" i="12"/>
  <c r="Q92" i="12"/>
  <c r="P92" i="12"/>
  <c r="E92" i="12"/>
  <c r="T92" i="12" s="1"/>
  <c r="S91" i="12"/>
  <c r="R91" i="12"/>
  <c r="Q91" i="12"/>
  <c r="P91" i="12"/>
  <c r="E91" i="12"/>
  <c r="S90" i="12"/>
  <c r="R90" i="12"/>
  <c r="Q90" i="12"/>
  <c r="P90" i="12"/>
  <c r="E90" i="12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C71" i="12"/>
  <c r="E71" i="12" s="1"/>
  <c r="B71" i="12"/>
  <c r="V70" i="12"/>
  <c r="O70" i="12"/>
  <c r="N70" i="12"/>
  <c r="M70" i="12"/>
  <c r="L70" i="12"/>
  <c r="K70" i="12"/>
  <c r="J70" i="12"/>
  <c r="I70" i="12"/>
  <c r="H70" i="12"/>
  <c r="G70" i="12"/>
  <c r="F70" i="12"/>
  <c r="C70" i="12"/>
  <c r="B70" i="12"/>
  <c r="E70" i="12" s="1"/>
  <c r="S69" i="12"/>
  <c r="R69" i="12"/>
  <c r="Q69" i="12"/>
  <c r="P69" i="12"/>
  <c r="E69" i="12"/>
  <c r="T69" i="12" s="1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V66" i="12"/>
  <c r="O66" i="12"/>
  <c r="Q66" i="12" s="1"/>
  <c r="N66" i="12"/>
  <c r="M66" i="12"/>
  <c r="L66" i="12"/>
  <c r="K66" i="12"/>
  <c r="J66" i="12"/>
  <c r="I66" i="12"/>
  <c r="S66" i="12" s="1"/>
  <c r="H66" i="12"/>
  <c r="G66" i="12"/>
  <c r="F66" i="12"/>
  <c r="C66" i="12"/>
  <c r="B66" i="12"/>
  <c r="E66" i="12" s="1"/>
  <c r="T65" i="12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U62" i="12"/>
  <c r="S62" i="12"/>
  <c r="R62" i="12"/>
  <c r="Q62" i="12"/>
  <c r="P62" i="12"/>
  <c r="E62" i="12"/>
  <c r="T62" i="12" s="1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E59" i="12" s="1"/>
  <c r="U58" i="12"/>
  <c r="S58" i="12"/>
  <c r="R58" i="12"/>
  <c r="Q58" i="12"/>
  <c r="P58" i="12"/>
  <c r="E58" i="12"/>
  <c r="T58" i="12" s="1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T42" i="12" s="1"/>
  <c r="V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S39" i="12"/>
  <c r="R39" i="12"/>
  <c r="Q39" i="12"/>
  <c r="P39" i="12"/>
  <c r="E39" i="12"/>
  <c r="S38" i="12"/>
  <c r="R38" i="12"/>
  <c r="Q38" i="12"/>
  <c r="P38" i="12"/>
  <c r="E38" i="12"/>
  <c r="T38" i="12" s="1"/>
  <c r="S37" i="12"/>
  <c r="R37" i="12"/>
  <c r="Q37" i="12"/>
  <c r="P37" i="12"/>
  <c r="E37" i="12"/>
  <c r="T37" i="12" s="1"/>
  <c r="U36" i="12"/>
  <c r="T36" i="12"/>
  <c r="S36" i="12"/>
  <c r="R36" i="12"/>
  <c r="Q36" i="12"/>
  <c r="P36" i="12"/>
  <c r="E36" i="12"/>
  <c r="T35" i="12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R33" i="12" s="1"/>
  <c r="I33" i="12"/>
  <c r="S33" i="12" s="1"/>
  <c r="H33" i="12"/>
  <c r="G33" i="12"/>
  <c r="F33" i="12"/>
  <c r="E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H30" i="12"/>
  <c r="G30" i="12"/>
  <c r="F30" i="12"/>
  <c r="C30" i="12"/>
  <c r="B30" i="12"/>
  <c r="E30" i="12" s="1"/>
  <c r="U29" i="12"/>
  <c r="S29" i="12"/>
  <c r="R29" i="12"/>
  <c r="Q29" i="12"/>
  <c r="P29" i="12"/>
  <c r="E29" i="12"/>
  <c r="T29" i="12" s="1"/>
  <c r="U28" i="12"/>
  <c r="T28" i="12"/>
  <c r="S28" i="12"/>
  <c r="R28" i="12"/>
  <c r="Q28" i="12"/>
  <c r="P28" i="12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S18" i="12"/>
  <c r="R18" i="12"/>
  <c r="Q18" i="12"/>
  <c r="P18" i="12"/>
  <c r="E18" i="12"/>
  <c r="T18" i="12" s="1"/>
  <c r="S17" i="12"/>
  <c r="R17" i="12"/>
  <c r="Q17" i="12"/>
  <c r="P17" i="12"/>
  <c r="E17" i="12"/>
  <c r="T17" i="12" s="1"/>
  <c r="V15" i="12"/>
  <c r="S15" i="12"/>
  <c r="O15" i="12"/>
  <c r="N15" i="12"/>
  <c r="M15" i="12"/>
  <c r="L15" i="12"/>
  <c r="K15" i="12"/>
  <c r="J15" i="12"/>
  <c r="I15" i="12"/>
  <c r="Q15" i="12" s="1"/>
  <c r="H15" i="12"/>
  <c r="P15" i="12" s="1"/>
  <c r="G15" i="12"/>
  <c r="F15" i="12"/>
  <c r="C15" i="12"/>
  <c r="B15" i="12"/>
  <c r="S14" i="12"/>
  <c r="R14" i="12"/>
  <c r="Q14" i="12"/>
  <c r="P14" i="12"/>
  <c r="E14" i="12"/>
  <c r="T14" i="12" s="1"/>
  <c r="S13" i="12"/>
  <c r="R13" i="12"/>
  <c r="Q13" i="12"/>
  <c r="P13" i="12"/>
  <c r="E13" i="12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9" i="12"/>
  <c r="R9" i="12"/>
  <c r="Q9" i="12"/>
  <c r="P9" i="12"/>
  <c r="E9" i="12"/>
  <c r="U9" i="12" s="1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T91" i="11" s="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U86" i="11" s="1"/>
  <c r="V72" i="1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V71" i="11"/>
  <c r="Q71" i="11"/>
  <c r="O71" i="11"/>
  <c r="N71" i="11"/>
  <c r="M71" i="11"/>
  <c r="L71" i="11"/>
  <c r="K71" i="11"/>
  <c r="J71" i="11"/>
  <c r="I71" i="11"/>
  <c r="S71" i="11" s="1"/>
  <c r="H71" i="11"/>
  <c r="P71" i="11" s="1"/>
  <c r="G71" i="11"/>
  <c r="F71" i="11"/>
  <c r="E71" i="11"/>
  <c r="C71" i="11"/>
  <c r="B71" i="11"/>
  <c r="V70" i="11"/>
  <c r="S70" i="11"/>
  <c r="O70" i="11"/>
  <c r="N70" i="11"/>
  <c r="M70" i="11"/>
  <c r="L70" i="11"/>
  <c r="K70" i="11"/>
  <c r="J70" i="11"/>
  <c r="I70" i="11"/>
  <c r="H70" i="11"/>
  <c r="P70" i="11" s="1"/>
  <c r="G70" i="11"/>
  <c r="F70" i="11"/>
  <c r="C70" i="11"/>
  <c r="B70" i="11"/>
  <c r="E70" i="11" s="1"/>
  <c r="S69" i="11"/>
  <c r="R69" i="11"/>
  <c r="Q69" i="11"/>
  <c r="P69" i="11"/>
  <c r="E69" i="11"/>
  <c r="T69" i="11" s="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E66" i="11" s="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T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T57" i="11" s="1"/>
  <c r="S56" i="11"/>
  <c r="R56" i="11"/>
  <c r="Q56" i="11"/>
  <c r="P56" i="11"/>
  <c r="E56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E53" i="11" s="1"/>
  <c r="B53" i="1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49" i="11"/>
  <c r="S49" i="11"/>
  <c r="R49" i="11"/>
  <c r="Q49" i="11"/>
  <c r="P49" i="11"/>
  <c r="E49" i="11"/>
  <c r="T49" i="11" s="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T46" i="11" s="1"/>
  <c r="U45" i="11"/>
  <c r="S45" i="11"/>
  <c r="R45" i="11"/>
  <c r="Q45" i="11"/>
  <c r="P45" i="11"/>
  <c r="E45" i="11"/>
  <c r="T45" i="11" s="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S42" i="11"/>
  <c r="R42" i="11"/>
  <c r="Q42" i="11"/>
  <c r="P42" i="11"/>
  <c r="E42" i="1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E40" i="11" s="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T36" i="11" s="1"/>
  <c r="E36" i="11"/>
  <c r="U36" i="11" s="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B33" i="11"/>
  <c r="E33" i="11" s="1"/>
  <c r="S32" i="11"/>
  <c r="R32" i="11"/>
  <c r="Q32" i="11"/>
  <c r="P32" i="11"/>
  <c r="T32" i="11" s="1"/>
  <c r="E32" i="11"/>
  <c r="U32" i="11" s="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B30" i="11"/>
  <c r="E30" i="11" s="1"/>
  <c r="S29" i="11"/>
  <c r="R29" i="11"/>
  <c r="Q29" i="11"/>
  <c r="P29" i="11"/>
  <c r="E29" i="11"/>
  <c r="U29" i="11" s="1"/>
  <c r="S28" i="11"/>
  <c r="R28" i="11"/>
  <c r="Q28" i="11"/>
  <c r="P28" i="11"/>
  <c r="E28" i="11"/>
  <c r="S27" i="11"/>
  <c r="R27" i="11"/>
  <c r="Q27" i="11"/>
  <c r="P27" i="11"/>
  <c r="E27" i="11"/>
  <c r="S26" i="11"/>
  <c r="R26" i="11"/>
  <c r="Q26" i="11"/>
  <c r="P26" i="11"/>
  <c r="E26" i="11"/>
  <c r="T26" i="11" s="1"/>
  <c r="V24" i="11"/>
  <c r="O24" i="11"/>
  <c r="N24" i="11"/>
  <c r="M24" i="11"/>
  <c r="L24" i="11"/>
  <c r="K24" i="11"/>
  <c r="J24" i="11"/>
  <c r="I24" i="11"/>
  <c r="S24" i="11" s="1"/>
  <c r="H24" i="11"/>
  <c r="R24" i="11" s="1"/>
  <c r="G24" i="11"/>
  <c r="F24" i="11"/>
  <c r="C24" i="11"/>
  <c r="B24" i="11"/>
  <c r="S23" i="11"/>
  <c r="R23" i="11"/>
  <c r="Q23" i="11"/>
  <c r="P23" i="11"/>
  <c r="E23" i="11"/>
  <c r="S22" i="11"/>
  <c r="R22" i="11"/>
  <c r="Q22" i="11"/>
  <c r="P22" i="11"/>
  <c r="E22" i="11"/>
  <c r="T22" i="11" s="1"/>
  <c r="S21" i="11"/>
  <c r="R21" i="11"/>
  <c r="Q21" i="11"/>
  <c r="P21" i="11"/>
  <c r="E21" i="11"/>
  <c r="S20" i="11"/>
  <c r="R20" i="11"/>
  <c r="Q20" i="11"/>
  <c r="P20" i="11"/>
  <c r="E20" i="11"/>
  <c r="T19" i="11"/>
  <c r="S19" i="11"/>
  <c r="R19" i="11"/>
  <c r="Q19" i="11"/>
  <c r="P19" i="11"/>
  <c r="E19" i="11"/>
  <c r="U19" i="11" s="1"/>
  <c r="U18" i="11"/>
  <c r="T18" i="11"/>
  <c r="S18" i="11"/>
  <c r="R18" i="11"/>
  <c r="Q18" i="11"/>
  <c r="P18" i="11"/>
  <c r="E18" i="11"/>
  <c r="T17" i="1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J15" i="11"/>
  <c r="I15" i="11"/>
  <c r="S15" i="11" s="1"/>
  <c r="H15" i="11"/>
  <c r="G15" i="11"/>
  <c r="F15" i="11"/>
  <c r="C15" i="11"/>
  <c r="B15" i="11"/>
  <c r="S14" i="11"/>
  <c r="R14" i="11"/>
  <c r="Q14" i="11"/>
  <c r="P14" i="11"/>
  <c r="E14" i="11"/>
  <c r="S13" i="11"/>
  <c r="R13" i="11"/>
  <c r="Q13" i="11"/>
  <c r="P13" i="11"/>
  <c r="E13" i="1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S10" i="11"/>
  <c r="R10" i="11"/>
  <c r="Q10" i="11"/>
  <c r="P10" i="11"/>
  <c r="E10" i="11"/>
  <c r="T10" i="11" s="1"/>
  <c r="U9" i="11"/>
  <c r="S9" i="11"/>
  <c r="R9" i="11"/>
  <c r="Q9" i="11"/>
  <c r="P9" i="11"/>
  <c r="E9" i="11"/>
  <c r="T9" i="11" s="1"/>
  <c r="U93" i="10"/>
  <c r="T93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S87" i="10"/>
  <c r="R87" i="10"/>
  <c r="Q87" i="10"/>
  <c r="P87" i="10"/>
  <c r="E87" i="10"/>
  <c r="T87" i="10" s="1"/>
  <c r="S86" i="10"/>
  <c r="R86" i="10"/>
  <c r="Q86" i="10"/>
  <c r="P86" i="10"/>
  <c r="E86" i="10"/>
  <c r="T86" i="10" s="1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E71" i="10"/>
  <c r="C71" i="10"/>
  <c r="B71" i="10"/>
  <c r="V70" i="10"/>
  <c r="O70" i="10"/>
  <c r="N70" i="10"/>
  <c r="M70" i="10"/>
  <c r="L70" i="10"/>
  <c r="K70" i="10"/>
  <c r="S70" i="10" s="1"/>
  <c r="J70" i="10"/>
  <c r="I70" i="10"/>
  <c r="H70" i="10"/>
  <c r="G70" i="10"/>
  <c r="F70" i="10"/>
  <c r="C70" i="10"/>
  <c r="B70" i="10"/>
  <c r="E70" i="10" s="1"/>
  <c r="U69" i="10"/>
  <c r="T69" i="10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R67" i="10" s="1"/>
  <c r="G67" i="10"/>
  <c r="F67" i="10"/>
  <c r="C67" i="10"/>
  <c r="B67" i="10"/>
  <c r="V66" i="10"/>
  <c r="O66" i="10"/>
  <c r="N66" i="10"/>
  <c r="M66" i="10"/>
  <c r="L66" i="10"/>
  <c r="K66" i="10"/>
  <c r="J66" i="10"/>
  <c r="I66" i="10"/>
  <c r="H66" i="10"/>
  <c r="R66" i="10" s="1"/>
  <c r="G66" i="10"/>
  <c r="F66" i="10"/>
  <c r="C66" i="10"/>
  <c r="B66" i="10"/>
  <c r="S65" i="10"/>
  <c r="R65" i="10"/>
  <c r="Q65" i="10"/>
  <c r="P65" i="10"/>
  <c r="E65" i="10"/>
  <c r="U64" i="10"/>
  <c r="T64" i="10"/>
  <c r="S64" i="10"/>
  <c r="R64" i="10"/>
  <c r="Q64" i="10"/>
  <c r="P64" i="10"/>
  <c r="E64" i="10"/>
  <c r="T63" i="10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Q56" i="10"/>
  <c r="P56" i="10"/>
  <c r="E56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E53" i="10" s="1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E44" i="10"/>
  <c r="S43" i="10"/>
  <c r="R43" i="10"/>
  <c r="Q43" i="10"/>
  <c r="P43" i="10"/>
  <c r="E43" i="10"/>
  <c r="S42" i="10"/>
  <c r="R42" i="10"/>
  <c r="Q42" i="10"/>
  <c r="P42" i="10"/>
  <c r="E42" i="10"/>
  <c r="T42" i="10" s="1"/>
  <c r="V40" i="10"/>
  <c r="O40" i="10"/>
  <c r="N40" i="10"/>
  <c r="M40" i="10"/>
  <c r="L40" i="10"/>
  <c r="K40" i="10"/>
  <c r="S40" i="10" s="1"/>
  <c r="J40" i="10"/>
  <c r="I40" i="10"/>
  <c r="H40" i="10"/>
  <c r="R40" i="10" s="1"/>
  <c r="G40" i="10"/>
  <c r="F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U36" i="10"/>
  <c r="S36" i="10"/>
  <c r="R36" i="10"/>
  <c r="Q36" i="10"/>
  <c r="P36" i="10"/>
  <c r="E36" i="10"/>
  <c r="T36" i="10" s="1"/>
  <c r="T35" i="10"/>
  <c r="S35" i="10"/>
  <c r="R35" i="10"/>
  <c r="Q35" i="10"/>
  <c r="P35" i="10"/>
  <c r="E35" i="10"/>
  <c r="U35" i="10" s="1"/>
  <c r="V33" i="10"/>
  <c r="O33" i="10"/>
  <c r="N33" i="10"/>
  <c r="M33" i="10"/>
  <c r="L33" i="10"/>
  <c r="K33" i="10"/>
  <c r="Q33" i="10" s="1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E32" i="10"/>
  <c r="U32" i="10" s="1"/>
  <c r="V30" i="10"/>
  <c r="O30" i="10"/>
  <c r="N30" i="10"/>
  <c r="M30" i="10"/>
  <c r="L30" i="10"/>
  <c r="K30" i="10"/>
  <c r="J30" i="10"/>
  <c r="I30" i="10"/>
  <c r="H30" i="10"/>
  <c r="G30" i="10"/>
  <c r="F30" i="10"/>
  <c r="C30" i="10"/>
  <c r="B30" i="10"/>
  <c r="S29" i="10"/>
  <c r="R29" i="10"/>
  <c r="Q29" i="10"/>
  <c r="P29" i="10"/>
  <c r="E29" i="10"/>
  <c r="U28" i="10"/>
  <c r="S28" i="10"/>
  <c r="R28" i="10"/>
  <c r="Q28" i="10"/>
  <c r="P28" i="10"/>
  <c r="E28" i="10"/>
  <c r="T28" i="10" s="1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U23" i="10" s="1"/>
  <c r="U22" i="10"/>
  <c r="T22" i="10"/>
  <c r="S22" i="10"/>
  <c r="R22" i="10"/>
  <c r="Q22" i="10"/>
  <c r="P22" i="10"/>
  <c r="E22" i="10"/>
  <c r="T21" i="10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S18" i="10"/>
  <c r="R18" i="10"/>
  <c r="Q18" i="10"/>
  <c r="P18" i="10"/>
  <c r="E18" i="10"/>
  <c r="T18" i="10" s="1"/>
  <c r="S17" i="10"/>
  <c r="R17" i="10"/>
  <c r="Q17" i="10"/>
  <c r="P17" i="10"/>
  <c r="E17" i="10"/>
  <c r="T17" i="10" s="1"/>
  <c r="V15" i="10"/>
  <c r="O15" i="10"/>
  <c r="N15" i="10"/>
  <c r="M15" i="10"/>
  <c r="L15" i="10"/>
  <c r="K15" i="10"/>
  <c r="J15" i="10"/>
  <c r="I15" i="10"/>
  <c r="S15" i="10" s="1"/>
  <c r="H15" i="10"/>
  <c r="G15" i="10"/>
  <c r="F15" i="10"/>
  <c r="C15" i="10"/>
  <c r="B15" i="10"/>
  <c r="E15" i="10" s="1"/>
  <c r="S14" i="10"/>
  <c r="R14" i="10"/>
  <c r="Q14" i="10"/>
  <c r="P14" i="10"/>
  <c r="E14" i="10"/>
  <c r="T14" i="10" s="1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U9" i="10"/>
  <c r="S9" i="10"/>
  <c r="R9" i="10"/>
  <c r="Q9" i="10"/>
  <c r="P9" i="10"/>
  <c r="E9" i="10"/>
  <c r="T9" i="10" s="1"/>
  <c r="T93" i="9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T91" i="9" s="1"/>
  <c r="U90" i="9"/>
  <c r="S90" i="9"/>
  <c r="R90" i="9"/>
  <c r="Q90" i="9"/>
  <c r="P90" i="9"/>
  <c r="E90" i="9"/>
  <c r="T90" i="9" s="1"/>
  <c r="S89" i="9"/>
  <c r="R89" i="9"/>
  <c r="Q89" i="9"/>
  <c r="P89" i="9"/>
  <c r="E89" i="9"/>
  <c r="U89" i="9" s="1"/>
  <c r="T88" i="9"/>
  <c r="S88" i="9"/>
  <c r="R88" i="9"/>
  <c r="Q88" i="9"/>
  <c r="P88" i="9"/>
  <c r="E88" i="9"/>
  <c r="U88" i="9" s="1"/>
  <c r="S87" i="9"/>
  <c r="R87" i="9"/>
  <c r="Q87" i="9"/>
  <c r="P87" i="9"/>
  <c r="E87" i="9"/>
  <c r="S86" i="9"/>
  <c r="R86" i="9"/>
  <c r="Q86" i="9"/>
  <c r="P86" i="9"/>
  <c r="E86" i="9"/>
  <c r="V72" i="9"/>
  <c r="O72" i="9"/>
  <c r="N72" i="9"/>
  <c r="M72" i="9"/>
  <c r="L72" i="9"/>
  <c r="K72" i="9"/>
  <c r="J72" i="9"/>
  <c r="I72" i="9"/>
  <c r="H72" i="9"/>
  <c r="R72" i="9" s="1"/>
  <c r="G72" i="9"/>
  <c r="F72" i="9"/>
  <c r="C72" i="9"/>
  <c r="B72" i="9"/>
  <c r="V71" i="9"/>
  <c r="O71" i="9"/>
  <c r="N71" i="9"/>
  <c r="M71" i="9"/>
  <c r="L71" i="9"/>
  <c r="K71" i="9"/>
  <c r="J71" i="9"/>
  <c r="R71" i="9" s="1"/>
  <c r="I71" i="9"/>
  <c r="S71" i="9" s="1"/>
  <c r="H71" i="9"/>
  <c r="G71" i="9"/>
  <c r="F71" i="9"/>
  <c r="E71" i="9"/>
  <c r="C71" i="9"/>
  <c r="B71" i="9"/>
  <c r="V70" i="9"/>
  <c r="O70" i="9"/>
  <c r="N70" i="9"/>
  <c r="M70" i="9"/>
  <c r="L70" i="9"/>
  <c r="K70" i="9"/>
  <c r="J70" i="9"/>
  <c r="I70" i="9"/>
  <c r="S70" i="9" s="1"/>
  <c r="H70" i="9"/>
  <c r="G70" i="9"/>
  <c r="F70" i="9"/>
  <c r="C70" i="9"/>
  <c r="B70" i="9"/>
  <c r="E70" i="9" s="1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G66" i="9"/>
  <c r="F66" i="9"/>
  <c r="C66" i="9"/>
  <c r="B66" i="9"/>
  <c r="E66" i="9" s="1"/>
  <c r="S65" i="9"/>
  <c r="R65" i="9"/>
  <c r="Q65" i="9"/>
  <c r="P65" i="9"/>
  <c r="E65" i="9"/>
  <c r="U64" i="9"/>
  <c r="T64" i="9"/>
  <c r="S64" i="9"/>
  <c r="R64" i="9"/>
  <c r="Q64" i="9"/>
  <c r="P64" i="9"/>
  <c r="E64" i="9"/>
  <c r="S63" i="9"/>
  <c r="R63" i="9"/>
  <c r="Q63" i="9"/>
  <c r="P63" i="9"/>
  <c r="E63" i="9"/>
  <c r="S62" i="9"/>
  <c r="R62" i="9"/>
  <c r="Q62" i="9"/>
  <c r="P62" i="9"/>
  <c r="E62" i="9"/>
  <c r="T62" i="9" s="1"/>
  <c r="U61" i="9"/>
  <c r="S61" i="9"/>
  <c r="R61" i="9"/>
  <c r="Q61" i="9"/>
  <c r="P61" i="9"/>
  <c r="E61" i="9"/>
  <c r="T61" i="9" s="1"/>
  <c r="V59" i="9"/>
  <c r="S59" i="9"/>
  <c r="O59" i="9"/>
  <c r="N59" i="9"/>
  <c r="M59" i="9"/>
  <c r="L59" i="9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6" i="9"/>
  <c r="T56" i="9"/>
  <c r="S56" i="9"/>
  <c r="R56" i="9"/>
  <c r="Q56" i="9"/>
  <c r="P56" i="9"/>
  <c r="E56" i="9"/>
  <c r="T55" i="9"/>
  <c r="S55" i="9"/>
  <c r="R55" i="9"/>
  <c r="Q55" i="9"/>
  <c r="P55" i="9"/>
  <c r="E55" i="9"/>
  <c r="U55" i="9" s="1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U51" i="9" s="1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S46" i="9"/>
  <c r="R46" i="9"/>
  <c r="Q46" i="9"/>
  <c r="P46" i="9"/>
  <c r="E46" i="9"/>
  <c r="T46" i="9" s="1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U43" i="9" s="1"/>
  <c r="U42" i="9"/>
  <c r="T42" i="9"/>
  <c r="S42" i="9"/>
  <c r="R42" i="9"/>
  <c r="Q42" i="9"/>
  <c r="P42" i="9"/>
  <c r="E42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B40" i="9"/>
  <c r="E40" i="9" s="1"/>
  <c r="S39" i="9"/>
  <c r="R39" i="9"/>
  <c r="Q39" i="9"/>
  <c r="P39" i="9"/>
  <c r="E39" i="9"/>
  <c r="U39" i="9" s="1"/>
  <c r="U38" i="9"/>
  <c r="S38" i="9"/>
  <c r="R38" i="9"/>
  <c r="Q38" i="9"/>
  <c r="P38" i="9"/>
  <c r="E38" i="9"/>
  <c r="T38" i="9" s="1"/>
  <c r="U37" i="9"/>
  <c r="T37" i="9"/>
  <c r="S37" i="9"/>
  <c r="R37" i="9"/>
  <c r="Q37" i="9"/>
  <c r="P37" i="9"/>
  <c r="E37" i="9"/>
  <c r="S36" i="9"/>
  <c r="R36" i="9"/>
  <c r="Q36" i="9"/>
  <c r="U36" i="9" s="1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B30" i="9"/>
  <c r="E30" i="9" s="1"/>
  <c r="S29" i="9"/>
  <c r="R29" i="9"/>
  <c r="Q29" i="9"/>
  <c r="P29" i="9"/>
  <c r="E29" i="9"/>
  <c r="U28" i="9"/>
  <c r="S28" i="9"/>
  <c r="R28" i="9"/>
  <c r="Q28" i="9"/>
  <c r="P28" i="9"/>
  <c r="E28" i="9"/>
  <c r="T28" i="9" s="1"/>
  <c r="S27" i="9"/>
  <c r="R27" i="9"/>
  <c r="Q27" i="9"/>
  <c r="P27" i="9"/>
  <c r="E27" i="9"/>
  <c r="S26" i="9"/>
  <c r="R26" i="9"/>
  <c r="Q26" i="9"/>
  <c r="P26" i="9"/>
  <c r="E26" i="9"/>
  <c r="T26" i="9" s="1"/>
  <c r="V24" i="9"/>
  <c r="O24" i="9"/>
  <c r="N24" i="9"/>
  <c r="M24" i="9"/>
  <c r="L24" i="9"/>
  <c r="K24" i="9"/>
  <c r="J24" i="9"/>
  <c r="I24" i="9"/>
  <c r="Q24" i="9" s="1"/>
  <c r="H24" i="9"/>
  <c r="R24" i="9" s="1"/>
  <c r="G24" i="9"/>
  <c r="F24" i="9"/>
  <c r="C24" i="9"/>
  <c r="E24" i="9" s="1"/>
  <c r="B24" i="9"/>
  <c r="S23" i="9"/>
  <c r="R23" i="9"/>
  <c r="Q23" i="9"/>
  <c r="P23" i="9"/>
  <c r="E23" i="9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S17" i="9"/>
  <c r="R17" i="9"/>
  <c r="Q17" i="9"/>
  <c r="P17" i="9"/>
  <c r="E17" i="9"/>
  <c r="V15" i="9"/>
  <c r="O15" i="9"/>
  <c r="N15" i="9"/>
  <c r="M15" i="9"/>
  <c r="L15" i="9"/>
  <c r="K15" i="9"/>
  <c r="J15" i="9"/>
  <c r="I15" i="9"/>
  <c r="H15" i="9"/>
  <c r="G15" i="9"/>
  <c r="F15" i="9"/>
  <c r="C15" i="9"/>
  <c r="B15" i="9"/>
  <c r="T14" i="9"/>
  <c r="S14" i="9"/>
  <c r="R14" i="9"/>
  <c r="Q14" i="9"/>
  <c r="P14" i="9"/>
  <c r="E14" i="9"/>
  <c r="U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T10" i="9" s="1"/>
  <c r="S9" i="9"/>
  <c r="R9" i="9"/>
  <c r="Q9" i="9"/>
  <c r="P9" i="9"/>
  <c r="E9" i="9"/>
  <c r="T9" i="9" s="1"/>
  <c r="T93" i="8"/>
  <c r="S93" i="8"/>
  <c r="R93" i="8"/>
  <c r="Q93" i="8"/>
  <c r="P93" i="8"/>
  <c r="E93" i="8"/>
  <c r="U93" i="8" s="1"/>
  <c r="S92" i="8"/>
  <c r="R92" i="8"/>
  <c r="Q92" i="8"/>
  <c r="P92" i="8"/>
  <c r="E92" i="8"/>
  <c r="U91" i="8"/>
  <c r="S91" i="8"/>
  <c r="R91" i="8"/>
  <c r="Q91" i="8"/>
  <c r="P91" i="8"/>
  <c r="E91" i="8"/>
  <c r="T91" i="8" s="1"/>
  <c r="U90" i="8"/>
  <c r="T90" i="8"/>
  <c r="S90" i="8"/>
  <c r="R90" i="8"/>
  <c r="Q90" i="8"/>
  <c r="P90" i="8"/>
  <c r="E90" i="8"/>
  <c r="T89" i="8"/>
  <c r="S89" i="8"/>
  <c r="R89" i="8"/>
  <c r="Q89" i="8"/>
  <c r="P89" i="8"/>
  <c r="E89" i="8"/>
  <c r="U89" i="8" s="1"/>
  <c r="S88" i="8"/>
  <c r="R88" i="8"/>
  <c r="Q88" i="8"/>
  <c r="P88" i="8"/>
  <c r="E88" i="8"/>
  <c r="S87" i="8"/>
  <c r="R87" i="8"/>
  <c r="Q87" i="8"/>
  <c r="P87" i="8"/>
  <c r="E87" i="8"/>
  <c r="T87" i="8" s="1"/>
  <c r="U86" i="8"/>
  <c r="S86" i="8"/>
  <c r="R86" i="8"/>
  <c r="Q86" i="8"/>
  <c r="P86" i="8"/>
  <c r="E86" i="8"/>
  <c r="T86" i="8" s="1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V71" i="8"/>
  <c r="O71" i="8"/>
  <c r="N71" i="8"/>
  <c r="M71" i="8"/>
  <c r="L71" i="8"/>
  <c r="K71" i="8"/>
  <c r="J71" i="8"/>
  <c r="I71" i="8"/>
  <c r="H71" i="8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Q70" i="8" s="1"/>
  <c r="H70" i="8"/>
  <c r="R70" i="8" s="1"/>
  <c r="G70" i="8"/>
  <c r="F70" i="8"/>
  <c r="C70" i="8"/>
  <c r="B70" i="8"/>
  <c r="E70" i="8" s="1"/>
  <c r="T69" i="8"/>
  <c r="S69" i="8"/>
  <c r="R69" i="8"/>
  <c r="Q69" i="8"/>
  <c r="U69" i="8" s="1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J66" i="8"/>
  <c r="I66" i="8"/>
  <c r="H66" i="8"/>
  <c r="G66" i="8"/>
  <c r="F66" i="8"/>
  <c r="C66" i="8"/>
  <c r="B66" i="8"/>
  <c r="E66" i="8" s="1"/>
  <c r="U65" i="8"/>
  <c r="S65" i="8"/>
  <c r="R65" i="8"/>
  <c r="Q65" i="8"/>
  <c r="P65" i="8"/>
  <c r="E65" i="8"/>
  <c r="T65" i="8" s="1"/>
  <c r="T64" i="8"/>
  <c r="S64" i="8"/>
  <c r="R64" i="8"/>
  <c r="Q64" i="8"/>
  <c r="P64" i="8"/>
  <c r="E64" i="8"/>
  <c r="U64" i="8" s="1"/>
  <c r="T63" i="8"/>
  <c r="S63" i="8"/>
  <c r="R63" i="8"/>
  <c r="Q63" i="8"/>
  <c r="P63" i="8"/>
  <c r="E63" i="8"/>
  <c r="U63" i="8" s="1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E59" i="8" s="1"/>
  <c r="T58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H53" i="8"/>
  <c r="R53" i="8" s="1"/>
  <c r="G53" i="8"/>
  <c r="F53" i="8"/>
  <c r="C53" i="8"/>
  <c r="E53" i="8" s="1"/>
  <c r="B53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T50" i="8" s="1"/>
  <c r="S49" i="8"/>
  <c r="R49" i="8"/>
  <c r="Q49" i="8"/>
  <c r="P49" i="8"/>
  <c r="E49" i="8"/>
  <c r="T49" i="8" s="1"/>
  <c r="S48" i="8"/>
  <c r="R48" i="8"/>
  <c r="Q48" i="8"/>
  <c r="P48" i="8"/>
  <c r="E48" i="8"/>
  <c r="T47" i="8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T45" i="8"/>
  <c r="S45" i="8"/>
  <c r="R45" i="8"/>
  <c r="Q45" i="8"/>
  <c r="P45" i="8"/>
  <c r="E45" i="8"/>
  <c r="U45" i="8" s="1"/>
  <c r="T44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T42" i="8" s="1"/>
  <c r="V40" i="8"/>
  <c r="O40" i="8"/>
  <c r="N40" i="8"/>
  <c r="M40" i="8"/>
  <c r="L40" i="8"/>
  <c r="K40" i="8"/>
  <c r="J40" i="8"/>
  <c r="I40" i="8"/>
  <c r="H40" i="8"/>
  <c r="R40" i="8" s="1"/>
  <c r="G40" i="8"/>
  <c r="F40" i="8"/>
  <c r="C40" i="8"/>
  <c r="E40" i="8" s="1"/>
  <c r="B40" i="8"/>
  <c r="S39" i="8"/>
  <c r="R39" i="8"/>
  <c r="Q39" i="8"/>
  <c r="P39" i="8"/>
  <c r="E39" i="8"/>
  <c r="S38" i="8"/>
  <c r="R38" i="8"/>
  <c r="Q38" i="8"/>
  <c r="P38" i="8"/>
  <c r="E38" i="8"/>
  <c r="T38" i="8" s="1"/>
  <c r="U37" i="8"/>
  <c r="S37" i="8"/>
  <c r="R37" i="8"/>
  <c r="Q37" i="8"/>
  <c r="P37" i="8"/>
  <c r="E37" i="8"/>
  <c r="T37" i="8" s="1"/>
  <c r="S36" i="8"/>
  <c r="R36" i="8"/>
  <c r="Q36" i="8"/>
  <c r="P36" i="8"/>
  <c r="E36" i="8"/>
  <c r="S35" i="8"/>
  <c r="R35" i="8"/>
  <c r="Q35" i="8"/>
  <c r="P35" i="8"/>
  <c r="E35" i="8"/>
  <c r="V33" i="8"/>
  <c r="O33" i="8"/>
  <c r="N33" i="8"/>
  <c r="M33" i="8"/>
  <c r="L33" i="8"/>
  <c r="K33" i="8"/>
  <c r="J33" i="8"/>
  <c r="R33" i="8" s="1"/>
  <c r="I33" i="8"/>
  <c r="H33" i="8"/>
  <c r="G33" i="8"/>
  <c r="F33" i="8"/>
  <c r="C33" i="8"/>
  <c r="B33" i="8"/>
  <c r="E33" i="8" s="1"/>
  <c r="U32" i="8"/>
  <c r="T32" i="8"/>
  <c r="S32" i="8"/>
  <c r="R32" i="8"/>
  <c r="Q32" i="8"/>
  <c r="P32" i="8"/>
  <c r="E32" i="8"/>
  <c r="V30" i="8"/>
  <c r="O30" i="8"/>
  <c r="N30" i="8"/>
  <c r="M30" i="8"/>
  <c r="L30" i="8"/>
  <c r="K30" i="8"/>
  <c r="J30" i="8"/>
  <c r="I30" i="8"/>
  <c r="H30" i="8"/>
  <c r="P30" i="8" s="1"/>
  <c r="G30" i="8"/>
  <c r="F30" i="8"/>
  <c r="C30" i="8"/>
  <c r="B30" i="8"/>
  <c r="E30" i="8" s="1"/>
  <c r="S29" i="8"/>
  <c r="R29" i="8"/>
  <c r="Q29" i="8"/>
  <c r="P29" i="8"/>
  <c r="E29" i="8"/>
  <c r="T29" i="8" s="1"/>
  <c r="S28" i="8"/>
  <c r="R28" i="8"/>
  <c r="Q28" i="8"/>
  <c r="P28" i="8"/>
  <c r="E28" i="8"/>
  <c r="S27" i="8"/>
  <c r="R27" i="8"/>
  <c r="Q27" i="8"/>
  <c r="P27" i="8"/>
  <c r="E27" i="8"/>
  <c r="U27" i="8" s="1"/>
  <c r="U26" i="8"/>
  <c r="T26" i="8"/>
  <c r="S26" i="8"/>
  <c r="R26" i="8"/>
  <c r="Q26" i="8"/>
  <c r="P26" i="8"/>
  <c r="E26" i="8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B24" i="8"/>
  <c r="S23" i="8"/>
  <c r="R23" i="8"/>
  <c r="Q23" i="8"/>
  <c r="P23" i="8"/>
  <c r="E23" i="8"/>
  <c r="S22" i="8"/>
  <c r="R22" i="8"/>
  <c r="Q22" i="8"/>
  <c r="P22" i="8"/>
  <c r="E22" i="8"/>
  <c r="U21" i="8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T18" i="8" s="1"/>
  <c r="U17" i="8"/>
  <c r="S17" i="8"/>
  <c r="R17" i="8"/>
  <c r="Q17" i="8"/>
  <c r="P17" i="8"/>
  <c r="E17" i="8"/>
  <c r="T17" i="8" s="1"/>
  <c r="V15" i="8"/>
  <c r="S15" i="8"/>
  <c r="O15" i="8"/>
  <c r="N15" i="8"/>
  <c r="M15" i="8"/>
  <c r="L15" i="8"/>
  <c r="K15" i="8"/>
  <c r="J15" i="8"/>
  <c r="I15" i="8"/>
  <c r="H15" i="8"/>
  <c r="P15" i="8" s="1"/>
  <c r="G15" i="8"/>
  <c r="F15" i="8"/>
  <c r="C15" i="8"/>
  <c r="B15" i="8"/>
  <c r="E15" i="8" s="1"/>
  <c r="S14" i="8"/>
  <c r="R14" i="8"/>
  <c r="Q14" i="8"/>
  <c r="P14" i="8"/>
  <c r="E14" i="8"/>
  <c r="S13" i="8"/>
  <c r="R13" i="8"/>
  <c r="Q13" i="8"/>
  <c r="P13" i="8"/>
  <c r="E13" i="8"/>
  <c r="T13" i="8" s="1"/>
  <c r="U12" i="8"/>
  <c r="T12" i="8"/>
  <c r="S12" i="8"/>
  <c r="R12" i="8"/>
  <c r="Q12" i="8"/>
  <c r="P12" i="8"/>
  <c r="E12" i="8"/>
  <c r="T11" i="8"/>
  <c r="S11" i="8"/>
  <c r="R11" i="8"/>
  <c r="Q11" i="8"/>
  <c r="P11" i="8"/>
  <c r="E11" i="8"/>
  <c r="U11" i="8" s="1"/>
  <c r="S10" i="8"/>
  <c r="R10" i="8"/>
  <c r="Q10" i="8"/>
  <c r="U10" i="8" s="1"/>
  <c r="P10" i="8"/>
  <c r="T10" i="8" s="1"/>
  <c r="E10" i="8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T91" i="7" s="1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8" i="7" s="1"/>
  <c r="T87" i="7"/>
  <c r="S87" i="7"/>
  <c r="R87" i="7"/>
  <c r="Q87" i="7"/>
  <c r="P87" i="7"/>
  <c r="E87" i="7"/>
  <c r="U87" i="7" s="1"/>
  <c r="U86" i="7"/>
  <c r="T86" i="7"/>
  <c r="S86" i="7"/>
  <c r="R86" i="7"/>
  <c r="Q86" i="7"/>
  <c r="P86" i="7"/>
  <c r="E86" i="7"/>
  <c r="V72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V71" i="7"/>
  <c r="O71" i="7"/>
  <c r="N71" i="7"/>
  <c r="M71" i="7"/>
  <c r="L71" i="7"/>
  <c r="K71" i="7"/>
  <c r="J71" i="7"/>
  <c r="R71" i="7" s="1"/>
  <c r="I71" i="7"/>
  <c r="H71" i="7"/>
  <c r="G71" i="7"/>
  <c r="F71" i="7"/>
  <c r="C71" i="7"/>
  <c r="B71" i="7"/>
  <c r="E71" i="7" s="1"/>
  <c r="V70" i="7"/>
  <c r="S70" i="7"/>
  <c r="O70" i="7"/>
  <c r="N70" i="7"/>
  <c r="M70" i="7"/>
  <c r="L70" i="7"/>
  <c r="K70" i="7"/>
  <c r="J70" i="7"/>
  <c r="I70" i="7"/>
  <c r="H70" i="7"/>
  <c r="P70" i="7" s="1"/>
  <c r="G70" i="7"/>
  <c r="F70" i="7"/>
  <c r="C70" i="7"/>
  <c r="B70" i="7"/>
  <c r="E70" i="7" s="1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R66" i="7"/>
  <c r="O66" i="7"/>
  <c r="N66" i="7"/>
  <c r="M66" i="7"/>
  <c r="L66" i="7"/>
  <c r="K66" i="7"/>
  <c r="J66" i="7"/>
  <c r="I66" i="7"/>
  <c r="S66" i="7" s="1"/>
  <c r="H66" i="7"/>
  <c r="P66" i="7" s="1"/>
  <c r="G66" i="7"/>
  <c r="F66" i="7"/>
  <c r="C66" i="7"/>
  <c r="B66" i="7"/>
  <c r="E66" i="7" s="1"/>
  <c r="S65" i="7"/>
  <c r="R65" i="7"/>
  <c r="Q65" i="7"/>
  <c r="P65" i="7"/>
  <c r="E65" i="7"/>
  <c r="U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S62" i="7"/>
  <c r="R62" i="7"/>
  <c r="Q62" i="7"/>
  <c r="P62" i="7"/>
  <c r="E62" i="7"/>
  <c r="T62" i="7" s="1"/>
  <c r="S61" i="7"/>
  <c r="R61" i="7"/>
  <c r="Q61" i="7"/>
  <c r="P61" i="7"/>
  <c r="E61" i="7"/>
  <c r="T61" i="7" s="1"/>
  <c r="V59" i="7"/>
  <c r="S59" i="7"/>
  <c r="O59" i="7"/>
  <c r="N59" i="7"/>
  <c r="M59" i="7"/>
  <c r="L59" i="7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T57" i="7" s="1"/>
  <c r="U56" i="7"/>
  <c r="S56" i="7"/>
  <c r="R56" i="7"/>
  <c r="Q56" i="7"/>
  <c r="P56" i="7"/>
  <c r="E56" i="7"/>
  <c r="T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U49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S44" i="7"/>
  <c r="R44" i="7"/>
  <c r="Q44" i="7"/>
  <c r="P44" i="7"/>
  <c r="E44" i="7"/>
  <c r="U44" i="7" s="1"/>
  <c r="T43" i="7"/>
  <c r="S43" i="7"/>
  <c r="R43" i="7"/>
  <c r="Q43" i="7"/>
  <c r="P43" i="7"/>
  <c r="E43" i="7"/>
  <c r="S42" i="7"/>
  <c r="R42" i="7"/>
  <c r="Q42" i="7"/>
  <c r="P42" i="7"/>
  <c r="E42" i="7"/>
  <c r="V40" i="7"/>
  <c r="O40" i="7"/>
  <c r="N40" i="7"/>
  <c r="M40" i="7"/>
  <c r="L40" i="7"/>
  <c r="K40" i="7"/>
  <c r="J40" i="7"/>
  <c r="I40" i="7"/>
  <c r="S40" i="7" s="1"/>
  <c r="H40" i="7"/>
  <c r="G40" i="7"/>
  <c r="F40" i="7"/>
  <c r="C40" i="7"/>
  <c r="B40" i="7"/>
  <c r="S39" i="7"/>
  <c r="R39" i="7"/>
  <c r="Q39" i="7"/>
  <c r="P39" i="7"/>
  <c r="E39" i="7"/>
  <c r="U39" i="7" s="1"/>
  <c r="U38" i="7"/>
  <c r="T38" i="7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U36" i="7" s="1"/>
  <c r="P36" i="7"/>
  <c r="E36" i="7"/>
  <c r="T36" i="7" s="1"/>
  <c r="S35" i="7"/>
  <c r="R35" i="7"/>
  <c r="Q35" i="7"/>
  <c r="P35" i="7"/>
  <c r="E35" i="7"/>
  <c r="V33" i="7"/>
  <c r="O33" i="7"/>
  <c r="N33" i="7"/>
  <c r="M33" i="7"/>
  <c r="Q33" i="7" s="1"/>
  <c r="L33" i="7"/>
  <c r="K33" i="7"/>
  <c r="J33" i="7"/>
  <c r="I33" i="7"/>
  <c r="S33" i="7" s="1"/>
  <c r="H33" i="7"/>
  <c r="R33" i="7" s="1"/>
  <c r="G33" i="7"/>
  <c r="F33" i="7"/>
  <c r="C33" i="7"/>
  <c r="E33" i="7" s="1"/>
  <c r="B33" i="7"/>
  <c r="S32" i="7"/>
  <c r="R32" i="7"/>
  <c r="Q32" i="7"/>
  <c r="U32" i="7" s="1"/>
  <c r="P32" i="7"/>
  <c r="T32" i="7" s="1"/>
  <c r="E32" i="7"/>
  <c r="V30" i="7"/>
  <c r="R30" i="7"/>
  <c r="O30" i="7"/>
  <c r="N30" i="7"/>
  <c r="M30" i="7"/>
  <c r="L30" i="7"/>
  <c r="K30" i="7"/>
  <c r="J30" i="7"/>
  <c r="I30" i="7"/>
  <c r="S30" i="7" s="1"/>
  <c r="H30" i="7"/>
  <c r="P30" i="7" s="1"/>
  <c r="G30" i="7"/>
  <c r="F30" i="7"/>
  <c r="C30" i="7"/>
  <c r="B30" i="7"/>
  <c r="E30" i="7" s="1"/>
  <c r="S29" i="7"/>
  <c r="R29" i="7"/>
  <c r="Q29" i="7"/>
  <c r="P29" i="7"/>
  <c r="E29" i="7"/>
  <c r="U29" i="7" s="1"/>
  <c r="U28" i="7"/>
  <c r="S28" i="7"/>
  <c r="R28" i="7"/>
  <c r="Q28" i="7"/>
  <c r="P28" i="7"/>
  <c r="E28" i="7"/>
  <c r="T28" i="7" s="1"/>
  <c r="S27" i="7"/>
  <c r="R27" i="7"/>
  <c r="Q27" i="7"/>
  <c r="P27" i="7"/>
  <c r="E27" i="7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E24" i="7" s="1"/>
  <c r="B24" i="7"/>
  <c r="S23" i="7"/>
  <c r="R23" i="7"/>
  <c r="Q23" i="7"/>
  <c r="P23" i="7"/>
  <c r="E23" i="7"/>
  <c r="S22" i="7"/>
  <c r="R22" i="7"/>
  <c r="Q22" i="7"/>
  <c r="P22" i="7"/>
  <c r="E22" i="7"/>
  <c r="U21" i="7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U19" i="7" s="1"/>
  <c r="T18" i="7"/>
  <c r="S18" i="7"/>
  <c r="R18" i="7"/>
  <c r="Q18" i="7"/>
  <c r="P18" i="7"/>
  <c r="E18" i="7"/>
  <c r="U18" i="7" s="1"/>
  <c r="S17" i="7"/>
  <c r="R17" i="7"/>
  <c r="Q17" i="7"/>
  <c r="P17" i="7"/>
  <c r="E17" i="7"/>
  <c r="U17" i="7" s="1"/>
  <c r="V15" i="7"/>
  <c r="O15" i="7"/>
  <c r="N15" i="7"/>
  <c r="M15" i="7"/>
  <c r="L15" i="7"/>
  <c r="K15" i="7"/>
  <c r="J15" i="7"/>
  <c r="I15" i="7"/>
  <c r="S15" i="7" s="1"/>
  <c r="H15" i="7"/>
  <c r="G15" i="7"/>
  <c r="F15" i="7"/>
  <c r="C15" i="7"/>
  <c r="B15" i="7"/>
  <c r="S14" i="7"/>
  <c r="R14" i="7"/>
  <c r="Q14" i="7"/>
  <c r="P14" i="7"/>
  <c r="E14" i="7"/>
  <c r="S13" i="7"/>
  <c r="R13" i="7"/>
  <c r="Q13" i="7"/>
  <c r="P13" i="7"/>
  <c r="E13" i="7"/>
  <c r="U12" i="7"/>
  <c r="S12" i="7"/>
  <c r="R12" i="7"/>
  <c r="Q12" i="7"/>
  <c r="P12" i="7"/>
  <c r="E12" i="7"/>
  <c r="T12" i="7" s="1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T9" i="7" s="1"/>
  <c r="U93" i="6"/>
  <c r="T93" i="6"/>
  <c r="S93" i="6"/>
  <c r="R93" i="6"/>
  <c r="Q93" i="6"/>
  <c r="P93" i="6"/>
  <c r="E93" i="6"/>
  <c r="S92" i="6"/>
  <c r="R92" i="6"/>
  <c r="Q92" i="6"/>
  <c r="P92" i="6"/>
  <c r="E92" i="6"/>
  <c r="U92" i="6" s="1"/>
  <c r="U91" i="6"/>
  <c r="T91" i="6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U89" i="6" s="1"/>
  <c r="T88" i="6"/>
  <c r="S88" i="6"/>
  <c r="R88" i="6"/>
  <c r="Q88" i="6"/>
  <c r="P88" i="6"/>
  <c r="E88" i="6"/>
  <c r="U88" i="6" s="1"/>
  <c r="S87" i="6"/>
  <c r="R87" i="6"/>
  <c r="Q87" i="6"/>
  <c r="P87" i="6"/>
  <c r="E87" i="6"/>
  <c r="S86" i="6"/>
  <c r="R86" i="6"/>
  <c r="Q86" i="6"/>
  <c r="P86" i="6"/>
  <c r="E86" i="6"/>
  <c r="T86" i="6" s="1"/>
  <c r="V72" i="6"/>
  <c r="O72" i="6"/>
  <c r="N72" i="6"/>
  <c r="M72" i="6"/>
  <c r="L72" i="6"/>
  <c r="K72" i="6"/>
  <c r="J72" i="6"/>
  <c r="I72" i="6"/>
  <c r="Q72" i="6" s="1"/>
  <c r="H72" i="6"/>
  <c r="G72" i="6"/>
  <c r="F72" i="6"/>
  <c r="C72" i="6"/>
  <c r="B72" i="6"/>
  <c r="E72" i="6" s="1"/>
  <c r="V71" i="6"/>
  <c r="O71" i="6"/>
  <c r="Q71" i="6" s="1"/>
  <c r="N71" i="6"/>
  <c r="M71" i="6"/>
  <c r="L71" i="6"/>
  <c r="K71" i="6"/>
  <c r="J71" i="6"/>
  <c r="R71" i="6" s="1"/>
  <c r="I71" i="6"/>
  <c r="H71" i="6"/>
  <c r="G71" i="6"/>
  <c r="F71" i="6"/>
  <c r="C71" i="6"/>
  <c r="B71" i="6"/>
  <c r="E71" i="6" s="1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I67" i="6"/>
  <c r="Q67" i="6" s="1"/>
  <c r="H67" i="6"/>
  <c r="G67" i="6"/>
  <c r="F67" i="6"/>
  <c r="C67" i="6"/>
  <c r="B67" i="6"/>
  <c r="E67" i="6" s="1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U62" i="6"/>
  <c r="T62" i="6"/>
  <c r="S62" i="6"/>
  <c r="R62" i="6"/>
  <c r="Q62" i="6"/>
  <c r="P62" i="6"/>
  <c r="E62" i="6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T58" i="6"/>
  <c r="S58" i="6"/>
  <c r="R58" i="6"/>
  <c r="Q58" i="6"/>
  <c r="P58" i="6"/>
  <c r="E58" i="6"/>
  <c r="U58" i="6" s="1"/>
  <c r="U57" i="6"/>
  <c r="T57" i="6"/>
  <c r="S57" i="6"/>
  <c r="R57" i="6"/>
  <c r="Q57" i="6"/>
  <c r="P57" i="6"/>
  <c r="E57" i="6"/>
  <c r="U56" i="6"/>
  <c r="T56" i="6"/>
  <c r="S56" i="6"/>
  <c r="R56" i="6"/>
  <c r="Q56" i="6"/>
  <c r="P56" i="6"/>
  <c r="E56" i="6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0" i="6"/>
  <c r="S50" i="6"/>
  <c r="R50" i="6"/>
  <c r="Q50" i="6"/>
  <c r="P50" i="6"/>
  <c r="E50" i="6"/>
  <c r="T50" i="6" s="1"/>
  <c r="U49" i="6"/>
  <c r="T49" i="6"/>
  <c r="S49" i="6"/>
  <c r="R49" i="6"/>
  <c r="Q49" i="6"/>
  <c r="P49" i="6"/>
  <c r="E49" i="6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Q44" i="6"/>
  <c r="P44" i="6"/>
  <c r="E44" i="6"/>
  <c r="T44" i="6" s="1"/>
  <c r="U43" i="6"/>
  <c r="T43" i="6"/>
  <c r="S43" i="6"/>
  <c r="R43" i="6"/>
  <c r="Q43" i="6"/>
  <c r="P43" i="6"/>
  <c r="E43" i="6"/>
  <c r="T42" i="6"/>
  <c r="S42" i="6"/>
  <c r="R42" i="6"/>
  <c r="Q42" i="6"/>
  <c r="P42" i="6"/>
  <c r="E42" i="6"/>
  <c r="U42" i="6" s="1"/>
  <c r="V40" i="6"/>
  <c r="O40" i="6"/>
  <c r="N40" i="6"/>
  <c r="M40" i="6"/>
  <c r="L40" i="6"/>
  <c r="K40" i="6"/>
  <c r="J40" i="6"/>
  <c r="I40" i="6"/>
  <c r="H40" i="6"/>
  <c r="G40" i="6"/>
  <c r="F40" i="6"/>
  <c r="C40" i="6"/>
  <c r="E40" i="6" s="1"/>
  <c r="B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T36" i="6"/>
  <c r="S36" i="6"/>
  <c r="R36" i="6"/>
  <c r="Q36" i="6"/>
  <c r="U36" i="6" s="1"/>
  <c r="P36" i="6"/>
  <c r="E36" i="6"/>
  <c r="U35" i="6"/>
  <c r="T35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E33" i="6" s="1"/>
  <c r="T32" i="6"/>
  <c r="S32" i="6"/>
  <c r="R32" i="6"/>
  <c r="Q32" i="6"/>
  <c r="U32" i="6" s="1"/>
  <c r="P32" i="6"/>
  <c r="E32" i="6"/>
  <c r="V30" i="6"/>
  <c r="S30" i="6"/>
  <c r="O30" i="6"/>
  <c r="N30" i="6"/>
  <c r="M30" i="6"/>
  <c r="L30" i="6"/>
  <c r="K30" i="6"/>
  <c r="J30" i="6"/>
  <c r="I30" i="6"/>
  <c r="H30" i="6"/>
  <c r="R30" i="6" s="1"/>
  <c r="G30" i="6"/>
  <c r="F30" i="6"/>
  <c r="C30" i="6"/>
  <c r="B30" i="6"/>
  <c r="E30" i="6" s="1"/>
  <c r="U29" i="6"/>
  <c r="T29" i="6"/>
  <c r="S29" i="6"/>
  <c r="R29" i="6"/>
  <c r="Q29" i="6"/>
  <c r="P29" i="6"/>
  <c r="E29" i="6"/>
  <c r="U28" i="6"/>
  <c r="T28" i="6"/>
  <c r="S28" i="6"/>
  <c r="R28" i="6"/>
  <c r="Q28" i="6"/>
  <c r="P28" i="6"/>
  <c r="E28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B24" i="6"/>
  <c r="E24" i="6" s="1"/>
  <c r="U23" i="6"/>
  <c r="T23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U19" i="6"/>
  <c r="T19" i="6"/>
  <c r="S19" i="6"/>
  <c r="R19" i="6"/>
  <c r="Q19" i="6"/>
  <c r="P19" i="6"/>
  <c r="E19" i="6"/>
  <c r="S18" i="6"/>
  <c r="R18" i="6"/>
  <c r="Q18" i="6"/>
  <c r="P18" i="6"/>
  <c r="E18" i="6"/>
  <c r="U18" i="6" s="1"/>
  <c r="U17" i="6"/>
  <c r="S17" i="6"/>
  <c r="R17" i="6"/>
  <c r="Q17" i="6"/>
  <c r="P17" i="6"/>
  <c r="E17" i="6"/>
  <c r="T17" i="6" s="1"/>
  <c r="V15" i="6"/>
  <c r="O15" i="6"/>
  <c r="N15" i="6"/>
  <c r="M15" i="6"/>
  <c r="L15" i="6"/>
  <c r="K15" i="6"/>
  <c r="J15" i="6"/>
  <c r="I15" i="6"/>
  <c r="H15" i="6"/>
  <c r="R15" i="6" s="1"/>
  <c r="G15" i="6"/>
  <c r="F15" i="6"/>
  <c r="C15" i="6"/>
  <c r="B15" i="6"/>
  <c r="E15" i="6" s="1"/>
  <c r="S14" i="6"/>
  <c r="R14" i="6"/>
  <c r="Q14" i="6"/>
  <c r="P14" i="6"/>
  <c r="T14" i="6" s="1"/>
  <c r="E14" i="6"/>
  <c r="S13" i="6"/>
  <c r="R13" i="6"/>
  <c r="Q13" i="6"/>
  <c r="P13" i="6"/>
  <c r="E13" i="6"/>
  <c r="U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U9" i="6" s="1"/>
  <c r="S93" i="5"/>
  <c r="R93" i="5"/>
  <c r="Q93" i="5"/>
  <c r="P93" i="5"/>
  <c r="E93" i="5"/>
  <c r="T93" i="5" s="1"/>
  <c r="U92" i="5"/>
  <c r="T92" i="5"/>
  <c r="S92" i="5"/>
  <c r="R92" i="5"/>
  <c r="Q92" i="5"/>
  <c r="P92" i="5"/>
  <c r="E92" i="5"/>
  <c r="T91" i="5"/>
  <c r="S91" i="5"/>
  <c r="R91" i="5"/>
  <c r="Q91" i="5"/>
  <c r="P91" i="5"/>
  <c r="E91" i="5"/>
  <c r="U91" i="5" s="1"/>
  <c r="U90" i="5"/>
  <c r="T90" i="5"/>
  <c r="S90" i="5"/>
  <c r="R90" i="5"/>
  <c r="Q90" i="5"/>
  <c r="P90" i="5"/>
  <c r="E90" i="5"/>
  <c r="U89" i="5"/>
  <c r="T89" i="5"/>
  <c r="S89" i="5"/>
  <c r="R89" i="5"/>
  <c r="Q89" i="5"/>
  <c r="P89" i="5"/>
  <c r="E89" i="5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H72" i="5"/>
  <c r="R72" i="5" s="1"/>
  <c r="G72" i="5"/>
  <c r="F72" i="5"/>
  <c r="C72" i="5"/>
  <c r="B72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B71" i="5"/>
  <c r="V70" i="5"/>
  <c r="O70" i="5"/>
  <c r="N70" i="5"/>
  <c r="M70" i="5"/>
  <c r="L70" i="5"/>
  <c r="K70" i="5"/>
  <c r="J70" i="5"/>
  <c r="I70" i="5"/>
  <c r="S70" i="5" s="1"/>
  <c r="H70" i="5"/>
  <c r="G70" i="5"/>
  <c r="F70" i="5"/>
  <c r="C70" i="5"/>
  <c r="B70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G67" i="5"/>
  <c r="F67" i="5"/>
  <c r="C67" i="5"/>
  <c r="E67" i="5" s="1"/>
  <c r="B67" i="5"/>
  <c r="V66" i="5"/>
  <c r="S66" i="5"/>
  <c r="O66" i="5"/>
  <c r="N66" i="5"/>
  <c r="M66" i="5"/>
  <c r="L66" i="5"/>
  <c r="K66" i="5"/>
  <c r="J66" i="5"/>
  <c r="I66" i="5"/>
  <c r="H66" i="5"/>
  <c r="P66" i="5" s="1"/>
  <c r="G66" i="5"/>
  <c r="F66" i="5"/>
  <c r="C66" i="5"/>
  <c r="B66" i="5"/>
  <c r="E66" i="5" s="1"/>
  <c r="S65" i="5"/>
  <c r="R65" i="5"/>
  <c r="Q65" i="5"/>
  <c r="P65" i="5"/>
  <c r="E65" i="5"/>
  <c r="T65" i="5" s="1"/>
  <c r="S64" i="5"/>
  <c r="R64" i="5"/>
  <c r="Q64" i="5"/>
  <c r="P64" i="5"/>
  <c r="E64" i="5"/>
  <c r="T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U61" i="5"/>
  <c r="T61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E59" i="5" s="1"/>
  <c r="T58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U56" i="5"/>
  <c r="T56" i="5"/>
  <c r="S56" i="5"/>
  <c r="R56" i="5"/>
  <c r="Q56" i="5"/>
  <c r="P56" i="5"/>
  <c r="E56" i="5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T52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U45" i="5"/>
  <c r="T45" i="5"/>
  <c r="S45" i="5"/>
  <c r="R45" i="5"/>
  <c r="Q45" i="5"/>
  <c r="P45" i="5"/>
  <c r="E45" i="5"/>
  <c r="T44" i="5"/>
  <c r="S44" i="5"/>
  <c r="R44" i="5"/>
  <c r="Q44" i="5"/>
  <c r="P44" i="5"/>
  <c r="E44" i="5"/>
  <c r="U44" i="5" s="1"/>
  <c r="S43" i="5"/>
  <c r="R43" i="5"/>
  <c r="Q43" i="5"/>
  <c r="P43" i="5"/>
  <c r="E43" i="5"/>
  <c r="U43" i="5" s="1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E40" i="5"/>
  <c r="C40" i="5"/>
  <c r="B40" i="5"/>
  <c r="T39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U36" i="5"/>
  <c r="S36" i="5"/>
  <c r="R36" i="5"/>
  <c r="Q36" i="5"/>
  <c r="P36" i="5"/>
  <c r="E36" i="5"/>
  <c r="T36" i="5" s="1"/>
  <c r="S35" i="5"/>
  <c r="R35" i="5"/>
  <c r="Q35" i="5"/>
  <c r="P35" i="5"/>
  <c r="E35" i="5"/>
  <c r="U35" i="5" s="1"/>
  <c r="V33" i="5"/>
  <c r="O33" i="5"/>
  <c r="N33" i="5"/>
  <c r="M33" i="5"/>
  <c r="L33" i="5"/>
  <c r="K33" i="5"/>
  <c r="J33" i="5"/>
  <c r="R33" i="5" s="1"/>
  <c r="I33" i="5"/>
  <c r="S33" i="5" s="1"/>
  <c r="H33" i="5"/>
  <c r="G33" i="5"/>
  <c r="F33" i="5"/>
  <c r="C33" i="5"/>
  <c r="B33" i="5"/>
  <c r="S32" i="5"/>
  <c r="R32" i="5"/>
  <c r="Q32" i="5"/>
  <c r="P32" i="5"/>
  <c r="E32" i="5"/>
  <c r="T32" i="5" s="1"/>
  <c r="V30" i="5"/>
  <c r="O30" i="5"/>
  <c r="N30" i="5"/>
  <c r="M30" i="5"/>
  <c r="L30" i="5"/>
  <c r="K30" i="5"/>
  <c r="J30" i="5"/>
  <c r="R30" i="5" s="1"/>
  <c r="I30" i="5"/>
  <c r="Q30" i="5" s="1"/>
  <c r="H30" i="5"/>
  <c r="G30" i="5"/>
  <c r="F30" i="5"/>
  <c r="C30" i="5"/>
  <c r="B30" i="5"/>
  <c r="S29" i="5"/>
  <c r="R29" i="5"/>
  <c r="Q29" i="5"/>
  <c r="P29" i="5"/>
  <c r="E29" i="5"/>
  <c r="S28" i="5"/>
  <c r="R28" i="5"/>
  <c r="Q28" i="5"/>
  <c r="P28" i="5"/>
  <c r="E28" i="5"/>
  <c r="T28" i="5" s="1"/>
  <c r="S27" i="5"/>
  <c r="R27" i="5"/>
  <c r="Q27" i="5"/>
  <c r="P27" i="5"/>
  <c r="E27" i="5"/>
  <c r="U27" i="5" s="1"/>
  <c r="T26" i="5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H24" i="5"/>
  <c r="P24" i="5" s="1"/>
  <c r="G24" i="5"/>
  <c r="F24" i="5"/>
  <c r="C24" i="5"/>
  <c r="B24" i="5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T19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V15" i="5"/>
  <c r="S15" i="5"/>
  <c r="O15" i="5"/>
  <c r="N15" i="5"/>
  <c r="M15" i="5"/>
  <c r="L15" i="5"/>
  <c r="K15" i="5"/>
  <c r="J15" i="5"/>
  <c r="I15" i="5"/>
  <c r="Q15" i="5" s="1"/>
  <c r="H15" i="5"/>
  <c r="R15" i="5" s="1"/>
  <c r="G15" i="5"/>
  <c r="F15" i="5"/>
  <c r="C15" i="5"/>
  <c r="B15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T10" i="5" s="1"/>
  <c r="E10" i="5"/>
  <c r="S9" i="5"/>
  <c r="R9" i="5"/>
  <c r="Q9" i="5"/>
  <c r="P9" i="5"/>
  <c r="E9" i="5"/>
  <c r="U9" i="5" s="1"/>
  <c r="S93" i="4"/>
  <c r="R93" i="4"/>
  <c r="Q93" i="4"/>
  <c r="P93" i="4"/>
  <c r="E93" i="4"/>
  <c r="U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T88" i="4"/>
  <c r="S88" i="4"/>
  <c r="R88" i="4"/>
  <c r="Q88" i="4"/>
  <c r="P88" i="4"/>
  <c r="E88" i="4"/>
  <c r="U88" i="4" s="1"/>
  <c r="T87" i="4"/>
  <c r="S87" i="4"/>
  <c r="R87" i="4"/>
  <c r="Q87" i="4"/>
  <c r="P87" i="4"/>
  <c r="E87" i="4"/>
  <c r="U87" i="4" s="1"/>
  <c r="U86" i="4"/>
  <c r="T86" i="4"/>
  <c r="S86" i="4"/>
  <c r="R86" i="4"/>
  <c r="Q86" i="4"/>
  <c r="P86" i="4"/>
  <c r="E86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E72" i="4" s="1"/>
  <c r="V71" i="4"/>
  <c r="S71" i="4"/>
  <c r="O71" i="4"/>
  <c r="N71" i="4"/>
  <c r="M71" i="4"/>
  <c r="L71" i="4"/>
  <c r="K71" i="4"/>
  <c r="J71" i="4"/>
  <c r="I71" i="4"/>
  <c r="Q71" i="4" s="1"/>
  <c r="H71" i="4"/>
  <c r="P71" i="4" s="1"/>
  <c r="G71" i="4"/>
  <c r="F71" i="4"/>
  <c r="C71" i="4"/>
  <c r="B71" i="4"/>
  <c r="E71" i="4" s="1"/>
  <c r="V70" i="4"/>
  <c r="S70" i="4"/>
  <c r="O70" i="4"/>
  <c r="N70" i="4"/>
  <c r="M70" i="4"/>
  <c r="L70" i="4"/>
  <c r="K70" i="4"/>
  <c r="J70" i="4"/>
  <c r="I70" i="4"/>
  <c r="H70" i="4"/>
  <c r="G70" i="4"/>
  <c r="F70" i="4"/>
  <c r="C70" i="4"/>
  <c r="B70" i="4"/>
  <c r="S69" i="4"/>
  <c r="R69" i="4"/>
  <c r="Q69" i="4"/>
  <c r="P69" i="4"/>
  <c r="E69" i="4"/>
  <c r="U69" i="4" s="1"/>
  <c r="V67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E67" i="4" s="1"/>
  <c r="V66" i="4"/>
  <c r="S66" i="4"/>
  <c r="O66" i="4"/>
  <c r="N66" i="4"/>
  <c r="M66" i="4"/>
  <c r="L66" i="4"/>
  <c r="K66" i="4"/>
  <c r="J66" i="4"/>
  <c r="I66" i="4"/>
  <c r="H66" i="4"/>
  <c r="R66" i="4" s="1"/>
  <c r="G66" i="4"/>
  <c r="F66" i="4"/>
  <c r="C66" i="4"/>
  <c r="B66" i="4"/>
  <c r="E66" i="4" s="1"/>
  <c r="U65" i="4"/>
  <c r="T65" i="4"/>
  <c r="S65" i="4"/>
  <c r="R65" i="4"/>
  <c r="Q65" i="4"/>
  <c r="P65" i="4"/>
  <c r="E65" i="4"/>
  <c r="U64" i="4"/>
  <c r="T64" i="4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S59" i="4"/>
  <c r="O59" i="4"/>
  <c r="N59" i="4"/>
  <c r="M59" i="4"/>
  <c r="L59" i="4"/>
  <c r="K59" i="4"/>
  <c r="J59" i="4"/>
  <c r="I59" i="4"/>
  <c r="H59" i="4"/>
  <c r="R59" i="4" s="1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T56" i="4" s="1"/>
  <c r="U55" i="4"/>
  <c r="S55" i="4"/>
  <c r="R55" i="4"/>
  <c r="Q55" i="4"/>
  <c r="P55" i="4"/>
  <c r="E55" i="4"/>
  <c r="T55" i="4" s="1"/>
  <c r="V53" i="4"/>
  <c r="S53" i="4"/>
  <c r="O53" i="4"/>
  <c r="N53" i="4"/>
  <c r="M53" i="4"/>
  <c r="L53" i="4"/>
  <c r="K53" i="4"/>
  <c r="J53" i="4"/>
  <c r="I53" i="4"/>
  <c r="H53" i="4"/>
  <c r="G53" i="4"/>
  <c r="F53" i="4"/>
  <c r="C53" i="4"/>
  <c r="B53" i="4"/>
  <c r="U52" i="4"/>
  <c r="S52" i="4"/>
  <c r="R52" i="4"/>
  <c r="Q52" i="4"/>
  <c r="P52" i="4"/>
  <c r="E52" i="4"/>
  <c r="T52" i="4" s="1"/>
  <c r="S51" i="4"/>
  <c r="R51" i="4"/>
  <c r="Q51" i="4"/>
  <c r="U51" i="4" s="1"/>
  <c r="P51" i="4"/>
  <c r="T51" i="4" s="1"/>
  <c r="E51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U44" i="4"/>
  <c r="S44" i="4"/>
  <c r="R44" i="4"/>
  <c r="Q44" i="4"/>
  <c r="P44" i="4"/>
  <c r="E44" i="4"/>
  <c r="T44" i="4" s="1"/>
  <c r="S43" i="4"/>
  <c r="R43" i="4"/>
  <c r="Q43" i="4"/>
  <c r="U43" i="4" s="1"/>
  <c r="P43" i="4"/>
  <c r="T43" i="4" s="1"/>
  <c r="E43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G40" i="4"/>
  <c r="F40" i="4"/>
  <c r="E40" i="4"/>
  <c r="C40" i="4"/>
  <c r="B40" i="4"/>
  <c r="U39" i="4"/>
  <c r="T39" i="4"/>
  <c r="S39" i="4"/>
  <c r="R39" i="4"/>
  <c r="Q39" i="4"/>
  <c r="P39" i="4"/>
  <c r="E39" i="4"/>
  <c r="T38" i="4"/>
  <c r="S38" i="4"/>
  <c r="R38" i="4"/>
  <c r="Q38" i="4"/>
  <c r="P38" i="4"/>
  <c r="E38" i="4"/>
  <c r="U38" i="4" s="1"/>
  <c r="U37" i="4"/>
  <c r="T37" i="4"/>
  <c r="S37" i="4"/>
  <c r="R37" i="4"/>
  <c r="Q37" i="4"/>
  <c r="P37" i="4"/>
  <c r="E37" i="4"/>
  <c r="U36" i="4"/>
  <c r="T36" i="4"/>
  <c r="S36" i="4"/>
  <c r="R36" i="4"/>
  <c r="Q36" i="4"/>
  <c r="P36" i="4"/>
  <c r="E36" i="4"/>
  <c r="S35" i="4"/>
  <c r="R35" i="4"/>
  <c r="Q35" i="4"/>
  <c r="P35" i="4"/>
  <c r="E35" i="4"/>
  <c r="T35" i="4" s="1"/>
  <c r="V33" i="4"/>
  <c r="O33" i="4"/>
  <c r="N33" i="4"/>
  <c r="M33" i="4"/>
  <c r="L33" i="4"/>
  <c r="K33" i="4"/>
  <c r="J33" i="4"/>
  <c r="I33" i="4"/>
  <c r="S33" i="4" s="1"/>
  <c r="H33" i="4"/>
  <c r="P33" i="4" s="1"/>
  <c r="G33" i="4"/>
  <c r="F33" i="4"/>
  <c r="C33" i="4"/>
  <c r="B33" i="4"/>
  <c r="E33" i="4" s="1"/>
  <c r="T32" i="4"/>
  <c r="S32" i="4"/>
  <c r="R32" i="4"/>
  <c r="Q32" i="4"/>
  <c r="P32" i="4"/>
  <c r="E32" i="4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T27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E24" i="4" s="1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T20" i="4" s="1"/>
  <c r="U19" i="4"/>
  <c r="T19" i="4"/>
  <c r="S19" i="4"/>
  <c r="R19" i="4"/>
  <c r="Q19" i="4"/>
  <c r="P19" i="4"/>
  <c r="E19" i="4"/>
  <c r="T18" i="4"/>
  <c r="S18" i="4"/>
  <c r="R18" i="4"/>
  <c r="Q18" i="4"/>
  <c r="P18" i="4"/>
  <c r="E18" i="4"/>
  <c r="U18" i="4" s="1"/>
  <c r="U17" i="4"/>
  <c r="T17" i="4"/>
  <c r="S17" i="4"/>
  <c r="R17" i="4"/>
  <c r="Q17" i="4"/>
  <c r="P17" i="4"/>
  <c r="E17" i="4"/>
  <c r="V15" i="4"/>
  <c r="O15" i="4"/>
  <c r="N15" i="4"/>
  <c r="M15" i="4"/>
  <c r="L15" i="4"/>
  <c r="K15" i="4"/>
  <c r="J15" i="4"/>
  <c r="I15" i="4"/>
  <c r="S15" i="4" s="1"/>
  <c r="H15" i="4"/>
  <c r="G15" i="4"/>
  <c r="F15" i="4"/>
  <c r="C15" i="4"/>
  <c r="B15" i="4"/>
  <c r="E15" i="4" s="1"/>
  <c r="T14" i="4"/>
  <c r="S14" i="4"/>
  <c r="R14" i="4"/>
  <c r="Q14" i="4"/>
  <c r="P14" i="4"/>
  <c r="E14" i="4"/>
  <c r="U14" i="4" s="1"/>
  <c r="T13" i="4"/>
  <c r="S13" i="4"/>
  <c r="R13" i="4"/>
  <c r="Q13" i="4"/>
  <c r="P13" i="4"/>
  <c r="E13" i="4"/>
  <c r="U13" i="4" s="1"/>
  <c r="T12" i="4"/>
  <c r="S12" i="4"/>
  <c r="R12" i="4"/>
  <c r="Q12" i="4"/>
  <c r="P12" i="4"/>
  <c r="E12" i="4"/>
  <c r="U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U93" i="3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T90" i="3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T88" i="3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V71" i="3"/>
  <c r="O71" i="3"/>
  <c r="N71" i="3"/>
  <c r="M71" i="3"/>
  <c r="L71" i="3"/>
  <c r="K71" i="3"/>
  <c r="J71" i="3"/>
  <c r="I71" i="3"/>
  <c r="H71" i="3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S70" i="3" s="1"/>
  <c r="H70" i="3"/>
  <c r="P70" i="3" s="1"/>
  <c r="G70" i="3"/>
  <c r="F70" i="3"/>
  <c r="C70" i="3"/>
  <c r="B70" i="3"/>
  <c r="E70" i="3" s="1"/>
  <c r="S69" i="3"/>
  <c r="R69" i="3"/>
  <c r="Q69" i="3"/>
  <c r="P69" i="3"/>
  <c r="E69" i="3"/>
  <c r="V67" i="3"/>
  <c r="O67" i="3"/>
  <c r="N67" i="3"/>
  <c r="M67" i="3"/>
  <c r="L67" i="3"/>
  <c r="K67" i="3"/>
  <c r="J67" i="3"/>
  <c r="R67" i="3" s="1"/>
  <c r="I67" i="3"/>
  <c r="H67" i="3"/>
  <c r="G67" i="3"/>
  <c r="F67" i="3"/>
  <c r="C67" i="3"/>
  <c r="B67" i="3"/>
  <c r="E67" i="3" s="1"/>
  <c r="V66" i="3"/>
  <c r="O66" i="3"/>
  <c r="N66" i="3"/>
  <c r="M66" i="3"/>
  <c r="L66" i="3"/>
  <c r="K66" i="3"/>
  <c r="J66" i="3"/>
  <c r="I66" i="3"/>
  <c r="Q66" i="3" s="1"/>
  <c r="H66" i="3"/>
  <c r="G66" i="3"/>
  <c r="F66" i="3"/>
  <c r="C66" i="3"/>
  <c r="B66" i="3"/>
  <c r="S65" i="3"/>
  <c r="R65" i="3"/>
  <c r="Q65" i="3"/>
  <c r="P65" i="3"/>
  <c r="E65" i="3"/>
  <c r="T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U61" i="3"/>
  <c r="T61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G59" i="3"/>
  <c r="F59" i="3"/>
  <c r="C59" i="3"/>
  <c r="B59" i="3"/>
  <c r="S58" i="3"/>
  <c r="R58" i="3"/>
  <c r="Q58" i="3"/>
  <c r="P58" i="3"/>
  <c r="E58" i="3"/>
  <c r="U58" i="3" s="1"/>
  <c r="T57" i="3"/>
  <c r="S57" i="3"/>
  <c r="R57" i="3"/>
  <c r="Q57" i="3"/>
  <c r="P57" i="3"/>
  <c r="E57" i="3"/>
  <c r="U57" i="3" s="1"/>
  <c r="U56" i="3"/>
  <c r="T56" i="3"/>
  <c r="S56" i="3"/>
  <c r="R56" i="3"/>
  <c r="Q56" i="3"/>
  <c r="P56" i="3"/>
  <c r="E56" i="3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T52" i="3"/>
  <c r="S52" i="3"/>
  <c r="R52" i="3"/>
  <c r="Q52" i="3"/>
  <c r="P52" i="3"/>
  <c r="E52" i="3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T45" i="3"/>
  <c r="S45" i="3"/>
  <c r="R45" i="3"/>
  <c r="Q45" i="3"/>
  <c r="P45" i="3"/>
  <c r="E45" i="3"/>
  <c r="S44" i="3"/>
  <c r="R44" i="3"/>
  <c r="Q44" i="3"/>
  <c r="P44" i="3"/>
  <c r="E44" i="3"/>
  <c r="T44" i="3" s="1"/>
  <c r="S43" i="3"/>
  <c r="R43" i="3"/>
  <c r="Q43" i="3"/>
  <c r="P43" i="3"/>
  <c r="E43" i="3"/>
  <c r="T43" i="3" s="1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S36" i="3"/>
  <c r="R36" i="3"/>
  <c r="Q36" i="3"/>
  <c r="P36" i="3"/>
  <c r="E36" i="3"/>
  <c r="T36" i="3" s="1"/>
  <c r="U35" i="3"/>
  <c r="S35" i="3"/>
  <c r="R35" i="3"/>
  <c r="Q35" i="3"/>
  <c r="P35" i="3"/>
  <c r="E35" i="3"/>
  <c r="T35" i="3" s="1"/>
  <c r="V33" i="3"/>
  <c r="O33" i="3"/>
  <c r="N33" i="3"/>
  <c r="M33" i="3"/>
  <c r="L33" i="3"/>
  <c r="K33" i="3"/>
  <c r="J33" i="3"/>
  <c r="I33" i="3"/>
  <c r="Q33" i="3" s="1"/>
  <c r="H33" i="3"/>
  <c r="P33" i="3" s="1"/>
  <c r="G33" i="3"/>
  <c r="F33" i="3"/>
  <c r="C33" i="3"/>
  <c r="B33" i="3"/>
  <c r="E33" i="3" s="1"/>
  <c r="S32" i="3"/>
  <c r="R32" i="3"/>
  <c r="Q32" i="3"/>
  <c r="U32" i="3" s="1"/>
  <c r="P32" i="3"/>
  <c r="E32" i="3"/>
  <c r="T32" i="3" s="1"/>
  <c r="V30" i="3"/>
  <c r="S30" i="3"/>
  <c r="O30" i="3"/>
  <c r="N30" i="3"/>
  <c r="M30" i="3"/>
  <c r="L30" i="3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U28" i="3"/>
  <c r="S28" i="3"/>
  <c r="R28" i="3"/>
  <c r="Q28" i="3"/>
  <c r="P28" i="3"/>
  <c r="E28" i="3"/>
  <c r="T28" i="3" s="1"/>
  <c r="U27" i="3"/>
  <c r="T27" i="3"/>
  <c r="S27" i="3"/>
  <c r="R27" i="3"/>
  <c r="Q27" i="3"/>
  <c r="P27" i="3"/>
  <c r="E27" i="3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G24" i="3"/>
  <c r="F24" i="3"/>
  <c r="E24" i="3"/>
  <c r="C24" i="3"/>
  <c r="B24" i="3"/>
  <c r="U23" i="3"/>
  <c r="T23" i="3"/>
  <c r="S23" i="3"/>
  <c r="R23" i="3"/>
  <c r="Q23" i="3"/>
  <c r="P23" i="3"/>
  <c r="E23" i="3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T19" i="3" s="1"/>
  <c r="E19" i="3"/>
  <c r="U19" i="3" s="1"/>
  <c r="S18" i="3"/>
  <c r="R18" i="3"/>
  <c r="Q18" i="3"/>
  <c r="P18" i="3"/>
  <c r="E18" i="3"/>
  <c r="U18" i="3" s="1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I15" i="3"/>
  <c r="Q15" i="3" s="1"/>
  <c r="H15" i="3"/>
  <c r="R15" i="3" s="1"/>
  <c r="G15" i="3"/>
  <c r="F15" i="3"/>
  <c r="C15" i="3"/>
  <c r="B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U12" i="3"/>
  <c r="S12" i="3"/>
  <c r="R12" i="3"/>
  <c r="Q12" i="3"/>
  <c r="P12" i="3"/>
  <c r="E12" i="3"/>
  <c r="T12" i="3" s="1"/>
  <c r="U11" i="3"/>
  <c r="T11" i="3"/>
  <c r="S11" i="3"/>
  <c r="R11" i="3"/>
  <c r="Q11" i="3"/>
  <c r="P11" i="3"/>
  <c r="E11" i="3"/>
  <c r="S10" i="3"/>
  <c r="R10" i="3"/>
  <c r="Q10" i="3"/>
  <c r="P10" i="3"/>
  <c r="E10" i="3"/>
  <c r="U10" i="3" s="1"/>
  <c r="S9" i="3"/>
  <c r="R9" i="3"/>
  <c r="Q9" i="3"/>
  <c r="P9" i="3"/>
  <c r="E9" i="3"/>
  <c r="U9" i="3" s="1"/>
  <c r="U93" i="2"/>
  <c r="S93" i="2"/>
  <c r="R93" i="2"/>
  <c r="Q93" i="2"/>
  <c r="P93" i="2"/>
  <c r="E93" i="2"/>
  <c r="T93" i="2" s="1"/>
  <c r="T92" i="2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U89" i="2"/>
  <c r="S89" i="2"/>
  <c r="R89" i="2"/>
  <c r="Q89" i="2"/>
  <c r="P89" i="2"/>
  <c r="E89" i="2"/>
  <c r="T89" i="2" s="1"/>
  <c r="T88" i="2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V71" i="2"/>
  <c r="O71" i="2"/>
  <c r="N71" i="2"/>
  <c r="M71" i="2"/>
  <c r="L71" i="2"/>
  <c r="K71" i="2"/>
  <c r="J71" i="2"/>
  <c r="I71" i="2"/>
  <c r="H71" i="2"/>
  <c r="P71" i="2" s="1"/>
  <c r="G71" i="2"/>
  <c r="F71" i="2"/>
  <c r="C71" i="2"/>
  <c r="B71" i="2"/>
  <c r="E71" i="2" s="1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E70" i="2" s="1"/>
  <c r="B70" i="2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E67" i="2" s="1"/>
  <c r="V66" i="2"/>
  <c r="S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U65" i="2"/>
  <c r="T65" i="2"/>
  <c r="S65" i="2"/>
  <c r="R65" i="2"/>
  <c r="Q65" i="2"/>
  <c r="P65" i="2"/>
  <c r="E65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T56" i="2" s="1"/>
  <c r="U55" i="2"/>
  <c r="T55" i="2"/>
  <c r="S55" i="2"/>
  <c r="R55" i="2"/>
  <c r="Q55" i="2"/>
  <c r="P55" i="2"/>
  <c r="E55" i="2"/>
  <c r="V53" i="2"/>
  <c r="O53" i="2"/>
  <c r="N53" i="2"/>
  <c r="M53" i="2"/>
  <c r="L53" i="2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T45" i="2" s="1"/>
  <c r="S44" i="2"/>
  <c r="R44" i="2"/>
  <c r="Q44" i="2"/>
  <c r="P44" i="2"/>
  <c r="E44" i="2"/>
  <c r="T44" i="2" s="1"/>
  <c r="U43" i="2"/>
  <c r="S43" i="2"/>
  <c r="R43" i="2"/>
  <c r="Q43" i="2"/>
  <c r="P43" i="2"/>
  <c r="E43" i="2"/>
  <c r="T43" i="2" s="1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G40" i="2"/>
  <c r="F40" i="2"/>
  <c r="E40" i="2"/>
  <c r="C40" i="2"/>
  <c r="B40" i="2"/>
  <c r="U39" i="2"/>
  <c r="T39" i="2"/>
  <c r="S39" i="2"/>
  <c r="R39" i="2"/>
  <c r="Q39" i="2"/>
  <c r="P39" i="2"/>
  <c r="E39" i="2"/>
  <c r="S38" i="2"/>
  <c r="R38" i="2"/>
  <c r="Q38" i="2"/>
  <c r="P38" i="2"/>
  <c r="E38" i="2"/>
  <c r="U38" i="2" s="1"/>
  <c r="U37" i="2"/>
  <c r="T37" i="2"/>
  <c r="S37" i="2"/>
  <c r="R37" i="2"/>
  <c r="Q37" i="2"/>
  <c r="P37" i="2"/>
  <c r="E37" i="2"/>
  <c r="T36" i="2"/>
  <c r="S36" i="2"/>
  <c r="R36" i="2"/>
  <c r="Q36" i="2"/>
  <c r="P36" i="2"/>
  <c r="E36" i="2"/>
  <c r="U36" i="2" s="1"/>
  <c r="S35" i="2"/>
  <c r="R35" i="2"/>
  <c r="Q35" i="2"/>
  <c r="P35" i="2"/>
  <c r="E35" i="2"/>
  <c r="T35" i="2" s="1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E33" i="2" s="1"/>
  <c r="B33" i="2"/>
  <c r="S32" i="2"/>
  <c r="R32" i="2"/>
  <c r="Q32" i="2"/>
  <c r="P32" i="2"/>
  <c r="E32" i="2"/>
  <c r="T32" i="2" s="1"/>
  <c r="V30" i="2"/>
  <c r="O30" i="2"/>
  <c r="N30" i="2"/>
  <c r="M30" i="2"/>
  <c r="L30" i="2"/>
  <c r="K30" i="2"/>
  <c r="J30" i="2"/>
  <c r="I30" i="2"/>
  <c r="Q30" i="2" s="1"/>
  <c r="H30" i="2"/>
  <c r="G30" i="2"/>
  <c r="F30" i="2"/>
  <c r="C30" i="2"/>
  <c r="B30" i="2"/>
  <c r="T29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T27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T20" i="2" s="1"/>
  <c r="S19" i="2"/>
  <c r="R19" i="2"/>
  <c r="Q19" i="2"/>
  <c r="P19" i="2"/>
  <c r="T19" i="2" s="1"/>
  <c r="E19" i="2"/>
  <c r="U19" i="2" s="1"/>
  <c r="S18" i="2"/>
  <c r="R18" i="2"/>
  <c r="Q18" i="2"/>
  <c r="P18" i="2"/>
  <c r="E18" i="2"/>
  <c r="U18" i="2" s="1"/>
  <c r="U17" i="2"/>
  <c r="T17" i="2"/>
  <c r="S17" i="2"/>
  <c r="R17" i="2"/>
  <c r="Q17" i="2"/>
  <c r="P17" i="2"/>
  <c r="E17" i="2"/>
  <c r="V15" i="2"/>
  <c r="O15" i="2"/>
  <c r="N15" i="2"/>
  <c r="M15" i="2"/>
  <c r="L15" i="2"/>
  <c r="K15" i="2"/>
  <c r="J15" i="2"/>
  <c r="I15" i="2"/>
  <c r="S15" i="2" s="1"/>
  <c r="H15" i="2"/>
  <c r="G15" i="2"/>
  <c r="F15" i="2"/>
  <c r="C15" i="2"/>
  <c r="B15" i="2"/>
  <c r="E15" i="2" s="1"/>
  <c r="S14" i="2"/>
  <c r="R14" i="2"/>
  <c r="Q14" i="2"/>
  <c r="P14" i="2"/>
  <c r="E14" i="2"/>
  <c r="U14" i="2" s="1"/>
  <c r="U13" i="2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U93" i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T88" i="1"/>
  <c r="S88" i="1"/>
  <c r="R88" i="1"/>
  <c r="Q88" i="1"/>
  <c r="P88" i="1"/>
  <c r="E88" i="1"/>
  <c r="U88" i="1" s="1"/>
  <c r="S87" i="1"/>
  <c r="R87" i="1"/>
  <c r="Q87" i="1"/>
  <c r="P87" i="1"/>
  <c r="E87" i="1"/>
  <c r="U87" i="1" s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R71" i="1" s="1"/>
  <c r="I71" i="1"/>
  <c r="H71" i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S70" i="1" s="1"/>
  <c r="H70" i="1"/>
  <c r="G70" i="1"/>
  <c r="F70" i="1"/>
  <c r="C70" i="1"/>
  <c r="B70" i="1"/>
  <c r="E70" i="1" s="1"/>
  <c r="S69" i="1"/>
  <c r="R69" i="1"/>
  <c r="Q69" i="1"/>
  <c r="P69" i="1"/>
  <c r="E69" i="1"/>
  <c r="V67" i="1"/>
  <c r="O67" i="1"/>
  <c r="N67" i="1"/>
  <c r="M67" i="1"/>
  <c r="L67" i="1"/>
  <c r="K67" i="1"/>
  <c r="J67" i="1"/>
  <c r="R67" i="1" s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S64" i="1"/>
  <c r="R64" i="1"/>
  <c r="Q64" i="1"/>
  <c r="P64" i="1"/>
  <c r="E64" i="1"/>
  <c r="T64" i="1" s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U56" i="1"/>
  <c r="T56" i="1"/>
  <c r="S56" i="1"/>
  <c r="R56" i="1"/>
  <c r="Q56" i="1"/>
  <c r="P56" i="1"/>
  <c r="E56" i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T52" i="1"/>
  <c r="S52" i="1"/>
  <c r="R52" i="1"/>
  <c r="Q52" i="1"/>
  <c r="P52" i="1"/>
  <c r="E52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U44" i="1" s="1"/>
  <c r="P44" i="1"/>
  <c r="T44" i="1" s="1"/>
  <c r="E44" i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S40" i="1" s="1"/>
  <c r="H40" i="1"/>
  <c r="R40" i="1" s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V33" i="1"/>
  <c r="O33" i="1"/>
  <c r="N33" i="1"/>
  <c r="M33" i="1"/>
  <c r="L33" i="1"/>
  <c r="K33" i="1"/>
  <c r="S33" i="1" s="1"/>
  <c r="J33" i="1"/>
  <c r="I33" i="1"/>
  <c r="H33" i="1"/>
  <c r="G33" i="1"/>
  <c r="F33" i="1"/>
  <c r="C33" i="1"/>
  <c r="B33" i="1"/>
  <c r="E33" i="1" s="1"/>
  <c r="U32" i="1"/>
  <c r="S32" i="1"/>
  <c r="R32" i="1"/>
  <c r="Q32" i="1"/>
  <c r="P32" i="1"/>
  <c r="E32" i="1"/>
  <c r="T32" i="1" s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T29" i="1" s="1"/>
  <c r="U28" i="1"/>
  <c r="S28" i="1"/>
  <c r="R28" i="1"/>
  <c r="Q28" i="1"/>
  <c r="P28" i="1"/>
  <c r="E28" i="1"/>
  <c r="T28" i="1" s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R24" i="1" s="1"/>
  <c r="I24" i="1"/>
  <c r="H24" i="1"/>
  <c r="G24" i="1"/>
  <c r="F24" i="1"/>
  <c r="C24" i="1"/>
  <c r="B24" i="1"/>
  <c r="E24" i="1" s="1"/>
  <c r="U23" i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U21" i="1"/>
  <c r="T21" i="1"/>
  <c r="S21" i="1"/>
  <c r="R21" i="1"/>
  <c r="Q21" i="1"/>
  <c r="P21" i="1"/>
  <c r="E21" i="1"/>
  <c r="S20" i="1"/>
  <c r="R20" i="1"/>
  <c r="Q20" i="1"/>
  <c r="U20" i="1" s="1"/>
  <c r="P20" i="1"/>
  <c r="E20" i="1"/>
  <c r="T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S14" i="1"/>
  <c r="R14" i="1"/>
  <c r="Q14" i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T12" i="1" s="1"/>
  <c r="U11" i="1"/>
  <c r="T11" i="1"/>
  <c r="S11" i="1"/>
  <c r="R11" i="1"/>
  <c r="Q11" i="1"/>
  <c r="P11" i="1"/>
  <c r="E11" i="1"/>
  <c r="T10" i="1"/>
  <c r="S10" i="1"/>
  <c r="R10" i="1"/>
  <c r="Q10" i="1"/>
  <c r="P10" i="1"/>
  <c r="E10" i="1"/>
  <c r="U10" i="1" s="1"/>
  <c r="T9" i="1"/>
  <c r="S9" i="1"/>
  <c r="R9" i="1"/>
  <c r="Q9" i="1"/>
  <c r="P9" i="1"/>
  <c r="E9" i="1"/>
  <c r="U9" i="1" s="1"/>
  <c r="U86" i="12" l="1"/>
  <c r="T86" i="12"/>
  <c r="U10" i="10"/>
  <c r="T10" i="10"/>
  <c r="U44" i="10"/>
  <c r="T44" i="10"/>
  <c r="U61" i="17"/>
  <c r="T61" i="17"/>
  <c r="T19" i="1"/>
  <c r="T11" i="2"/>
  <c r="R15" i="2"/>
  <c r="T28" i="2"/>
  <c r="T49" i="2"/>
  <c r="Q71" i="2"/>
  <c r="S71" i="2"/>
  <c r="U44" i="3"/>
  <c r="U10" i="4"/>
  <c r="R33" i="4"/>
  <c r="E59" i="4"/>
  <c r="Q66" i="4"/>
  <c r="R70" i="4"/>
  <c r="R71" i="4"/>
  <c r="T11" i="5"/>
  <c r="Q24" i="5"/>
  <c r="T35" i="5"/>
  <c r="T43" i="5"/>
  <c r="U48" i="5"/>
  <c r="T51" i="5"/>
  <c r="T62" i="5"/>
  <c r="Q66" i="5"/>
  <c r="P70" i="5"/>
  <c r="S15" i="6"/>
  <c r="Q30" i="6"/>
  <c r="P71" i="6"/>
  <c r="U93" i="7"/>
  <c r="T93" i="7"/>
  <c r="S33" i="8"/>
  <c r="Q33" i="8"/>
  <c r="U35" i="8"/>
  <c r="T35" i="8"/>
  <c r="U92" i="8"/>
  <c r="T92" i="8"/>
  <c r="Q15" i="9"/>
  <c r="S15" i="9"/>
  <c r="U17" i="9"/>
  <c r="T17" i="9"/>
  <c r="T49" i="10"/>
  <c r="U49" i="10"/>
  <c r="U13" i="11"/>
  <c r="T13" i="11"/>
  <c r="U37" i="11"/>
  <c r="T37" i="11"/>
  <c r="U50" i="11"/>
  <c r="T50" i="11"/>
  <c r="T90" i="11"/>
  <c r="U90" i="11"/>
  <c r="T91" i="12"/>
  <c r="U91" i="12"/>
  <c r="R30" i="13"/>
  <c r="E33" i="13"/>
  <c r="U90" i="15"/>
  <c r="T90" i="15"/>
  <c r="Q15" i="16"/>
  <c r="S15" i="16"/>
  <c r="T21" i="11"/>
  <c r="U21" i="11"/>
  <c r="U9" i="13"/>
  <c r="T9" i="13"/>
  <c r="E15" i="1"/>
  <c r="T26" i="1"/>
  <c r="P30" i="1"/>
  <c r="U48" i="1"/>
  <c r="T55" i="1"/>
  <c r="Q72" i="1"/>
  <c r="U20" i="2"/>
  <c r="E30" i="2"/>
  <c r="U32" i="2"/>
  <c r="P40" i="2"/>
  <c r="R40" i="2"/>
  <c r="Q66" i="2"/>
  <c r="S15" i="3"/>
  <c r="T29" i="3"/>
  <c r="S33" i="3"/>
  <c r="E53" i="3"/>
  <c r="E66" i="3"/>
  <c r="Q70" i="4"/>
  <c r="E30" i="5"/>
  <c r="P33" i="5"/>
  <c r="T33" i="5" s="1"/>
  <c r="E53" i="5"/>
  <c r="E71" i="5"/>
  <c r="P40" i="6"/>
  <c r="R40" i="6"/>
  <c r="T51" i="6"/>
  <c r="E59" i="6"/>
  <c r="P70" i="6"/>
  <c r="S71" i="6"/>
  <c r="U50" i="7"/>
  <c r="T50" i="7"/>
  <c r="T90" i="7"/>
  <c r="U90" i="7"/>
  <c r="T14" i="8"/>
  <c r="U22" i="8"/>
  <c r="T22" i="8"/>
  <c r="T29" i="10"/>
  <c r="U29" i="10"/>
  <c r="T37" i="10"/>
  <c r="U37" i="10"/>
  <c r="T65" i="10"/>
  <c r="U65" i="10"/>
  <c r="U45" i="13"/>
  <c r="T45" i="13"/>
  <c r="R33" i="3"/>
  <c r="U12" i="13"/>
  <c r="T12" i="13"/>
  <c r="U29" i="14"/>
  <c r="T29" i="14"/>
  <c r="T47" i="22"/>
  <c r="U47" i="22"/>
  <c r="T43" i="1"/>
  <c r="E24" i="11"/>
  <c r="T24" i="11" s="1"/>
  <c r="U32" i="12"/>
  <c r="T32" i="12"/>
  <c r="T45" i="18"/>
  <c r="U45" i="18"/>
  <c r="U104" i="13"/>
  <c r="T104" i="13"/>
  <c r="Q30" i="1"/>
  <c r="T39" i="1"/>
  <c r="U64" i="1"/>
  <c r="P33" i="2"/>
  <c r="R33" i="2"/>
  <c r="Q70" i="2"/>
  <c r="P30" i="3"/>
  <c r="Q30" i="4"/>
  <c r="Q33" i="5"/>
  <c r="Q40" i="6"/>
  <c r="Q70" i="6"/>
  <c r="U14" i="7"/>
  <c r="T14" i="7"/>
  <c r="R30" i="8"/>
  <c r="U48" i="8"/>
  <c r="T48" i="8"/>
  <c r="U61" i="8"/>
  <c r="T61" i="8"/>
  <c r="U29" i="9"/>
  <c r="T29" i="9"/>
  <c r="U65" i="9"/>
  <c r="T65" i="9"/>
  <c r="U20" i="11"/>
  <c r="T20" i="11"/>
  <c r="U56" i="11"/>
  <c r="T56" i="11"/>
  <c r="T13" i="12"/>
  <c r="U13" i="12"/>
  <c r="T42" i="13"/>
  <c r="U42" i="13"/>
  <c r="U12" i="15"/>
  <c r="T12" i="15"/>
  <c r="U23" i="8"/>
  <c r="T23" i="8"/>
  <c r="U86" i="9"/>
  <c r="T86" i="9"/>
  <c r="T61" i="11"/>
  <c r="U61" i="11"/>
  <c r="R71" i="2"/>
  <c r="U14" i="1"/>
  <c r="P24" i="1"/>
  <c r="T35" i="1"/>
  <c r="U52" i="1"/>
  <c r="P71" i="1"/>
  <c r="U52" i="2"/>
  <c r="T64" i="2"/>
  <c r="E15" i="3"/>
  <c r="T20" i="3"/>
  <c r="Q30" i="3"/>
  <c r="T55" i="3"/>
  <c r="U64" i="3"/>
  <c r="T92" i="3"/>
  <c r="P15" i="4"/>
  <c r="T29" i="4"/>
  <c r="T9" i="5"/>
  <c r="E15" i="5"/>
  <c r="T22" i="5"/>
  <c r="U28" i="5"/>
  <c r="T55" i="5"/>
  <c r="T69" i="5"/>
  <c r="T88" i="5"/>
  <c r="T13" i="6"/>
  <c r="T27" i="6"/>
  <c r="P33" i="6"/>
  <c r="R33" i="6"/>
  <c r="T39" i="6"/>
  <c r="T61" i="6"/>
  <c r="T90" i="6"/>
  <c r="T57" i="9"/>
  <c r="U57" i="9"/>
  <c r="U87" i="9"/>
  <c r="T87" i="9"/>
  <c r="U48" i="10"/>
  <c r="T48" i="10"/>
  <c r="U90" i="10"/>
  <c r="T90" i="10"/>
  <c r="U26" i="12"/>
  <c r="T26" i="12"/>
  <c r="T87" i="12"/>
  <c r="U87" i="12"/>
  <c r="U90" i="12"/>
  <c r="T90" i="12"/>
  <c r="S15" i="13"/>
  <c r="U21" i="14"/>
  <c r="T21" i="14"/>
  <c r="T38" i="14"/>
  <c r="U38" i="14"/>
  <c r="U21" i="12"/>
  <c r="T21" i="12"/>
  <c r="U48" i="18"/>
  <c r="T48" i="18"/>
  <c r="U91" i="22"/>
  <c r="T91" i="22"/>
  <c r="R24" i="5"/>
  <c r="U17" i="14"/>
  <c r="T17" i="14"/>
  <c r="U65" i="15"/>
  <c r="T65" i="15"/>
  <c r="R15" i="1"/>
  <c r="Q24" i="1"/>
  <c r="S30" i="1"/>
  <c r="P33" i="1"/>
  <c r="R33" i="1"/>
  <c r="U51" i="1"/>
  <c r="S53" i="1"/>
  <c r="E59" i="1"/>
  <c r="T59" i="1" s="1"/>
  <c r="T63" i="1"/>
  <c r="P66" i="1"/>
  <c r="R66" i="1"/>
  <c r="Q67" i="1"/>
  <c r="U69" i="1"/>
  <c r="S71" i="1"/>
  <c r="U44" i="2"/>
  <c r="T51" i="2"/>
  <c r="E66" i="2"/>
  <c r="T86" i="2"/>
  <c r="T9" i="3"/>
  <c r="R30" i="3"/>
  <c r="U36" i="3"/>
  <c r="T39" i="3"/>
  <c r="T63" i="3"/>
  <c r="P71" i="3"/>
  <c r="T71" i="3" s="1"/>
  <c r="R71" i="3"/>
  <c r="T28" i="4"/>
  <c r="T42" i="4"/>
  <c r="T50" i="4"/>
  <c r="U56" i="4"/>
  <c r="Q59" i="4"/>
  <c r="T63" i="4"/>
  <c r="R72" i="4"/>
  <c r="T93" i="4"/>
  <c r="T21" i="5"/>
  <c r="E24" i="5"/>
  <c r="T27" i="5"/>
  <c r="T29" i="5"/>
  <c r="U32" i="5"/>
  <c r="E70" i="5"/>
  <c r="T12" i="6"/>
  <c r="T18" i="6"/>
  <c r="S33" i="6"/>
  <c r="U69" i="6"/>
  <c r="U86" i="6"/>
  <c r="U20" i="7"/>
  <c r="T20" i="7"/>
  <c r="U42" i="7"/>
  <c r="T42" i="7"/>
  <c r="U89" i="7"/>
  <c r="T89" i="7"/>
  <c r="U28" i="8"/>
  <c r="T28" i="8"/>
  <c r="U52" i="9"/>
  <c r="T52" i="9"/>
  <c r="U11" i="10"/>
  <c r="T11" i="10"/>
  <c r="U42" i="11"/>
  <c r="T42" i="11"/>
  <c r="S66" i="3"/>
  <c r="U37" i="7"/>
  <c r="T37" i="7"/>
  <c r="U56" i="10"/>
  <c r="T56" i="10"/>
  <c r="U37" i="13"/>
  <c r="T37" i="13"/>
  <c r="U10" i="20"/>
  <c r="T10" i="20"/>
  <c r="Q24" i="20"/>
  <c r="S24" i="20"/>
  <c r="U52" i="10"/>
  <c r="T52" i="10"/>
  <c r="U93" i="11"/>
  <c r="T93" i="11"/>
  <c r="T26" i="14"/>
  <c r="U26" i="14"/>
  <c r="T50" i="14"/>
  <c r="U50" i="14"/>
  <c r="U12" i="1"/>
  <c r="Q15" i="1"/>
  <c r="E30" i="1"/>
  <c r="U30" i="1" s="1"/>
  <c r="Q33" i="1"/>
  <c r="T36" i="1"/>
  <c r="T51" i="1"/>
  <c r="Q66" i="1"/>
  <c r="S66" i="1"/>
  <c r="R70" i="1"/>
  <c r="R30" i="2"/>
  <c r="S30" i="2"/>
  <c r="U56" i="2"/>
  <c r="Q59" i="2"/>
  <c r="T63" i="2"/>
  <c r="P24" i="3"/>
  <c r="R24" i="3"/>
  <c r="U52" i="3"/>
  <c r="P66" i="3"/>
  <c r="R66" i="3"/>
  <c r="Q67" i="3"/>
  <c r="U69" i="3"/>
  <c r="S71" i="3"/>
  <c r="S72" i="3"/>
  <c r="U20" i="4"/>
  <c r="T23" i="4"/>
  <c r="E30" i="4"/>
  <c r="U32" i="4"/>
  <c r="P40" i="4"/>
  <c r="R40" i="4"/>
  <c r="E70" i="4"/>
  <c r="U10" i="5"/>
  <c r="P30" i="5"/>
  <c r="S30" i="5"/>
  <c r="E33" i="5"/>
  <c r="T46" i="5"/>
  <c r="U64" i="5"/>
  <c r="P71" i="5"/>
  <c r="R71" i="5"/>
  <c r="U93" i="5"/>
  <c r="U14" i="6"/>
  <c r="T38" i="6"/>
  <c r="U44" i="6"/>
  <c r="Q66" i="6"/>
  <c r="E70" i="6"/>
  <c r="T89" i="6"/>
  <c r="U13" i="7"/>
  <c r="T13" i="7"/>
  <c r="S71" i="7"/>
  <c r="Q71" i="7"/>
  <c r="U36" i="8"/>
  <c r="U56" i="8"/>
  <c r="T56" i="8"/>
  <c r="U18" i="9"/>
  <c r="T18" i="9"/>
  <c r="U14" i="11"/>
  <c r="T14" i="11"/>
  <c r="U28" i="11"/>
  <c r="T28" i="11"/>
  <c r="U38" i="11"/>
  <c r="T38" i="11"/>
  <c r="U64" i="11"/>
  <c r="T64" i="11"/>
  <c r="U44" i="12"/>
  <c r="T44" i="12"/>
  <c r="U49" i="13"/>
  <c r="T49" i="13"/>
  <c r="T58" i="14"/>
  <c r="U58" i="14"/>
  <c r="T17" i="7"/>
  <c r="T29" i="7"/>
  <c r="T52" i="7"/>
  <c r="U57" i="7"/>
  <c r="T65" i="7"/>
  <c r="Q15" i="8"/>
  <c r="Q30" i="8"/>
  <c r="T49" i="9"/>
  <c r="T89" i="9"/>
  <c r="U13" i="10"/>
  <c r="T26" i="10"/>
  <c r="P33" i="10"/>
  <c r="E40" i="10"/>
  <c r="T46" i="10"/>
  <c r="T62" i="10"/>
  <c r="P30" i="11"/>
  <c r="R30" i="11"/>
  <c r="Q70" i="11"/>
  <c r="R71" i="11"/>
  <c r="P66" i="12"/>
  <c r="Q24" i="13"/>
  <c r="U69" i="13"/>
  <c r="U45" i="15"/>
  <c r="T45" i="15"/>
  <c r="T87" i="15"/>
  <c r="U87" i="15"/>
  <c r="U11" i="19"/>
  <c r="T11" i="19"/>
  <c r="U48" i="20"/>
  <c r="T48" i="20"/>
  <c r="U102" i="18"/>
  <c r="T102" i="18"/>
  <c r="U96" i="3"/>
  <c r="T96" i="3"/>
  <c r="R15" i="7"/>
  <c r="E40" i="7"/>
  <c r="U61" i="7"/>
  <c r="Q40" i="8"/>
  <c r="S70" i="8"/>
  <c r="U9" i="9"/>
  <c r="T12" i="9"/>
  <c r="E15" i="9"/>
  <c r="U45" i="9"/>
  <c r="T48" i="9"/>
  <c r="T69" i="9"/>
  <c r="P71" i="9"/>
  <c r="T12" i="10"/>
  <c r="U17" i="10"/>
  <c r="T20" i="10"/>
  <c r="P30" i="10"/>
  <c r="R30" i="10"/>
  <c r="T32" i="10"/>
  <c r="S33" i="10"/>
  <c r="T45" i="10"/>
  <c r="S53" i="10"/>
  <c r="T61" i="10"/>
  <c r="S67" i="10"/>
  <c r="R15" i="11"/>
  <c r="T29" i="11"/>
  <c r="T39" i="11"/>
  <c r="T87" i="11"/>
  <c r="T27" i="12"/>
  <c r="E40" i="12"/>
  <c r="R66" i="12"/>
  <c r="R71" i="12"/>
  <c r="Q70" i="13"/>
  <c r="T42" i="15"/>
  <c r="U42" i="15"/>
  <c r="U61" i="15"/>
  <c r="T61" i="15"/>
  <c r="T49" i="16"/>
  <c r="U49" i="16"/>
  <c r="U23" i="17"/>
  <c r="T23" i="17"/>
  <c r="U50" i="19"/>
  <c r="T50" i="19"/>
  <c r="U62" i="23"/>
  <c r="T62" i="23"/>
  <c r="U90" i="23"/>
  <c r="T90" i="23"/>
  <c r="U102" i="13"/>
  <c r="T102" i="13"/>
  <c r="U107" i="10"/>
  <c r="T107" i="10"/>
  <c r="T110" i="6"/>
  <c r="U110" i="6"/>
  <c r="U106" i="5"/>
  <c r="T106" i="5"/>
  <c r="Q15" i="7"/>
  <c r="Q24" i="7"/>
  <c r="P59" i="7"/>
  <c r="T9" i="8"/>
  <c r="U29" i="8"/>
  <c r="S30" i="8"/>
  <c r="T36" i="8"/>
  <c r="U49" i="8"/>
  <c r="T52" i="8"/>
  <c r="T62" i="8"/>
  <c r="P30" i="9"/>
  <c r="R30" i="9"/>
  <c r="T44" i="9"/>
  <c r="P66" i="9"/>
  <c r="R66" i="9"/>
  <c r="P70" i="9"/>
  <c r="P15" i="10"/>
  <c r="Q30" i="10"/>
  <c r="S30" i="10"/>
  <c r="R33" i="10"/>
  <c r="Q66" i="10"/>
  <c r="S66" i="10"/>
  <c r="R71" i="10"/>
  <c r="T91" i="10"/>
  <c r="T43" i="11"/>
  <c r="T51" i="11"/>
  <c r="U57" i="11"/>
  <c r="E67" i="11"/>
  <c r="T86" i="11"/>
  <c r="T9" i="12"/>
  <c r="E15" i="12"/>
  <c r="T22" i="12"/>
  <c r="E24" i="12"/>
  <c r="P33" i="12"/>
  <c r="T45" i="12"/>
  <c r="T56" i="12"/>
  <c r="T61" i="12"/>
  <c r="P70" i="12"/>
  <c r="R70" i="12"/>
  <c r="E15" i="13"/>
  <c r="U46" i="13"/>
  <c r="U50" i="13"/>
  <c r="T64" i="13"/>
  <c r="R70" i="13"/>
  <c r="T93" i="13"/>
  <c r="T10" i="14"/>
  <c r="U18" i="14"/>
  <c r="U22" i="14"/>
  <c r="P30" i="14"/>
  <c r="R30" i="14"/>
  <c r="E33" i="14"/>
  <c r="E40" i="14"/>
  <c r="Q59" i="14"/>
  <c r="S15" i="15"/>
  <c r="U22" i="15"/>
  <c r="T22" i="15"/>
  <c r="U56" i="17"/>
  <c r="T56" i="17"/>
  <c r="E66" i="22"/>
  <c r="U57" i="23"/>
  <c r="T57" i="23"/>
  <c r="P66" i="8"/>
  <c r="R66" i="8"/>
  <c r="Q70" i="9"/>
  <c r="Q24" i="11"/>
  <c r="P30" i="12"/>
  <c r="R30" i="12"/>
  <c r="Q70" i="12"/>
  <c r="S70" i="12"/>
  <c r="T69" i="14"/>
  <c r="U69" i="14"/>
  <c r="U28" i="16"/>
  <c r="T28" i="16"/>
  <c r="T46" i="19"/>
  <c r="U46" i="19"/>
  <c r="U27" i="20"/>
  <c r="T27" i="20"/>
  <c r="U90" i="21"/>
  <c r="T90" i="21"/>
  <c r="U104" i="5"/>
  <c r="T104" i="5"/>
  <c r="T44" i="7"/>
  <c r="R67" i="7"/>
  <c r="E24" i="8"/>
  <c r="Q66" i="8"/>
  <c r="S66" i="8"/>
  <c r="R71" i="8"/>
  <c r="Q53" i="9"/>
  <c r="Q40" i="10"/>
  <c r="R70" i="10"/>
  <c r="R33" i="11"/>
  <c r="Q53" i="11"/>
  <c r="R72" i="11"/>
  <c r="U10" i="12"/>
  <c r="Q30" i="12"/>
  <c r="S30" i="12"/>
  <c r="T14" i="13"/>
  <c r="P40" i="13"/>
  <c r="E70" i="13"/>
  <c r="Q15" i="14"/>
  <c r="S15" i="14"/>
  <c r="P24" i="14"/>
  <c r="P66" i="14"/>
  <c r="R66" i="14"/>
  <c r="T50" i="15"/>
  <c r="U50" i="15"/>
  <c r="U9" i="16"/>
  <c r="T9" i="16"/>
  <c r="U61" i="20"/>
  <c r="T61" i="20"/>
  <c r="U9" i="7"/>
  <c r="E15" i="7"/>
  <c r="R40" i="7"/>
  <c r="T69" i="7"/>
  <c r="P71" i="7"/>
  <c r="U13" i="8"/>
  <c r="T27" i="8"/>
  <c r="P33" i="8"/>
  <c r="S71" i="8"/>
  <c r="E72" i="8"/>
  <c r="R15" i="9"/>
  <c r="T36" i="9"/>
  <c r="E53" i="9"/>
  <c r="E67" i="9"/>
  <c r="T23" i="10"/>
  <c r="E30" i="10"/>
  <c r="T38" i="10"/>
  <c r="E66" i="10"/>
  <c r="U86" i="10"/>
  <c r="T89" i="10"/>
  <c r="E15" i="11"/>
  <c r="T55" i="11"/>
  <c r="R67" i="11"/>
  <c r="U17" i="12"/>
  <c r="T20" i="12"/>
  <c r="U37" i="12"/>
  <c r="Q40" i="12"/>
  <c r="U69" i="12"/>
  <c r="T10" i="13"/>
  <c r="U22" i="13"/>
  <c r="T32" i="13"/>
  <c r="T36" i="13"/>
  <c r="T38" i="13"/>
  <c r="Q40" i="13"/>
  <c r="T48" i="13"/>
  <c r="T20" i="14"/>
  <c r="Q24" i="14"/>
  <c r="U42" i="14"/>
  <c r="U46" i="14"/>
  <c r="E59" i="14"/>
  <c r="R30" i="15"/>
  <c r="U37" i="15"/>
  <c r="T37" i="15"/>
  <c r="T21" i="16"/>
  <c r="U21" i="16"/>
  <c r="R30" i="17"/>
  <c r="U88" i="18"/>
  <c r="T88" i="18"/>
  <c r="U51" i="21"/>
  <c r="T51" i="21"/>
  <c r="U65" i="22"/>
  <c r="T65" i="22"/>
  <c r="U20" i="23"/>
  <c r="T20" i="23"/>
  <c r="E66" i="23"/>
  <c r="U98" i="23"/>
  <c r="T98" i="23"/>
  <c r="U109" i="18"/>
  <c r="T109" i="18"/>
  <c r="U102" i="5"/>
  <c r="T102" i="5"/>
  <c r="T29" i="15"/>
  <c r="E33" i="15"/>
  <c r="P30" i="16"/>
  <c r="R30" i="16"/>
  <c r="R72" i="16"/>
  <c r="U90" i="16"/>
  <c r="T93" i="16"/>
  <c r="U35" i="17"/>
  <c r="U21" i="18"/>
  <c r="E40" i="18"/>
  <c r="E53" i="18"/>
  <c r="E70" i="18"/>
  <c r="U70" i="18" s="1"/>
  <c r="R24" i="19"/>
  <c r="R33" i="19"/>
  <c r="T52" i="19"/>
  <c r="T69" i="19"/>
  <c r="E15" i="20"/>
  <c r="P30" i="20"/>
  <c r="R30" i="20"/>
  <c r="E33" i="20"/>
  <c r="T33" i="20" s="1"/>
  <c r="T58" i="20"/>
  <c r="P70" i="20"/>
  <c r="U87" i="20"/>
  <c r="T90" i="20"/>
  <c r="T20" i="21"/>
  <c r="Q24" i="21"/>
  <c r="T37" i="21"/>
  <c r="E40" i="21"/>
  <c r="P70" i="21"/>
  <c r="T87" i="21"/>
  <c r="T12" i="22"/>
  <c r="U18" i="22"/>
  <c r="T21" i="22"/>
  <c r="T36" i="22"/>
  <c r="Q40" i="22"/>
  <c r="T49" i="22"/>
  <c r="T62" i="22"/>
  <c r="T9" i="23"/>
  <c r="U44" i="23"/>
  <c r="T46" i="23"/>
  <c r="E53" i="23"/>
  <c r="P67" i="23"/>
  <c r="E79" i="14"/>
  <c r="T102" i="1"/>
  <c r="U113" i="23"/>
  <c r="T106" i="18"/>
  <c r="L112" i="9"/>
  <c r="R112" i="9" s="1"/>
  <c r="T107" i="6"/>
  <c r="P70" i="14"/>
  <c r="R70" i="14"/>
  <c r="U14" i="15"/>
  <c r="U32" i="15"/>
  <c r="U36" i="15"/>
  <c r="E40" i="15"/>
  <c r="Q30" i="16"/>
  <c r="S30" i="16"/>
  <c r="Q53" i="16"/>
  <c r="Q59" i="16"/>
  <c r="U17" i="17"/>
  <c r="T20" i="17"/>
  <c r="Q24" i="17"/>
  <c r="P53" i="17"/>
  <c r="Q72" i="17"/>
  <c r="T92" i="17"/>
  <c r="Q15" i="18"/>
  <c r="E30" i="18"/>
  <c r="T55" i="18"/>
  <c r="S72" i="18"/>
  <c r="U90" i="18"/>
  <c r="T93" i="18"/>
  <c r="E30" i="19"/>
  <c r="P70" i="19"/>
  <c r="R70" i="19"/>
  <c r="Q40" i="20"/>
  <c r="E15" i="21"/>
  <c r="S67" i="21"/>
  <c r="U69" i="21"/>
  <c r="T86" i="21"/>
  <c r="T11" i="22"/>
  <c r="T17" i="22"/>
  <c r="T28" i="22"/>
  <c r="T35" i="22"/>
  <c r="T61" i="22"/>
  <c r="U14" i="23"/>
  <c r="P15" i="23"/>
  <c r="U22" i="23"/>
  <c r="Q67" i="23"/>
  <c r="E70" i="23"/>
  <c r="T104" i="18"/>
  <c r="T109" i="12"/>
  <c r="U100" i="6"/>
  <c r="Q70" i="14"/>
  <c r="U70" i="14" s="1"/>
  <c r="S70" i="14"/>
  <c r="U87" i="14"/>
  <c r="U91" i="14"/>
  <c r="T9" i="15"/>
  <c r="T13" i="15"/>
  <c r="E15" i="15"/>
  <c r="T28" i="15"/>
  <c r="E59" i="15"/>
  <c r="U59" i="15" s="1"/>
  <c r="R67" i="15"/>
  <c r="R71" i="15"/>
  <c r="E40" i="16"/>
  <c r="T55" i="16"/>
  <c r="P71" i="16"/>
  <c r="R71" i="16"/>
  <c r="P66" i="17"/>
  <c r="R66" i="17"/>
  <c r="U69" i="17"/>
  <c r="R40" i="19"/>
  <c r="Q70" i="19"/>
  <c r="S70" i="19"/>
  <c r="P15" i="22"/>
  <c r="Q33" i="22"/>
  <c r="T48" i="22"/>
  <c r="U61" i="22"/>
  <c r="T93" i="22"/>
  <c r="T10" i="23"/>
  <c r="U26" i="23"/>
  <c r="E40" i="23"/>
  <c r="T113" i="8"/>
  <c r="T113" i="7"/>
  <c r="T86" i="14"/>
  <c r="T90" i="14"/>
  <c r="E24" i="15"/>
  <c r="R33" i="15"/>
  <c r="U38" i="15"/>
  <c r="T46" i="15"/>
  <c r="T57" i="15"/>
  <c r="U62" i="15"/>
  <c r="P66" i="15"/>
  <c r="Q66" i="15"/>
  <c r="T69" i="15"/>
  <c r="Q71" i="15"/>
  <c r="E72" i="15"/>
  <c r="U91" i="15"/>
  <c r="U13" i="16"/>
  <c r="U29" i="16"/>
  <c r="Q66" i="16"/>
  <c r="S66" i="16"/>
  <c r="S70" i="16"/>
  <c r="T11" i="17"/>
  <c r="Q15" i="17"/>
  <c r="T28" i="17"/>
  <c r="E30" i="17"/>
  <c r="Q66" i="17"/>
  <c r="S66" i="17"/>
  <c r="S70" i="17"/>
  <c r="Q40" i="18"/>
  <c r="P66" i="18"/>
  <c r="R66" i="18"/>
  <c r="P71" i="18"/>
  <c r="R71" i="18"/>
  <c r="R15" i="19"/>
  <c r="T23" i="19"/>
  <c r="T27" i="19"/>
  <c r="Q40" i="19"/>
  <c r="S40" i="19"/>
  <c r="T11" i="20"/>
  <c r="T17" i="20"/>
  <c r="T9" i="21"/>
  <c r="T17" i="21"/>
  <c r="T42" i="21"/>
  <c r="T52" i="21"/>
  <c r="Q15" i="22"/>
  <c r="T26" i="22"/>
  <c r="P66" i="22"/>
  <c r="R66" i="22"/>
  <c r="T92" i="22"/>
  <c r="U63" i="23"/>
  <c r="R95" i="17"/>
  <c r="U100" i="13"/>
  <c r="S95" i="12"/>
  <c r="U105" i="10"/>
  <c r="U100" i="5"/>
  <c r="S33" i="15"/>
  <c r="R66" i="15"/>
  <c r="P70" i="15"/>
  <c r="E30" i="16"/>
  <c r="R33" i="18"/>
  <c r="Q66" i="18"/>
  <c r="S66" i="18"/>
  <c r="Q15" i="19"/>
  <c r="E24" i="19"/>
  <c r="P15" i="20"/>
  <c r="R15" i="20"/>
  <c r="E70" i="21"/>
  <c r="Q24" i="23"/>
  <c r="R53" i="23"/>
  <c r="R71" i="23"/>
  <c r="E79" i="12"/>
  <c r="E79" i="8"/>
  <c r="T98" i="5"/>
  <c r="E71" i="14"/>
  <c r="P40" i="15"/>
  <c r="S40" i="15"/>
  <c r="Q70" i="15"/>
  <c r="T52" i="16"/>
  <c r="E67" i="16"/>
  <c r="T35" i="17"/>
  <c r="U65" i="17"/>
  <c r="T90" i="17"/>
  <c r="T13" i="18"/>
  <c r="P30" i="18"/>
  <c r="R30" i="18"/>
  <c r="T44" i="18"/>
  <c r="T52" i="18"/>
  <c r="T65" i="18"/>
  <c r="Q70" i="18"/>
  <c r="P30" i="19"/>
  <c r="R30" i="19"/>
  <c r="U91" i="19"/>
  <c r="T9" i="20"/>
  <c r="T26" i="20"/>
  <c r="S33" i="20"/>
  <c r="T47" i="20"/>
  <c r="T93" i="20"/>
  <c r="T10" i="21"/>
  <c r="P15" i="21"/>
  <c r="U22" i="21"/>
  <c r="Q40" i="21"/>
  <c r="T56" i="21"/>
  <c r="R71" i="21"/>
  <c r="Q71" i="21"/>
  <c r="U14" i="22"/>
  <c r="Q24" i="22"/>
  <c r="T32" i="22"/>
  <c r="U38" i="22"/>
  <c r="U69" i="22"/>
  <c r="P70" i="22"/>
  <c r="E15" i="23"/>
  <c r="P33" i="23"/>
  <c r="S33" i="23"/>
  <c r="P70" i="23"/>
  <c r="R70" i="23"/>
  <c r="R15" i="15"/>
  <c r="T10" i="16"/>
  <c r="U36" i="16"/>
  <c r="U37" i="16"/>
  <c r="E66" i="16"/>
  <c r="E15" i="17"/>
  <c r="E24" i="17"/>
  <c r="P33" i="17"/>
  <c r="R33" i="17"/>
  <c r="E66" i="17"/>
  <c r="U86" i="17"/>
  <c r="Q30" i="18"/>
  <c r="S30" i="18"/>
  <c r="T39" i="18"/>
  <c r="U57" i="18"/>
  <c r="E67" i="18"/>
  <c r="T20" i="19"/>
  <c r="U36" i="19"/>
  <c r="U38" i="20"/>
  <c r="P66" i="20"/>
  <c r="R66" i="20"/>
  <c r="R71" i="20"/>
  <c r="E15" i="22"/>
  <c r="R30" i="22"/>
  <c r="E33" i="22"/>
  <c r="U33" i="22" s="1"/>
  <c r="E79" i="11"/>
  <c r="E79" i="4"/>
  <c r="T99" i="1"/>
  <c r="T113" i="22"/>
  <c r="T98" i="9"/>
  <c r="U47" i="23"/>
  <c r="R67" i="23"/>
  <c r="E67" i="23"/>
  <c r="T104" i="23"/>
  <c r="E67" i="22"/>
  <c r="R67" i="22"/>
  <c r="E72" i="22"/>
  <c r="P72" i="22"/>
  <c r="Q72" i="22"/>
  <c r="P59" i="22"/>
  <c r="R59" i="22"/>
  <c r="Q67" i="22"/>
  <c r="R72" i="22"/>
  <c r="T97" i="22"/>
  <c r="E79" i="22"/>
  <c r="R53" i="21"/>
  <c r="E53" i="21"/>
  <c r="S72" i="21"/>
  <c r="P59" i="21"/>
  <c r="R59" i="21"/>
  <c r="P72" i="21"/>
  <c r="Q59" i="21"/>
  <c r="S59" i="21"/>
  <c r="R72" i="21"/>
  <c r="U58" i="21"/>
  <c r="R67" i="21"/>
  <c r="E59" i="21"/>
  <c r="U59" i="21" s="1"/>
  <c r="Q67" i="21"/>
  <c r="E72" i="21"/>
  <c r="U107" i="21"/>
  <c r="E79" i="21"/>
  <c r="S67" i="20"/>
  <c r="E72" i="20"/>
  <c r="E67" i="20"/>
  <c r="S72" i="20"/>
  <c r="E59" i="20"/>
  <c r="P72" i="20"/>
  <c r="R67" i="20"/>
  <c r="P59" i="20"/>
  <c r="R59" i="20"/>
  <c r="Q67" i="20"/>
  <c r="R72" i="20"/>
  <c r="T100" i="20"/>
  <c r="E79" i="20"/>
  <c r="E53" i="19"/>
  <c r="P72" i="19"/>
  <c r="S72" i="19"/>
  <c r="E59" i="19"/>
  <c r="E72" i="19"/>
  <c r="R72" i="19"/>
  <c r="Q59" i="19"/>
  <c r="S59" i="19"/>
  <c r="R67" i="19"/>
  <c r="U58" i="19"/>
  <c r="T107" i="19"/>
  <c r="T105" i="19"/>
  <c r="E79" i="19"/>
  <c r="E72" i="18"/>
  <c r="Q59" i="18"/>
  <c r="T98" i="18"/>
  <c r="T96" i="18"/>
  <c r="T101" i="18"/>
  <c r="U110" i="18"/>
  <c r="R53" i="17"/>
  <c r="E72" i="17"/>
  <c r="E67" i="17"/>
  <c r="Q59" i="17"/>
  <c r="R72" i="17"/>
  <c r="S72" i="17"/>
  <c r="T105" i="17"/>
  <c r="T103" i="17"/>
  <c r="U101" i="17"/>
  <c r="P53" i="16"/>
  <c r="R53" i="16"/>
  <c r="Q72" i="16"/>
  <c r="U72" i="16" s="1"/>
  <c r="E59" i="16"/>
  <c r="U57" i="16"/>
  <c r="S59" i="16"/>
  <c r="U102" i="16"/>
  <c r="E53" i="15"/>
  <c r="Q72" i="15"/>
  <c r="Q53" i="15"/>
  <c r="U58" i="15"/>
  <c r="P72" i="15"/>
  <c r="R72" i="15"/>
  <c r="S72" i="15"/>
  <c r="P59" i="15"/>
  <c r="R59" i="15"/>
  <c r="Q59" i="15"/>
  <c r="S59" i="15"/>
  <c r="S67" i="15"/>
  <c r="E67" i="15"/>
  <c r="U106" i="15"/>
  <c r="T98" i="15"/>
  <c r="U108" i="15"/>
  <c r="E79" i="15"/>
  <c r="E53" i="14"/>
  <c r="P59" i="14"/>
  <c r="R59" i="14"/>
  <c r="E67" i="14"/>
  <c r="E72" i="14"/>
  <c r="S59" i="14"/>
  <c r="P67" i="14"/>
  <c r="T67" i="14" s="1"/>
  <c r="P72" i="14"/>
  <c r="T72" i="14" s="1"/>
  <c r="R72" i="14"/>
  <c r="Q72" i="14"/>
  <c r="S72" i="14"/>
  <c r="Q53" i="13"/>
  <c r="E53" i="13"/>
  <c r="E67" i="13"/>
  <c r="U57" i="13"/>
  <c r="R67" i="13"/>
  <c r="Q72" i="13"/>
  <c r="S72" i="13"/>
  <c r="Q59" i="13"/>
  <c r="S59" i="13"/>
  <c r="U58" i="13"/>
  <c r="E59" i="13"/>
  <c r="P72" i="13"/>
  <c r="R72" i="13"/>
  <c r="T110" i="13"/>
  <c r="R95" i="13"/>
  <c r="T108" i="13"/>
  <c r="T97" i="13"/>
  <c r="T106" i="13"/>
  <c r="E53" i="12"/>
  <c r="Q59" i="12"/>
  <c r="S59" i="12"/>
  <c r="E67" i="12"/>
  <c r="E72" i="12"/>
  <c r="P67" i="12"/>
  <c r="T67" i="12" s="1"/>
  <c r="Q67" i="12"/>
  <c r="U67" i="12" s="1"/>
  <c r="R72" i="12"/>
  <c r="T105" i="12"/>
  <c r="U98" i="12"/>
  <c r="U96" i="12"/>
  <c r="P53" i="11"/>
  <c r="R53" i="11"/>
  <c r="P59" i="11"/>
  <c r="Q59" i="11"/>
  <c r="Q72" i="11"/>
  <c r="Q67" i="11"/>
  <c r="E59" i="11"/>
  <c r="U59" i="11" s="1"/>
  <c r="E72" i="11"/>
  <c r="T105" i="11"/>
  <c r="U108" i="11"/>
  <c r="T104" i="11"/>
  <c r="E67" i="10"/>
  <c r="T47" i="10"/>
  <c r="P72" i="10"/>
  <c r="S72" i="10"/>
  <c r="Q59" i="10"/>
  <c r="T58" i="10"/>
  <c r="T57" i="10"/>
  <c r="E59" i="10"/>
  <c r="U59" i="10" s="1"/>
  <c r="R95" i="10"/>
  <c r="T104" i="10"/>
  <c r="T102" i="10"/>
  <c r="U106" i="10"/>
  <c r="E79" i="10"/>
  <c r="P53" i="9"/>
  <c r="R53" i="9"/>
  <c r="S72" i="9"/>
  <c r="E59" i="9"/>
  <c r="E72" i="9"/>
  <c r="P59" i="9"/>
  <c r="Q59" i="9"/>
  <c r="R67" i="9"/>
  <c r="Q67" i="9"/>
  <c r="T110" i="9"/>
  <c r="U97" i="9"/>
  <c r="U104" i="9"/>
  <c r="T106" i="9"/>
  <c r="T102" i="9"/>
  <c r="E67" i="8"/>
  <c r="S53" i="8"/>
  <c r="R67" i="8"/>
  <c r="S72" i="8"/>
  <c r="T57" i="8"/>
  <c r="P72" i="8"/>
  <c r="Q72" i="8"/>
  <c r="U72" i="8" s="1"/>
  <c r="S67" i="8"/>
  <c r="R95" i="8"/>
  <c r="U97" i="8"/>
  <c r="T102" i="8"/>
  <c r="U105" i="8"/>
  <c r="T110" i="8"/>
  <c r="E72" i="7"/>
  <c r="P53" i="7"/>
  <c r="R53" i="7"/>
  <c r="E67" i="7"/>
  <c r="Q67" i="7"/>
  <c r="E59" i="7"/>
  <c r="U59" i="7" s="1"/>
  <c r="S72" i="7"/>
  <c r="S95" i="7"/>
  <c r="T109" i="7"/>
  <c r="T47" i="6"/>
  <c r="E53" i="6"/>
  <c r="P67" i="6"/>
  <c r="T67" i="6" s="1"/>
  <c r="R72" i="6"/>
  <c r="S72" i="6"/>
  <c r="S67" i="6"/>
  <c r="P59" i="6"/>
  <c r="R59" i="6"/>
  <c r="Q59" i="6"/>
  <c r="T99" i="6"/>
  <c r="P53" i="5"/>
  <c r="R53" i="5"/>
  <c r="Q72" i="5"/>
  <c r="T47" i="5"/>
  <c r="P67" i="5"/>
  <c r="T67" i="5" s="1"/>
  <c r="Q67" i="5"/>
  <c r="T57" i="5"/>
  <c r="R67" i="5"/>
  <c r="E72" i="5"/>
  <c r="T110" i="5"/>
  <c r="E53" i="4"/>
  <c r="P53" i="4"/>
  <c r="T53" i="4" s="1"/>
  <c r="Q53" i="4"/>
  <c r="U53" i="4" s="1"/>
  <c r="T47" i="4"/>
  <c r="R53" i="4"/>
  <c r="P53" i="3"/>
  <c r="R53" i="3"/>
  <c r="T47" i="3"/>
  <c r="Q72" i="3"/>
  <c r="P67" i="3"/>
  <c r="E59" i="3"/>
  <c r="U59" i="3" s="1"/>
  <c r="E72" i="3"/>
  <c r="P59" i="3"/>
  <c r="R72" i="3"/>
  <c r="U102" i="3"/>
  <c r="L112" i="3"/>
  <c r="R112" i="3" s="1"/>
  <c r="T108" i="3"/>
  <c r="T110" i="3"/>
  <c r="T104" i="3"/>
  <c r="E79" i="3"/>
  <c r="P53" i="2"/>
  <c r="R53" i="2"/>
  <c r="Q53" i="2"/>
  <c r="S53" i="2"/>
  <c r="T47" i="2"/>
  <c r="E53" i="2"/>
  <c r="P72" i="2"/>
  <c r="T72" i="2" s="1"/>
  <c r="E59" i="2"/>
  <c r="E72" i="2"/>
  <c r="T96" i="2"/>
  <c r="T98" i="2"/>
  <c r="T47" i="1"/>
  <c r="R53" i="1"/>
  <c r="E72" i="1"/>
  <c r="E67" i="1"/>
  <c r="P59" i="1"/>
  <c r="T58" i="1"/>
  <c r="P67" i="1"/>
  <c r="T67" i="1" s="1"/>
  <c r="S72" i="1"/>
  <c r="T100" i="1"/>
  <c r="T96" i="1"/>
  <c r="U71" i="2"/>
  <c r="T71" i="2"/>
  <c r="U30" i="4"/>
  <c r="U24" i="5"/>
  <c r="T24" i="5"/>
  <c r="U59" i="5"/>
  <c r="T59" i="5"/>
  <c r="T33" i="6"/>
  <c r="U71" i="5"/>
  <c r="T71" i="5"/>
  <c r="U70" i="4"/>
  <c r="U30" i="2"/>
  <c r="U70" i="2"/>
  <c r="T70" i="2"/>
  <c r="U30" i="3"/>
  <c r="T30" i="3"/>
  <c r="U33" i="5"/>
  <c r="U24" i="1"/>
  <c r="T24" i="1"/>
  <c r="U59" i="4"/>
  <c r="T59" i="4"/>
  <c r="T30" i="6"/>
  <c r="U30" i="6"/>
  <c r="T24" i="7"/>
  <c r="U24" i="7"/>
  <c r="T70" i="3"/>
  <c r="U30" i="5"/>
  <c r="T30" i="5"/>
  <c r="T70" i="5"/>
  <c r="U70" i="5"/>
  <c r="U33" i="1"/>
  <c r="T33" i="1"/>
  <c r="T59" i="2"/>
  <c r="U59" i="2"/>
  <c r="T71" i="4"/>
  <c r="U71" i="4"/>
  <c r="U59" i="1"/>
  <c r="U33" i="3"/>
  <c r="T33" i="3"/>
  <c r="Q24" i="3"/>
  <c r="Q40" i="4"/>
  <c r="P72" i="4"/>
  <c r="T72" i="4" s="1"/>
  <c r="P59" i="5"/>
  <c r="P15" i="1"/>
  <c r="T15" i="1" s="1"/>
  <c r="P72" i="1"/>
  <c r="U13" i="1"/>
  <c r="S15" i="1"/>
  <c r="U17" i="1"/>
  <c r="U29" i="1"/>
  <c r="R30" i="1"/>
  <c r="U37" i="1"/>
  <c r="U49" i="1"/>
  <c r="U65" i="1"/>
  <c r="T71" i="1"/>
  <c r="U86" i="1"/>
  <c r="U21" i="2"/>
  <c r="T33" i="2"/>
  <c r="U40" i="2"/>
  <c r="T40" i="2"/>
  <c r="U45" i="2"/>
  <c r="U57" i="2"/>
  <c r="U90" i="2"/>
  <c r="U13" i="3"/>
  <c r="U17" i="3"/>
  <c r="U29" i="3"/>
  <c r="U37" i="3"/>
  <c r="T53" i="3"/>
  <c r="U53" i="3"/>
  <c r="U49" i="3"/>
  <c r="U65" i="3"/>
  <c r="U86" i="3"/>
  <c r="U21" i="4"/>
  <c r="T33" i="4"/>
  <c r="T40" i="4"/>
  <c r="U40" i="4"/>
  <c r="U45" i="4"/>
  <c r="U57" i="4"/>
  <c r="U90" i="4"/>
  <c r="U13" i="5"/>
  <c r="U17" i="5"/>
  <c r="U29" i="5"/>
  <c r="U37" i="5"/>
  <c r="U53" i="5"/>
  <c r="T53" i="5"/>
  <c r="U49" i="5"/>
  <c r="U65" i="5"/>
  <c r="R66" i="5"/>
  <c r="S72" i="5"/>
  <c r="U86" i="5"/>
  <c r="U21" i="6"/>
  <c r="U40" i="6"/>
  <c r="T40" i="6"/>
  <c r="U45" i="6"/>
  <c r="U64" i="6"/>
  <c r="R67" i="6"/>
  <c r="R70" i="6"/>
  <c r="P15" i="7"/>
  <c r="T15" i="7" s="1"/>
  <c r="U35" i="7"/>
  <c r="T35" i="7"/>
  <c r="Q53" i="7"/>
  <c r="Q72" i="7"/>
  <c r="U19" i="8"/>
  <c r="T19" i="8"/>
  <c r="U24" i="8"/>
  <c r="T24" i="8"/>
  <c r="U30" i="8"/>
  <c r="T30" i="8"/>
  <c r="U88" i="8"/>
  <c r="T88" i="8"/>
  <c r="Q71" i="9"/>
  <c r="P66" i="10"/>
  <c r="Q72" i="10"/>
  <c r="U72" i="10" s="1"/>
  <c r="U24" i="11"/>
  <c r="U19" i="12"/>
  <c r="T19" i="12"/>
  <c r="Q33" i="12"/>
  <c r="U64" i="12"/>
  <c r="T64" i="12"/>
  <c r="U70" i="12"/>
  <c r="T70" i="12"/>
  <c r="P15" i="2"/>
  <c r="T15" i="2" s="1"/>
  <c r="P15" i="6"/>
  <c r="U23" i="7"/>
  <c r="T23" i="7"/>
  <c r="U59" i="8"/>
  <c r="T59" i="8"/>
  <c r="P33" i="15"/>
  <c r="Q59" i="1"/>
  <c r="T69" i="1"/>
  <c r="Q70" i="1"/>
  <c r="U70" i="1" s="1"/>
  <c r="T91" i="1"/>
  <c r="T14" i="2"/>
  <c r="Q15" i="2"/>
  <c r="U15" i="2" s="1"/>
  <c r="T18" i="2"/>
  <c r="P30" i="2"/>
  <c r="T30" i="2" s="1"/>
  <c r="T38" i="2"/>
  <c r="T42" i="2"/>
  <c r="T50" i="2"/>
  <c r="U66" i="2"/>
  <c r="T66" i="2"/>
  <c r="P66" i="2"/>
  <c r="Q72" i="2"/>
  <c r="U72" i="2" s="1"/>
  <c r="T87" i="2"/>
  <c r="T10" i="3"/>
  <c r="T22" i="3"/>
  <c r="T26" i="3"/>
  <c r="T46" i="3"/>
  <c r="T58" i="3"/>
  <c r="Q59" i="3"/>
  <c r="T62" i="3"/>
  <c r="T69" i="3"/>
  <c r="Q70" i="3"/>
  <c r="U70" i="3" s="1"/>
  <c r="T91" i="3"/>
  <c r="T15" i="4"/>
  <c r="Q15" i="4"/>
  <c r="U15" i="4" s="1"/>
  <c r="P30" i="4"/>
  <c r="T30" i="4" s="1"/>
  <c r="U66" i="4"/>
  <c r="T66" i="4"/>
  <c r="P66" i="4"/>
  <c r="Q72" i="4"/>
  <c r="U72" i="4" s="1"/>
  <c r="Q59" i="5"/>
  <c r="Q70" i="5"/>
  <c r="U72" i="6"/>
  <c r="U67" i="6"/>
  <c r="T15" i="6"/>
  <c r="Q15" i="6"/>
  <c r="U15" i="6" s="1"/>
  <c r="P30" i="6"/>
  <c r="U70" i="6"/>
  <c r="T70" i="6"/>
  <c r="T87" i="6"/>
  <c r="U87" i="6"/>
  <c r="U11" i="7"/>
  <c r="T11" i="7"/>
  <c r="U27" i="7"/>
  <c r="T27" i="7"/>
  <c r="U11" i="9"/>
  <c r="T11" i="9"/>
  <c r="U40" i="9"/>
  <c r="T40" i="9"/>
  <c r="U35" i="9"/>
  <c r="T35" i="9"/>
  <c r="U63" i="9"/>
  <c r="T63" i="9"/>
  <c r="P24" i="10"/>
  <c r="U43" i="10"/>
  <c r="T43" i="10"/>
  <c r="U23" i="11"/>
  <c r="T23" i="11"/>
  <c r="U27" i="11"/>
  <c r="T27" i="11"/>
  <c r="P24" i="12"/>
  <c r="U39" i="12"/>
  <c r="T39" i="12"/>
  <c r="P70" i="1"/>
  <c r="T70" i="1" s="1"/>
  <c r="Q40" i="2"/>
  <c r="U44" i="15"/>
  <c r="T44" i="15"/>
  <c r="U91" i="16"/>
  <c r="T91" i="16"/>
  <c r="P53" i="1"/>
  <c r="T53" i="1" s="1"/>
  <c r="R59" i="1"/>
  <c r="S67" i="1"/>
  <c r="R72" i="2"/>
  <c r="R59" i="3"/>
  <c r="S67" i="3"/>
  <c r="R70" i="3"/>
  <c r="R15" i="4"/>
  <c r="S24" i="5"/>
  <c r="S67" i="5"/>
  <c r="R70" i="5"/>
  <c r="S40" i="6"/>
  <c r="U51" i="6"/>
  <c r="S59" i="6"/>
  <c r="P24" i="7"/>
  <c r="U33" i="7"/>
  <c r="T33" i="7"/>
  <c r="P40" i="7"/>
  <c r="T40" i="7" s="1"/>
  <c r="U63" i="7"/>
  <c r="T63" i="7"/>
  <c r="Q70" i="7"/>
  <c r="U70" i="7" s="1"/>
  <c r="U43" i="8"/>
  <c r="T43" i="8"/>
  <c r="P67" i="8"/>
  <c r="P40" i="9"/>
  <c r="U47" i="9"/>
  <c r="T47" i="9"/>
  <c r="Q15" i="10"/>
  <c r="U15" i="10" s="1"/>
  <c r="U39" i="10"/>
  <c r="T39" i="10"/>
  <c r="U51" i="10"/>
  <c r="T51" i="10"/>
  <c r="Q15" i="11"/>
  <c r="P66" i="11"/>
  <c r="U53" i="12"/>
  <c r="T53" i="12"/>
  <c r="U43" i="12"/>
  <c r="T43" i="12"/>
  <c r="S24" i="1"/>
  <c r="P40" i="1"/>
  <c r="Q53" i="1"/>
  <c r="U53" i="1" s="1"/>
  <c r="Q71" i="1"/>
  <c r="U71" i="1" s="1"/>
  <c r="P24" i="2"/>
  <c r="Q33" i="2"/>
  <c r="U33" i="2" s="1"/>
  <c r="U53" i="2"/>
  <c r="T53" i="2"/>
  <c r="P67" i="2"/>
  <c r="T67" i="2" s="1"/>
  <c r="U40" i="3"/>
  <c r="T40" i="3"/>
  <c r="P40" i="3"/>
  <c r="Q53" i="3"/>
  <c r="Q71" i="3"/>
  <c r="U71" i="3" s="1"/>
  <c r="P24" i="4"/>
  <c r="Q33" i="4"/>
  <c r="U33" i="4" s="1"/>
  <c r="P67" i="4"/>
  <c r="T67" i="4" s="1"/>
  <c r="U40" i="5"/>
  <c r="T40" i="5"/>
  <c r="P40" i="5"/>
  <c r="Q53" i="5"/>
  <c r="Q71" i="5"/>
  <c r="P24" i="6"/>
  <c r="Q33" i="6"/>
  <c r="U33" i="6" s="1"/>
  <c r="T59" i="6"/>
  <c r="U59" i="6"/>
  <c r="T22" i="7"/>
  <c r="U22" i="7"/>
  <c r="Q40" i="7"/>
  <c r="U40" i="7" s="1"/>
  <c r="P24" i="8"/>
  <c r="U39" i="8"/>
  <c r="T39" i="8"/>
  <c r="U70" i="8"/>
  <c r="U55" i="10"/>
  <c r="T55" i="10"/>
  <c r="U88" i="10"/>
  <c r="T88" i="10"/>
  <c r="U24" i="14"/>
  <c r="T24" i="14"/>
  <c r="U24" i="4"/>
  <c r="T24" i="4"/>
  <c r="U30" i="9"/>
  <c r="T30" i="9"/>
  <c r="U59" i="9"/>
  <c r="T59" i="9"/>
  <c r="U52" i="15"/>
  <c r="T52" i="15"/>
  <c r="Q40" i="1"/>
  <c r="U40" i="1" s="1"/>
  <c r="Q24" i="2"/>
  <c r="P59" i="2"/>
  <c r="Q67" i="2"/>
  <c r="U67" i="2" s="1"/>
  <c r="P70" i="2"/>
  <c r="P15" i="3"/>
  <c r="T24" i="3"/>
  <c r="U24" i="3"/>
  <c r="Q40" i="3"/>
  <c r="P72" i="3"/>
  <c r="T72" i="3" s="1"/>
  <c r="Q24" i="4"/>
  <c r="P59" i="4"/>
  <c r="Q67" i="4"/>
  <c r="U67" i="4" s="1"/>
  <c r="P70" i="4"/>
  <c r="T70" i="4" s="1"/>
  <c r="P15" i="5"/>
  <c r="Q40" i="5"/>
  <c r="P72" i="5"/>
  <c r="T72" i="5" s="1"/>
  <c r="Q24" i="6"/>
  <c r="P53" i="6"/>
  <c r="T53" i="6" s="1"/>
  <c r="P66" i="6"/>
  <c r="U71" i="6"/>
  <c r="T71" i="6"/>
  <c r="T10" i="7"/>
  <c r="U10" i="7"/>
  <c r="T26" i="7"/>
  <c r="U26" i="7"/>
  <c r="U30" i="7"/>
  <c r="T30" i="7"/>
  <c r="T53" i="7"/>
  <c r="U53" i="7"/>
  <c r="U43" i="7"/>
  <c r="U47" i="7"/>
  <c r="T47" i="7"/>
  <c r="U92" i="7"/>
  <c r="T92" i="7"/>
  <c r="U51" i="8"/>
  <c r="T51" i="8"/>
  <c r="U24" i="9"/>
  <c r="T24" i="9"/>
  <c r="T70" i="9"/>
  <c r="U70" i="9"/>
  <c r="U92" i="9"/>
  <c r="T92" i="9"/>
  <c r="T59" i="10"/>
  <c r="Q70" i="10"/>
  <c r="U70" i="10" s="1"/>
  <c r="U11" i="11"/>
  <c r="T11" i="11"/>
  <c r="U63" i="11"/>
  <c r="T63" i="11"/>
  <c r="U30" i="12"/>
  <c r="T30" i="12"/>
  <c r="P33" i="13"/>
  <c r="U44" i="13"/>
  <c r="T44" i="13"/>
  <c r="U59" i="13"/>
  <c r="T59" i="13"/>
  <c r="U24" i="2"/>
  <c r="T24" i="2"/>
  <c r="U24" i="6"/>
  <c r="T24" i="6"/>
  <c r="U18" i="16"/>
  <c r="T18" i="16"/>
  <c r="U67" i="1"/>
  <c r="U72" i="1"/>
  <c r="T72" i="1"/>
  <c r="U15" i="1"/>
  <c r="T14" i="1"/>
  <c r="T18" i="1"/>
  <c r="T38" i="1"/>
  <c r="T42" i="1"/>
  <c r="U43" i="1"/>
  <c r="T50" i="1"/>
  <c r="U66" i="1"/>
  <c r="T66" i="1"/>
  <c r="T87" i="1"/>
  <c r="T10" i="2"/>
  <c r="T22" i="2"/>
  <c r="T26" i="2"/>
  <c r="U35" i="2"/>
  <c r="T46" i="2"/>
  <c r="T58" i="2"/>
  <c r="T62" i="2"/>
  <c r="T69" i="2"/>
  <c r="T91" i="2"/>
  <c r="U15" i="3"/>
  <c r="T67" i="3"/>
  <c r="U72" i="3"/>
  <c r="U67" i="3"/>
  <c r="T15" i="3"/>
  <c r="T14" i="3"/>
  <c r="T18" i="3"/>
  <c r="T38" i="3"/>
  <c r="T42" i="3"/>
  <c r="U43" i="3"/>
  <c r="T50" i="3"/>
  <c r="U66" i="3"/>
  <c r="T66" i="3"/>
  <c r="T87" i="3"/>
  <c r="T10" i="4"/>
  <c r="T22" i="4"/>
  <c r="T26" i="4"/>
  <c r="U35" i="4"/>
  <c r="T46" i="4"/>
  <c r="T58" i="4"/>
  <c r="T62" i="4"/>
  <c r="T69" i="4"/>
  <c r="T91" i="4"/>
  <c r="U15" i="5"/>
  <c r="T15" i="5"/>
  <c r="U72" i="5"/>
  <c r="U67" i="5"/>
  <c r="T14" i="5"/>
  <c r="T18" i="5"/>
  <c r="T38" i="5"/>
  <c r="T42" i="5"/>
  <c r="T50" i="5"/>
  <c r="U66" i="5"/>
  <c r="T66" i="5"/>
  <c r="T87" i="5"/>
  <c r="T10" i="6"/>
  <c r="T22" i="6"/>
  <c r="T26" i="6"/>
  <c r="T46" i="6"/>
  <c r="T52" i="6"/>
  <c r="Q53" i="6"/>
  <c r="U53" i="6" s="1"/>
  <c r="T55" i="6"/>
  <c r="T65" i="6"/>
  <c r="T19" i="7"/>
  <c r="T39" i="7"/>
  <c r="T70" i="7"/>
  <c r="Q59" i="8"/>
  <c r="U27" i="9"/>
  <c r="T27" i="9"/>
  <c r="U24" i="10"/>
  <c r="T24" i="10"/>
  <c r="T30" i="10"/>
  <c r="U30" i="10"/>
  <c r="U40" i="11"/>
  <c r="T40" i="11"/>
  <c r="U35" i="11"/>
  <c r="T35" i="11"/>
  <c r="U24" i="13"/>
  <c r="T24" i="13"/>
  <c r="P72" i="6"/>
  <c r="T72" i="6" s="1"/>
  <c r="U71" i="15"/>
  <c r="U14" i="17"/>
  <c r="T14" i="17"/>
  <c r="T40" i="1"/>
  <c r="T9" i="2"/>
  <c r="T61" i="2"/>
  <c r="T9" i="4"/>
  <c r="T61" i="4"/>
  <c r="T9" i="6"/>
  <c r="T92" i="6"/>
  <c r="Q59" i="7"/>
  <c r="U55" i="8"/>
  <c r="T55" i="8"/>
  <c r="U23" i="9"/>
  <c r="T23" i="9"/>
  <c r="Q72" i="9"/>
  <c r="U19" i="10"/>
  <c r="T19" i="10"/>
  <c r="P67" i="10"/>
  <c r="T71" i="10"/>
  <c r="P40" i="11"/>
  <c r="U47" i="11"/>
  <c r="T47" i="11"/>
  <c r="U70" i="11"/>
  <c r="T70" i="11"/>
  <c r="U92" i="11"/>
  <c r="T92" i="11"/>
  <c r="U24" i="12"/>
  <c r="T24" i="12"/>
  <c r="S24" i="7"/>
  <c r="U46" i="7"/>
  <c r="U58" i="7"/>
  <c r="R59" i="7"/>
  <c r="U62" i="7"/>
  <c r="S67" i="7"/>
  <c r="U69" i="7"/>
  <c r="R70" i="7"/>
  <c r="U91" i="7"/>
  <c r="U14" i="8"/>
  <c r="R15" i="8"/>
  <c r="U18" i="8"/>
  <c r="U38" i="8"/>
  <c r="S40" i="8"/>
  <c r="U42" i="8"/>
  <c r="U50" i="8"/>
  <c r="R72" i="8"/>
  <c r="U87" i="8"/>
  <c r="U10" i="9"/>
  <c r="U22" i="9"/>
  <c r="S24" i="9"/>
  <c r="U26" i="9"/>
  <c r="U46" i="9"/>
  <c r="U58" i="9"/>
  <c r="R59" i="9"/>
  <c r="U62" i="9"/>
  <c r="S67" i="9"/>
  <c r="U69" i="9"/>
  <c r="R70" i="9"/>
  <c r="U91" i="9"/>
  <c r="U14" i="10"/>
  <c r="R15" i="10"/>
  <c r="U18" i="10"/>
  <c r="U38" i="10"/>
  <c r="U42" i="10"/>
  <c r="U50" i="10"/>
  <c r="R72" i="10"/>
  <c r="U87" i="10"/>
  <c r="U10" i="11"/>
  <c r="U22" i="11"/>
  <c r="U26" i="11"/>
  <c r="U30" i="11"/>
  <c r="T30" i="11"/>
  <c r="U46" i="11"/>
  <c r="U58" i="11"/>
  <c r="R59" i="11"/>
  <c r="U62" i="11"/>
  <c r="S67" i="11"/>
  <c r="U69" i="11"/>
  <c r="R70" i="11"/>
  <c r="U91" i="11"/>
  <c r="U14" i="12"/>
  <c r="R15" i="12"/>
  <c r="U18" i="12"/>
  <c r="U38" i="12"/>
  <c r="S40" i="12"/>
  <c r="U42" i="12"/>
  <c r="U55" i="12"/>
  <c r="T55" i="12"/>
  <c r="U59" i="12"/>
  <c r="T59" i="12"/>
  <c r="U52" i="13"/>
  <c r="T52" i="13"/>
  <c r="T30" i="14"/>
  <c r="U30" i="14"/>
  <c r="Q40" i="14"/>
  <c r="U64" i="14"/>
  <c r="T64" i="14"/>
  <c r="Q67" i="14"/>
  <c r="U67" i="14" s="1"/>
  <c r="U20" i="15"/>
  <c r="T20" i="15"/>
  <c r="T24" i="15"/>
  <c r="U24" i="15"/>
  <c r="U56" i="15"/>
  <c r="T56" i="15"/>
  <c r="U22" i="16"/>
  <c r="T22" i="16"/>
  <c r="T51" i="7"/>
  <c r="T55" i="7"/>
  <c r="P72" i="7"/>
  <c r="T72" i="7" s="1"/>
  <c r="T88" i="7"/>
  <c r="Q24" i="8"/>
  <c r="P59" i="8"/>
  <c r="Q67" i="8"/>
  <c r="U67" i="8" s="1"/>
  <c r="P70" i="8"/>
  <c r="T70" i="8" s="1"/>
  <c r="P15" i="9"/>
  <c r="T15" i="9" s="1"/>
  <c r="T19" i="9"/>
  <c r="T39" i="9"/>
  <c r="Q40" i="9"/>
  <c r="T43" i="9"/>
  <c r="T51" i="9"/>
  <c r="P72" i="9"/>
  <c r="Q24" i="10"/>
  <c r="P59" i="10"/>
  <c r="Q67" i="10"/>
  <c r="U67" i="10" s="1"/>
  <c r="P70" i="10"/>
  <c r="T70" i="10" s="1"/>
  <c r="P15" i="11"/>
  <c r="Q40" i="11"/>
  <c r="P72" i="11"/>
  <c r="T72" i="11" s="1"/>
  <c r="Q24" i="12"/>
  <c r="U20" i="13"/>
  <c r="T20" i="13"/>
  <c r="U71" i="13"/>
  <c r="T71" i="13"/>
  <c r="U28" i="14"/>
  <c r="T28" i="14"/>
  <c r="P71" i="14"/>
  <c r="U70" i="15"/>
  <c r="T70" i="15"/>
  <c r="U59" i="16"/>
  <c r="T59" i="16"/>
  <c r="U69" i="16"/>
  <c r="T69" i="16"/>
  <c r="U15" i="7"/>
  <c r="U72" i="7"/>
  <c r="U67" i="7"/>
  <c r="U66" i="7"/>
  <c r="T66" i="7"/>
  <c r="U15" i="9"/>
  <c r="U72" i="9"/>
  <c r="T72" i="9"/>
  <c r="U67" i="9"/>
  <c r="U66" i="9"/>
  <c r="T66" i="9"/>
  <c r="U15" i="11"/>
  <c r="T15" i="11"/>
  <c r="U67" i="11"/>
  <c r="U72" i="11"/>
  <c r="U66" i="11"/>
  <c r="T66" i="11"/>
  <c r="P72" i="12"/>
  <c r="T72" i="12" s="1"/>
  <c r="U70" i="13"/>
  <c r="U33" i="14"/>
  <c r="T33" i="14"/>
  <c r="Q30" i="7"/>
  <c r="P33" i="7"/>
  <c r="Q66" i="7"/>
  <c r="P53" i="8"/>
  <c r="T53" i="8" s="1"/>
  <c r="P71" i="8"/>
  <c r="T71" i="8" s="1"/>
  <c r="Q30" i="9"/>
  <c r="P33" i="9"/>
  <c r="T33" i="9" s="1"/>
  <c r="Q66" i="9"/>
  <c r="P53" i="10"/>
  <c r="T53" i="10" s="1"/>
  <c r="P71" i="10"/>
  <c r="Q30" i="11"/>
  <c r="P33" i="11"/>
  <c r="T33" i="11" s="1"/>
  <c r="Q66" i="11"/>
  <c r="P59" i="12"/>
  <c r="T63" i="12"/>
  <c r="U63" i="12"/>
  <c r="P71" i="12"/>
  <c r="T71" i="12" s="1"/>
  <c r="Q72" i="12"/>
  <c r="U72" i="12" s="1"/>
  <c r="P15" i="13"/>
  <c r="T15" i="13" s="1"/>
  <c r="Q30" i="13"/>
  <c r="Q66" i="13"/>
  <c r="Q67" i="13"/>
  <c r="U67" i="13" s="1"/>
  <c r="P15" i="14"/>
  <c r="U36" i="14"/>
  <c r="T36" i="14"/>
  <c r="U48" i="14"/>
  <c r="T48" i="14"/>
  <c r="Q30" i="15"/>
  <c r="U12" i="16"/>
  <c r="T12" i="16"/>
  <c r="P67" i="7"/>
  <c r="T67" i="7" s="1"/>
  <c r="U71" i="7"/>
  <c r="T71" i="7"/>
  <c r="U33" i="8"/>
  <c r="T33" i="8"/>
  <c r="U40" i="8"/>
  <c r="P40" i="8"/>
  <c r="T40" i="8" s="1"/>
  <c r="Q53" i="8"/>
  <c r="U53" i="8" s="1"/>
  <c r="Q71" i="8"/>
  <c r="U71" i="8" s="1"/>
  <c r="P24" i="9"/>
  <c r="Q33" i="9"/>
  <c r="U33" i="9" s="1"/>
  <c r="U53" i="9"/>
  <c r="T53" i="9"/>
  <c r="P67" i="9"/>
  <c r="T67" i="9" s="1"/>
  <c r="U71" i="9"/>
  <c r="T71" i="9"/>
  <c r="U33" i="10"/>
  <c r="T33" i="10"/>
  <c r="U40" i="10"/>
  <c r="P40" i="10"/>
  <c r="T40" i="10" s="1"/>
  <c r="Q53" i="10"/>
  <c r="U53" i="10" s="1"/>
  <c r="Q71" i="10"/>
  <c r="U71" i="10" s="1"/>
  <c r="P24" i="11"/>
  <c r="Q33" i="11"/>
  <c r="U33" i="11" s="1"/>
  <c r="T53" i="11"/>
  <c r="U53" i="11"/>
  <c r="P67" i="11"/>
  <c r="T67" i="11" s="1"/>
  <c r="U71" i="11"/>
  <c r="T71" i="11"/>
  <c r="U33" i="12"/>
  <c r="T33" i="12"/>
  <c r="T40" i="12"/>
  <c r="U40" i="12"/>
  <c r="P40" i="12"/>
  <c r="T47" i="12"/>
  <c r="U47" i="12"/>
  <c r="U51" i="12"/>
  <c r="T51" i="12"/>
  <c r="P53" i="12"/>
  <c r="Q71" i="12"/>
  <c r="U71" i="12" s="1"/>
  <c r="P59" i="13"/>
  <c r="U32" i="14"/>
  <c r="T32" i="14"/>
  <c r="P53" i="14"/>
  <c r="U93" i="14"/>
  <c r="T93" i="14"/>
  <c r="Q24" i="15"/>
  <c r="Q67" i="15"/>
  <c r="U67" i="15" s="1"/>
  <c r="U89" i="15"/>
  <c r="T89" i="15"/>
  <c r="U62" i="18"/>
  <c r="T62" i="18"/>
  <c r="Q53" i="12"/>
  <c r="T33" i="13"/>
  <c r="U12" i="14"/>
  <c r="T12" i="14"/>
  <c r="T33" i="15"/>
  <c r="U66" i="6"/>
  <c r="T66" i="6"/>
  <c r="T67" i="8"/>
  <c r="T15" i="8"/>
  <c r="T72" i="8"/>
  <c r="U15" i="8"/>
  <c r="U66" i="8"/>
  <c r="T66" i="8"/>
  <c r="T72" i="10"/>
  <c r="T67" i="10"/>
  <c r="T15" i="10"/>
  <c r="U66" i="10"/>
  <c r="T66" i="10"/>
  <c r="T15" i="12"/>
  <c r="U15" i="12"/>
  <c r="T48" i="12"/>
  <c r="T52" i="12"/>
  <c r="U93" i="12"/>
  <c r="T93" i="12"/>
  <c r="U56" i="13"/>
  <c r="T56" i="13"/>
  <c r="P70" i="13"/>
  <c r="T70" i="13" s="1"/>
  <c r="U89" i="13"/>
  <c r="T89" i="13"/>
  <c r="T59" i="14"/>
  <c r="U59" i="14"/>
  <c r="T70" i="14"/>
  <c r="T71" i="14"/>
  <c r="U30" i="16"/>
  <c r="T30" i="16"/>
  <c r="R67" i="12"/>
  <c r="U92" i="12"/>
  <c r="U15" i="13"/>
  <c r="U72" i="13"/>
  <c r="T72" i="13"/>
  <c r="U19" i="13"/>
  <c r="U39" i="13"/>
  <c r="R40" i="13"/>
  <c r="U51" i="13"/>
  <c r="S53" i="13"/>
  <c r="U55" i="13"/>
  <c r="U66" i="13"/>
  <c r="T66" i="13"/>
  <c r="S71" i="13"/>
  <c r="U88" i="13"/>
  <c r="U11" i="14"/>
  <c r="U23" i="14"/>
  <c r="R24" i="14"/>
  <c r="U27" i="14"/>
  <c r="S33" i="14"/>
  <c r="U47" i="14"/>
  <c r="U63" i="14"/>
  <c r="R67" i="14"/>
  <c r="U92" i="14"/>
  <c r="U15" i="15"/>
  <c r="T72" i="15"/>
  <c r="U72" i="15"/>
  <c r="T15" i="15"/>
  <c r="U19" i="15"/>
  <c r="U39" i="15"/>
  <c r="R40" i="15"/>
  <c r="U51" i="15"/>
  <c r="S53" i="15"/>
  <c r="U55" i="15"/>
  <c r="U66" i="15"/>
  <c r="T66" i="15"/>
  <c r="S71" i="15"/>
  <c r="U88" i="15"/>
  <c r="U11" i="16"/>
  <c r="P15" i="16"/>
  <c r="T15" i="16" s="1"/>
  <c r="P24" i="16"/>
  <c r="U33" i="16"/>
  <c r="T39" i="16"/>
  <c r="U46" i="16"/>
  <c r="T46" i="16"/>
  <c r="P66" i="16"/>
  <c r="Q30" i="17"/>
  <c r="U22" i="18"/>
  <c r="T22" i="18"/>
  <c r="U26" i="18"/>
  <c r="T26" i="18"/>
  <c r="T30" i="18"/>
  <c r="U30" i="18"/>
  <c r="U58" i="18"/>
  <c r="T58" i="18"/>
  <c r="P24" i="13"/>
  <c r="Q33" i="13"/>
  <c r="U33" i="13" s="1"/>
  <c r="U53" i="13"/>
  <c r="T53" i="13"/>
  <c r="P67" i="13"/>
  <c r="T67" i="13" s="1"/>
  <c r="U40" i="14"/>
  <c r="T40" i="14"/>
  <c r="P40" i="14"/>
  <c r="Q53" i="14"/>
  <c r="Q71" i="14"/>
  <c r="U71" i="14" s="1"/>
  <c r="P24" i="15"/>
  <c r="Q33" i="15"/>
  <c r="U33" i="15" s="1"/>
  <c r="T53" i="15"/>
  <c r="U53" i="15"/>
  <c r="P67" i="15"/>
  <c r="T67" i="15" s="1"/>
  <c r="U26" i="16"/>
  <c r="T26" i="16"/>
  <c r="U63" i="16"/>
  <c r="T63" i="16"/>
  <c r="U18" i="17"/>
  <c r="T18" i="17"/>
  <c r="U59" i="19"/>
  <c r="T59" i="19"/>
  <c r="U36" i="23"/>
  <c r="T36" i="23"/>
  <c r="U49" i="23"/>
  <c r="T49" i="23"/>
  <c r="P53" i="23"/>
  <c r="T88" i="12"/>
  <c r="T11" i="13"/>
  <c r="T23" i="13"/>
  <c r="T27" i="13"/>
  <c r="T35" i="13"/>
  <c r="T47" i="13"/>
  <c r="T63" i="13"/>
  <c r="T92" i="13"/>
  <c r="T19" i="14"/>
  <c r="T39" i="14"/>
  <c r="T43" i="14"/>
  <c r="T51" i="14"/>
  <c r="T55" i="14"/>
  <c r="T88" i="14"/>
  <c r="T11" i="15"/>
  <c r="T23" i="15"/>
  <c r="T27" i="15"/>
  <c r="T35" i="15"/>
  <c r="T47" i="15"/>
  <c r="T63" i="15"/>
  <c r="T92" i="15"/>
  <c r="T19" i="16"/>
  <c r="P33" i="16"/>
  <c r="T33" i="16" s="1"/>
  <c r="U30" i="17"/>
  <c r="T30" i="17"/>
  <c r="U38" i="17"/>
  <c r="T38" i="17"/>
  <c r="U42" i="17"/>
  <c r="T42" i="17"/>
  <c r="U50" i="17"/>
  <c r="T50" i="17"/>
  <c r="U59" i="17"/>
  <c r="T59" i="17"/>
  <c r="U70" i="17"/>
  <c r="P53" i="18"/>
  <c r="U66" i="12"/>
  <c r="T66" i="12"/>
  <c r="U72" i="14"/>
  <c r="U15" i="14"/>
  <c r="T15" i="14"/>
  <c r="U66" i="14"/>
  <c r="T66" i="14"/>
  <c r="U15" i="16"/>
  <c r="U58" i="16"/>
  <c r="T58" i="16"/>
  <c r="Q67" i="17"/>
  <c r="U24" i="18"/>
  <c r="T24" i="18"/>
  <c r="U46" i="18"/>
  <c r="T46" i="18"/>
  <c r="P72" i="18"/>
  <c r="T72" i="18" s="1"/>
  <c r="Q24" i="19"/>
  <c r="U24" i="19" s="1"/>
  <c r="S66" i="19"/>
  <c r="Q66" i="19"/>
  <c r="U30" i="13"/>
  <c r="T30" i="13"/>
  <c r="P53" i="13"/>
  <c r="P71" i="13"/>
  <c r="Q30" i="14"/>
  <c r="P33" i="14"/>
  <c r="Q66" i="14"/>
  <c r="U30" i="15"/>
  <c r="T30" i="15"/>
  <c r="P53" i="15"/>
  <c r="P71" i="15"/>
  <c r="T71" i="15" s="1"/>
  <c r="U24" i="16"/>
  <c r="T24" i="16"/>
  <c r="T40" i="16"/>
  <c r="U35" i="16"/>
  <c r="T35" i="16"/>
  <c r="P40" i="16"/>
  <c r="U53" i="16"/>
  <c r="T53" i="16"/>
  <c r="U43" i="16"/>
  <c r="U47" i="16"/>
  <c r="T47" i="16"/>
  <c r="U62" i="16"/>
  <c r="T62" i="16"/>
  <c r="U87" i="17"/>
  <c r="T87" i="17"/>
  <c r="U10" i="18"/>
  <c r="T10" i="18"/>
  <c r="T59" i="18"/>
  <c r="U59" i="18"/>
  <c r="T70" i="21"/>
  <c r="U40" i="13"/>
  <c r="T40" i="13"/>
  <c r="U53" i="14"/>
  <c r="T53" i="14"/>
  <c r="U40" i="15"/>
  <c r="T40" i="15"/>
  <c r="U14" i="16"/>
  <c r="T14" i="16"/>
  <c r="U23" i="16"/>
  <c r="T23" i="16"/>
  <c r="Q40" i="16"/>
  <c r="U40" i="16" s="1"/>
  <c r="U70" i="16"/>
  <c r="U24" i="17"/>
  <c r="T24" i="17"/>
  <c r="P15" i="18"/>
  <c r="T15" i="18" s="1"/>
  <c r="U69" i="18"/>
  <c r="T69" i="18"/>
  <c r="U91" i="18"/>
  <c r="T91" i="18"/>
  <c r="U14" i="19"/>
  <c r="T14" i="19"/>
  <c r="U30" i="19"/>
  <c r="T30" i="19"/>
  <c r="T39" i="19"/>
  <c r="U39" i="19"/>
  <c r="S53" i="21"/>
  <c r="Q53" i="21"/>
  <c r="U53" i="21" s="1"/>
  <c r="T43" i="13"/>
  <c r="T35" i="14"/>
  <c r="T43" i="15"/>
  <c r="U27" i="16"/>
  <c r="T27" i="16"/>
  <c r="P72" i="16"/>
  <c r="T72" i="16" s="1"/>
  <c r="P59" i="17"/>
  <c r="P70" i="17"/>
  <c r="T70" i="17" s="1"/>
  <c r="P71" i="17"/>
  <c r="T71" i="17" s="1"/>
  <c r="U18" i="19"/>
  <c r="T18" i="19"/>
  <c r="P67" i="20"/>
  <c r="T67" i="20" s="1"/>
  <c r="U11" i="21"/>
  <c r="T11" i="21"/>
  <c r="Q71" i="16"/>
  <c r="U71" i="16" s="1"/>
  <c r="P24" i="17"/>
  <c r="Q33" i="17"/>
  <c r="U53" i="17"/>
  <c r="T53" i="17"/>
  <c r="P67" i="17"/>
  <c r="T67" i="17" s="1"/>
  <c r="T33" i="18"/>
  <c r="U40" i="18"/>
  <c r="T40" i="18"/>
  <c r="P40" i="18"/>
  <c r="Q53" i="18"/>
  <c r="Q71" i="18"/>
  <c r="U71" i="18" s="1"/>
  <c r="P24" i="19"/>
  <c r="T24" i="19" s="1"/>
  <c r="U40" i="19"/>
  <c r="T40" i="19"/>
  <c r="U35" i="19"/>
  <c r="T35" i="19"/>
  <c r="P53" i="19"/>
  <c r="P24" i="20"/>
  <c r="E40" i="20"/>
  <c r="U88" i="20"/>
  <c r="T88" i="20"/>
  <c r="U40" i="21"/>
  <c r="U35" i="21"/>
  <c r="T35" i="21"/>
  <c r="U63" i="21"/>
  <c r="T63" i="21"/>
  <c r="U51" i="22"/>
  <c r="T51" i="22"/>
  <c r="U55" i="22"/>
  <c r="T55" i="22"/>
  <c r="T59" i="22"/>
  <c r="U59" i="22"/>
  <c r="E95" i="22"/>
  <c r="U100" i="22"/>
  <c r="T100" i="22"/>
  <c r="U103" i="20"/>
  <c r="T103" i="20"/>
  <c r="T110" i="17"/>
  <c r="U110" i="17"/>
  <c r="U102" i="14"/>
  <c r="T102" i="14"/>
  <c r="T38" i="16"/>
  <c r="T42" i="16"/>
  <c r="T50" i="16"/>
  <c r="U66" i="16"/>
  <c r="T66" i="16"/>
  <c r="T87" i="16"/>
  <c r="T10" i="17"/>
  <c r="T22" i="17"/>
  <c r="T26" i="17"/>
  <c r="T46" i="17"/>
  <c r="T58" i="17"/>
  <c r="T62" i="17"/>
  <c r="T69" i="17"/>
  <c r="T91" i="17"/>
  <c r="U72" i="18"/>
  <c r="U15" i="18"/>
  <c r="T14" i="18"/>
  <c r="T18" i="18"/>
  <c r="T38" i="18"/>
  <c r="T42" i="18"/>
  <c r="T50" i="18"/>
  <c r="U66" i="18"/>
  <c r="T66" i="18"/>
  <c r="T87" i="18"/>
  <c r="T10" i="19"/>
  <c r="T22" i="19"/>
  <c r="T26" i="19"/>
  <c r="U32" i="19"/>
  <c r="T36" i="19"/>
  <c r="P59" i="19"/>
  <c r="U63" i="19"/>
  <c r="T63" i="19"/>
  <c r="E67" i="19"/>
  <c r="T70" i="20"/>
  <c r="Q72" i="20"/>
  <c r="U72" i="20" s="1"/>
  <c r="E24" i="21"/>
  <c r="U92" i="21"/>
  <c r="T92" i="21"/>
  <c r="P24" i="22"/>
  <c r="E40" i="22"/>
  <c r="U88" i="22"/>
  <c r="T88" i="22"/>
  <c r="E71" i="19"/>
  <c r="U39" i="20"/>
  <c r="T39" i="20"/>
  <c r="P40" i="21"/>
  <c r="T40" i="21" s="1"/>
  <c r="P67" i="22"/>
  <c r="T24" i="23"/>
  <c r="U24" i="23"/>
  <c r="P67" i="16"/>
  <c r="T67" i="16" s="1"/>
  <c r="T71" i="16"/>
  <c r="T33" i="17"/>
  <c r="U33" i="17"/>
  <c r="P40" i="17"/>
  <c r="T40" i="17" s="1"/>
  <c r="Q53" i="17"/>
  <c r="Q71" i="17"/>
  <c r="U71" i="17" s="1"/>
  <c r="P24" i="18"/>
  <c r="Q33" i="18"/>
  <c r="U33" i="18" s="1"/>
  <c r="U53" i="18"/>
  <c r="T53" i="18"/>
  <c r="P67" i="18"/>
  <c r="T67" i="18" s="1"/>
  <c r="T71" i="18"/>
  <c r="U70" i="19"/>
  <c r="T70" i="19"/>
  <c r="U24" i="20"/>
  <c r="T24" i="20"/>
  <c r="U53" i="20"/>
  <c r="T53" i="20"/>
  <c r="U43" i="20"/>
  <c r="T43" i="20"/>
  <c r="T70" i="22"/>
  <c r="U11" i="23"/>
  <c r="T11" i="23"/>
  <c r="Q24" i="16"/>
  <c r="P59" i="16"/>
  <c r="Q67" i="16"/>
  <c r="U67" i="16" s="1"/>
  <c r="P70" i="16"/>
  <c r="T70" i="16" s="1"/>
  <c r="T92" i="16"/>
  <c r="P15" i="17"/>
  <c r="T15" i="17" s="1"/>
  <c r="T19" i="17"/>
  <c r="T39" i="17"/>
  <c r="Q40" i="17"/>
  <c r="U40" i="17" s="1"/>
  <c r="T43" i="17"/>
  <c r="T51" i="17"/>
  <c r="T55" i="17"/>
  <c r="P72" i="17"/>
  <c r="T88" i="17"/>
  <c r="T11" i="18"/>
  <c r="T23" i="18"/>
  <c r="Q24" i="18"/>
  <c r="T27" i="18"/>
  <c r="T35" i="18"/>
  <c r="T47" i="18"/>
  <c r="P59" i="18"/>
  <c r="T63" i="18"/>
  <c r="Q67" i="18"/>
  <c r="U67" i="18" s="1"/>
  <c r="P70" i="18"/>
  <c r="T92" i="18"/>
  <c r="P15" i="19"/>
  <c r="T19" i="19"/>
  <c r="P33" i="19"/>
  <c r="T33" i="19" s="1"/>
  <c r="U51" i="19"/>
  <c r="T57" i="19"/>
  <c r="U66" i="19"/>
  <c r="T66" i="19"/>
  <c r="U19" i="20"/>
  <c r="T19" i="20"/>
  <c r="U23" i="21"/>
  <c r="T23" i="21"/>
  <c r="U39" i="22"/>
  <c r="T39" i="22"/>
  <c r="P30" i="23"/>
  <c r="U33" i="23"/>
  <c r="T33" i="23"/>
  <c r="U15" i="17"/>
  <c r="U72" i="17"/>
  <c r="T72" i="17"/>
  <c r="U67" i="17"/>
  <c r="U43" i="17"/>
  <c r="U66" i="17"/>
  <c r="T66" i="17"/>
  <c r="U35" i="18"/>
  <c r="U15" i="19"/>
  <c r="T72" i="19"/>
  <c r="T15" i="19"/>
  <c r="Q33" i="19"/>
  <c r="U33" i="19" s="1"/>
  <c r="T53" i="19"/>
  <c r="U53" i="19"/>
  <c r="T43" i="19"/>
  <c r="Q15" i="20"/>
  <c r="U15" i="20" s="1"/>
  <c r="U51" i="20"/>
  <c r="T51" i="20"/>
  <c r="U55" i="20"/>
  <c r="T55" i="20"/>
  <c r="U59" i="20"/>
  <c r="T59" i="20"/>
  <c r="U27" i="21"/>
  <c r="T27" i="21"/>
  <c r="Q70" i="21"/>
  <c r="U70" i="21" s="1"/>
  <c r="U24" i="22"/>
  <c r="T24" i="22"/>
  <c r="U43" i="22"/>
  <c r="T43" i="22"/>
  <c r="U23" i="23"/>
  <c r="T23" i="23"/>
  <c r="T61" i="16"/>
  <c r="T9" i="18"/>
  <c r="T61" i="18"/>
  <c r="Q30" i="19"/>
  <c r="T32" i="19"/>
  <c r="E40" i="19"/>
  <c r="U47" i="19"/>
  <c r="T47" i="19"/>
  <c r="T56" i="19"/>
  <c r="U64" i="19"/>
  <c r="T64" i="19"/>
  <c r="Q67" i="19"/>
  <c r="U67" i="19" s="1"/>
  <c r="Q71" i="19"/>
  <c r="U92" i="19"/>
  <c r="T92" i="19"/>
  <c r="Q33" i="20"/>
  <c r="U33" i="20" s="1"/>
  <c r="U47" i="21"/>
  <c r="T47" i="21"/>
  <c r="E67" i="21"/>
  <c r="U71" i="21"/>
  <c r="T71" i="21"/>
  <c r="U19" i="22"/>
  <c r="T19" i="22"/>
  <c r="U27" i="23"/>
  <c r="T27" i="23"/>
  <c r="P71" i="19"/>
  <c r="Q30" i="20"/>
  <c r="P33" i="20"/>
  <c r="Q66" i="20"/>
  <c r="U30" i="21"/>
  <c r="T30" i="21"/>
  <c r="P53" i="21"/>
  <c r="T53" i="21" s="1"/>
  <c r="P71" i="21"/>
  <c r="Q30" i="22"/>
  <c r="P33" i="22"/>
  <c r="Q66" i="22"/>
  <c r="U30" i="23"/>
  <c r="T30" i="23"/>
  <c r="T70" i="23"/>
  <c r="U93" i="23"/>
  <c r="T93" i="23"/>
  <c r="U100" i="17"/>
  <c r="T100" i="17"/>
  <c r="T96" i="8"/>
  <c r="U96" i="8"/>
  <c r="T101" i="6"/>
  <c r="U101" i="6"/>
  <c r="U59" i="23"/>
  <c r="T59" i="23"/>
  <c r="T104" i="8"/>
  <c r="U104" i="8"/>
  <c r="U97" i="6"/>
  <c r="T97" i="6"/>
  <c r="T109" i="6"/>
  <c r="U109" i="6"/>
  <c r="U107" i="5"/>
  <c r="T107" i="5"/>
  <c r="U109" i="4"/>
  <c r="T109" i="4"/>
  <c r="U105" i="3"/>
  <c r="T105" i="3"/>
  <c r="P66" i="19"/>
  <c r="Q72" i="19"/>
  <c r="U72" i="19" s="1"/>
  <c r="Q59" i="20"/>
  <c r="Q70" i="20"/>
  <c r="U70" i="20" s="1"/>
  <c r="U15" i="21"/>
  <c r="T15" i="21"/>
  <c r="T72" i="21"/>
  <c r="U67" i="21"/>
  <c r="Q15" i="21"/>
  <c r="P30" i="21"/>
  <c r="U66" i="21"/>
  <c r="T66" i="21"/>
  <c r="P66" i="21"/>
  <c r="Q72" i="21"/>
  <c r="U72" i="21" s="1"/>
  <c r="Q59" i="22"/>
  <c r="Q70" i="22"/>
  <c r="U70" i="22" s="1"/>
  <c r="T67" i="23"/>
  <c r="T15" i="23"/>
  <c r="U67" i="23"/>
  <c r="Q15" i="23"/>
  <c r="U15" i="23" s="1"/>
  <c r="U64" i="23"/>
  <c r="T64" i="23"/>
  <c r="P71" i="23"/>
  <c r="T71" i="23" s="1"/>
  <c r="T106" i="22"/>
  <c r="U106" i="22"/>
  <c r="U100" i="14"/>
  <c r="T100" i="14"/>
  <c r="U97" i="11"/>
  <c r="T97" i="11"/>
  <c r="U30" i="20"/>
  <c r="T30" i="20"/>
  <c r="P53" i="20"/>
  <c r="P71" i="20"/>
  <c r="T71" i="20" s="1"/>
  <c r="Q30" i="21"/>
  <c r="P33" i="21"/>
  <c r="T33" i="21" s="1"/>
  <c r="Q66" i="21"/>
  <c r="T30" i="22"/>
  <c r="U30" i="22"/>
  <c r="P53" i="22"/>
  <c r="T53" i="22" s="1"/>
  <c r="P71" i="22"/>
  <c r="T71" i="22" s="1"/>
  <c r="Q30" i="23"/>
  <c r="U48" i="23"/>
  <c r="T48" i="23"/>
  <c r="U110" i="19"/>
  <c r="T110" i="19"/>
  <c r="E95" i="19"/>
  <c r="U95" i="19" s="1"/>
  <c r="U96" i="16"/>
  <c r="T96" i="16"/>
  <c r="R95" i="11"/>
  <c r="L112" i="11"/>
  <c r="R112" i="11" s="1"/>
  <c r="P67" i="19"/>
  <c r="T67" i="19" s="1"/>
  <c r="T93" i="19"/>
  <c r="T20" i="20"/>
  <c r="T40" i="20"/>
  <c r="U40" i="20"/>
  <c r="P40" i="20"/>
  <c r="T44" i="20"/>
  <c r="T52" i="20"/>
  <c r="Q53" i="20"/>
  <c r="T56" i="20"/>
  <c r="Q71" i="20"/>
  <c r="U71" i="20" s="1"/>
  <c r="T89" i="20"/>
  <c r="T12" i="21"/>
  <c r="P24" i="21"/>
  <c r="T28" i="21"/>
  <c r="T32" i="21"/>
  <c r="Q33" i="21"/>
  <c r="U33" i="21" s="1"/>
  <c r="T36" i="21"/>
  <c r="T48" i="21"/>
  <c r="T64" i="21"/>
  <c r="P67" i="21"/>
  <c r="T67" i="21" s="1"/>
  <c r="T93" i="21"/>
  <c r="T20" i="22"/>
  <c r="U40" i="22"/>
  <c r="T40" i="22"/>
  <c r="P40" i="22"/>
  <c r="T44" i="22"/>
  <c r="T52" i="22"/>
  <c r="Q53" i="22"/>
  <c r="U53" i="22" s="1"/>
  <c r="T56" i="22"/>
  <c r="Q71" i="22"/>
  <c r="U71" i="22" s="1"/>
  <c r="T89" i="22"/>
  <c r="T12" i="23"/>
  <c r="P24" i="23"/>
  <c r="T28" i="23"/>
  <c r="T98" i="14"/>
  <c r="U98" i="14"/>
  <c r="U105" i="6"/>
  <c r="T105" i="6"/>
  <c r="U37" i="23"/>
  <c r="T37" i="23"/>
  <c r="P59" i="23"/>
  <c r="U107" i="16"/>
  <c r="T107" i="16"/>
  <c r="U67" i="20"/>
  <c r="T15" i="20"/>
  <c r="T72" i="20"/>
  <c r="U66" i="20"/>
  <c r="T66" i="20"/>
  <c r="U72" i="22"/>
  <c r="T72" i="22"/>
  <c r="U67" i="22"/>
  <c r="U15" i="22"/>
  <c r="T67" i="22"/>
  <c r="T15" i="22"/>
  <c r="U66" i="22"/>
  <c r="U32" i="23"/>
  <c r="T32" i="23"/>
  <c r="M112" i="23"/>
  <c r="S112" i="23" s="1"/>
  <c r="S95" i="23"/>
  <c r="U102" i="22"/>
  <c r="T102" i="22"/>
  <c r="T110" i="21"/>
  <c r="U110" i="21"/>
  <c r="T107" i="11"/>
  <c r="U107" i="11"/>
  <c r="U103" i="6"/>
  <c r="T103" i="6"/>
  <c r="Q59" i="23"/>
  <c r="Q70" i="23"/>
  <c r="U70" i="23" s="1"/>
  <c r="U92" i="23"/>
  <c r="E79" i="16"/>
  <c r="E79" i="9"/>
  <c r="E79" i="5"/>
  <c r="U109" i="23"/>
  <c r="U105" i="22"/>
  <c r="R95" i="21"/>
  <c r="U96" i="21"/>
  <c r="T109" i="21"/>
  <c r="U106" i="20"/>
  <c r="S95" i="18"/>
  <c r="U109" i="17"/>
  <c r="T113" i="17"/>
  <c r="U101" i="15"/>
  <c r="U99" i="14"/>
  <c r="E95" i="13"/>
  <c r="T95" i="13" s="1"/>
  <c r="U106" i="11"/>
  <c r="T110" i="11"/>
  <c r="T113" i="9"/>
  <c r="T99" i="8"/>
  <c r="U103" i="8"/>
  <c r="T107" i="8"/>
  <c r="R95" i="7"/>
  <c r="U96" i="7"/>
  <c r="U104" i="7"/>
  <c r="U108" i="6"/>
  <c r="M112" i="6"/>
  <c r="S112" i="6" s="1"/>
  <c r="U103" i="2"/>
  <c r="T103" i="2"/>
  <c r="U40" i="23"/>
  <c r="P40" i="23"/>
  <c r="T40" i="23" s="1"/>
  <c r="T44" i="23"/>
  <c r="T52" i="23"/>
  <c r="Q53" i="23"/>
  <c r="U53" i="23" s="1"/>
  <c r="T56" i="23"/>
  <c r="Q71" i="23"/>
  <c r="U71" i="23" s="1"/>
  <c r="T89" i="23"/>
  <c r="U103" i="1"/>
  <c r="T105" i="1"/>
  <c r="T107" i="1"/>
  <c r="R95" i="23"/>
  <c r="T99" i="21"/>
  <c r="T101" i="21"/>
  <c r="U99" i="18"/>
  <c r="U107" i="18"/>
  <c r="T97" i="17"/>
  <c r="M112" i="17"/>
  <c r="S112" i="17" s="1"/>
  <c r="T104" i="16"/>
  <c r="L112" i="16"/>
  <c r="R112" i="16" s="1"/>
  <c r="T101" i="5"/>
  <c r="U101" i="5"/>
  <c r="U101" i="3"/>
  <c r="E95" i="3"/>
  <c r="U95" i="3" s="1"/>
  <c r="U101" i="2"/>
  <c r="T101" i="2"/>
  <c r="T39" i="23"/>
  <c r="Q40" i="23"/>
  <c r="T43" i="23"/>
  <c r="T51" i="23"/>
  <c r="T55" i="23"/>
  <c r="P72" i="23"/>
  <c r="T72" i="23" s="1"/>
  <c r="T88" i="23"/>
  <c r="E79" i="23"/>
  <c r="U108" i="23"/>
  <c r="T104" i="22"/>
  <c r="T108" i="22"/>
  <c r="T110" i="22"/>
  <c r="U109" i="20"/>
  <c r="T97" i="19"/>
  <c r="T99" i="19"/>
  <c r="T113" i="18"/>
  <c r="T108" i="17"/>
  <c r="U100" i="15"/>
  <c r="U106" i="14"/>
  <c r="T108" i="14"/>
  <c r="T110" i="14"/>
  <c r="T99" i="13"/>
  <c r="T99" i="12"/>
  <c r="T101" i="12"/>
  <c r="U107" i="12"/>
  <c r="S95" i="11"/>
  <c r="U105" i="4"/>
  <c r="T105" i="4"/>
  <c r="L112" i="2"/>
  <c r="R112" i="2" s="1"/>
  <c r="R95" i="2"/>
  <c r="T38" i="23"/>
  <c r="T42" i="23"/>
  <c r="T50" i="23"/>
  <c r="U66" i="23"/>
  <c r="T66" i="23"/>
  <c r="P66" i="23"/>
  <c r="Q72" i="23"/>
  <c r="U72" i="23" s="1"/>
  <c r="T87" i="23"/>
  <c r="T113" i="1"/>
  <c r="T113" i="20"/>
  <c r="E95" i="9"/>
  <c r="U95" i="9" s="1"/>
  <c r="M112" i="8"/>
  <c r="S112" i="8" s="1"/>
  <c r="S95" i="5"/>
  <c r="M112" i="2"/>
  <c r="S112" i="2" s="1"/>
  <c r="S95" i="2"/>
  <c r="T65" i="23"/>
  <c r="Q66" i="23"/>
  <c r="T86" i="23"/>
  <c r="T99" i="23"/>
  <c r="T101" i="23"/>
  <c r="T103" i="23"/>
  <c r="T96" i="22"/>
  <c r="T104" i="21"/>
  <c r="U101" i="20"/>
  <c r="L112" i="20"/>
  <c r="R112" i="20" s="1"/>
  <c r="U108" i="19"/>
  <c r="U102" i="17"/>
  <c r="U101" i="13"/>
  <c r="T105" i="13"/>
  <c r="T107" i="13"/>
  <c r="U113" i="12"/>
  <c r="U99" i="11"/>
  <c r="U97" i="10"/>
  <c r="T99" i="10"/>
  <c r="T101" i="10"/>
  <c r="T103" i="10"/>
  <c r="T101" i="9"/>
  <c r="T103" i="9"/>
  <c r="T109" i="9"/>
  <c r="U99" i="5"/>
  <c r="U103" i="4"/>
  <c r="T103" i="4"/>
  <c r="T53" i="23"/>
  <c r="E79" i="1"/>
  <c r="E79" i="13"/>
  <c r="E79" i="6"/>
  <c r="T104" i="1"/>
  <c r="T108" i="1"/>
  <c r="T110" i="1"/>
  <c r="M112" i="1"/>
  <c r="S112" i="1" s="1"/>
  <c r="T107" i="23"/>
  <c r="U102" i="21"/>
  <c r="T102" i="19"/>
  <c r="T99" i="16"/>
  <c r="U101" i="16"/>
  <c r="U109" i="16"/>
  <c r="T99" i="15"/>
  <c r="U107" i="15"/>
  <c r="T109" i="15"/>
  <c r="S95" i="14"/>
  <c r="T105" i="14"/>
  <c r="U104" i="12"/>
  <c r="T100" i="7"/>
  <c r="T108" i="7"/>
  <c r="U109" i="2"/>
  <c r="T109" i="2"/>
  <c r="T35" i="23"/>
  <c r="E79" i="17"/>
  <c r="E79" i="7"/>
  <c r="R95" i="1"/>
  <c r="T108" i="20"/>
  <c r="U100" i="19"/>
  <c r="R95" i="18"/>
  <c r="T103" i="15"/>
  <c r="U107" i="14"/>
  <c r="T98" i="13"/>
  <c r="T101" i="8"/>
  <c r="T109" i="8"/>
  <c r="T98" i="7"/>
  <c r="U102" i="7"/>
  <c r="T106" i="7"/>
  <c r="U110" i="7"/>
  <c r="E95" i="5"/>
  <c r="U95" i="5" s="1"/>
  <c r="T109" i="5"/>
  <c r="U109" i="5"/>
  <c r="U101" i="4"/>
  <c r="T101" i="4"/>
  <c r="U107" i="3"/>
  <c r="T107" i="3"/>
  <c r="U96" i="4"/>
  <c r="T97" i="3"/>
  <c r="T99" i="3"/>
  <c r="T113" i="2"/>
  <c r="E95" i="2"/>
  <c r="T95" i="2" s="1"/>
  <c r="U110" i="23"/>
  <c r="T110" i="23"/>
  <c r="E95" i="1"/>
  <c r="R95" i="22"/>
  <c r="L112" i="22"/>
  <c r="R112" i="22" s="1"/>
  <c r="U103" i="21"/>
  <c r="T103" i="21"/>
  <c r="U95" i="22"/>
  <c r="T95" i="22"/>
  <c r="E112" i="22"/>
  <c r="U97" i="20"/>
  <c r="E95" i="20"/>
  <c r="T97" i="20"/>
  <c r="S95" i="22"/>
  <c r="U101" i="22"/>
  <c r="T101" i="22"/>
  <c r="T95" i="9"/>
  <c r="T101" i="1"/>
  <c r="T109" i="1"/>
  <c r="T100" i="23"/>
  <c r="T105" i="23"/>
  <c r="U106" i="21"/>
  <c r="T106" i="21"/>
  <c r="T98" i="1"/>
  <c r="T106" i="1"/>
  <c r="T97" i="23"/>
  <c r="U99" i="22"/>
  <c r="U103" i="22"/>
  <c r="E95" i="23"/>
  <c r="T102" i="23"/>
  <c r="U107" i="22"/>
  <c r="E95" i="21"/>
  <c r="U98" i="21"/>
  <c r="T98" i="21"/>
  <c r="L112" i="19"/>
  <c r="R112" i="19" s="1"/>
  <c r="M112" i="16"/>
  <c r="S112" i="16" s="1"/>
  <c r="U102" i="12"/>
  <c r="T102" i="12"/>
  <c r="U101" i="11"/>
  <c r="T101" i="11"/>
  <c r="E112" i="19"/>
  <c r="M112" i="19"/>
  <c r="S112" i="19" s="1"/>
  <c r="E95" i="14"/>
  <c r="L112" i="14"/>
  <c r="R112" i="14" s="1"/>
  <c r="U103" i="13"/>
  <c r="T103" i="13"/>
  <c r="U113" i="13"/>
  <c r="U109" i="11"/>
  <c r="T109" i="11"/>
  <c r="U98" i="8"/>
  <c r="T98" i="8"/>
  <c r="E95" i="8"/>
  <c r="T105" i="20"/>
  <c r="T96" i="19"/>
  <c r="T104" i="19"/>
  <c r="T103" i="18"/>
  <c r="E95" i="17"/>
  <c r="T113" i="15"/>
  <c r="U100" i="12"/>
  <c r="U110" i="12"/>
  <c r="T110" i="12"/>
  <c r="T103" i="11"/>
  <c r="T109" i="10"/>
  <c r="U106" i="8"/>
  <c r="T106" i="8"/>
  <c r="R95" i="6"/>
  <c r="T102" i="20"/>
  <c r="T110" i="20"/>
  <c r="T95" i="19"/>
  <c r="T101" i="19"/>
  <c r="T109" i="19"/>
  <c r="T100" i="18"/>
  <c r="T108" i="18"/>
  <c r="T99" i="17"/>
  <c r="T107" i="17"/>
  <c r="T98" i="16"/>
  <c r="T106" i="16"/>
  <c r="T97" i="15"/>
  <c r="T105" i="15"/>
  <c r="T96" i="14"/>
  <c r="T104" i="14"/>
  <c r="U100" i="10"/>
  <c r="T100" i="10"/>
  <c r="T100" i="9"/>
  <c r="T100" i="8"/>
  <c r="T109" i="22"/>
  <c r="T100" i="21"/>
  <c r="T108" i="21"/>
  <c r="T113" i="21"/>
  <c r="T99" i="20"/>
  <c r="T107" i="20"/>
  <c r="M112" i="20"/>
  <c r="S112" i="20" s="1"/>
  <c r="T98" i="19"/>
  <c r="T106" i="19"/>
  <c r="T97" i="18"/>
  <c r="T105" i="18"/>
  <c r="T96" i="17"/>
  <c r="T104" i="17"/>
  <c r="T103" i="16"/>
  <c r="E95" i="15"/>
  <c r="T102" i="15"/>
  <c r="T110" i="15"/>
  <c r="L112" i="15"/>
  <c r="R112" i="15" s="1"/>
  <c r="T101" i="14"/>
  <c r="T109" i="14"/>
  <c r="T96" i="13"/>
  <c r="E95" i="12"/>
  <c r="T97" i="12"/>
  <c r="U108" i="12"/>
  <c r="E95" i="10"/>
  <c r="M112" i="10"/>
  <c r="S112" i="10" s="1"/>
  <c r="S95" i="10"/>
  <c r="U108" i="10"/>
  <c r="T108" i="10"/>
  <c r="S95" i="9"/>
  <c r="M112" i="9"/>
  <c r="S112" i="9" s="1"/>
  <c r="T108" i="9"/>
  <c r="T108" i="8"/>
  <c r="U98" i="6"/>
  <c r="T98" i="6"/>
  <c r="U106" i="6"/>
  <c r="T106" i="6"/>
  <c r="T98" i="22"/>
  <c r="T97" i="21"/>
  <c r="T105" i="21"/>
  <c r="T96" i="20"/>
  <c r="T104" i="20"/>
  <c r="T103" i="19"/>
  <c r="E95" i="18"/>
  <c r="T100" i="16"/>
  <c r="T113" i="16"/>
  <c r="M112" i="15"/>
  <c r="S112" i="15" s="1"/>
  <c r="S95" i="13"/>
  <c r="R95" i="12"/>
  <c r="L112" i="12"/>
  <c r="R112" i="12" s="1"/>
  <c r="T96" i="11"/>
  <c r="U99" i="9"/>
  <c r="T99" i="9"/>
  <c r="U99" i="7"/>
  <c r="T99" i="7"/>
  <c r="U107" i="7"/>
  <c r="T107" i="7"/>
  <c r="U96" i="6"/>
  <c r="T96" i="6"/>
  <c r="E95" i="6"/>
  <c r="U104" i="6"/>
  <c r="T104" i="6"/>
  <c r="T113" i="19"/>
  <c r="T98" i="17"/>
  <c r="T106" i="17"/>
  <c r="T97" i="16"/>
  <c r="T105" i="16"/>
  <c r="T96" i="15"/>
  <c r="T104" i="15"/>
  <c r="T103" i="14"/>
  <c r="U109" i="13"/>
  <c r="T103" i="12"/>
  <c r="E95" i="11"/>
  <c r="T102" i="11"/>
  <c r="T110" i="10"/>
  <c r="U107" i="9"/>
  <c r="T107" i="9"/>
  <c r="U97" i="7"/>
  <c r="E95" i="7"/>
  <c r="T97" i="7"/>
  <c r="U105" i="7"/>
  <c r="T105" i="7"/>
  <c r="T95" i="5"/>
  <c r="E112" i="5"/>
  <c r="E95" i="16"/>
  <c r="U113" i="11"/>
  <c r="T113" i="6"/>
  <c r="R95" i="5"/>
  <c r="U113" i="3"/>
  <c r="U99" i="2"/>
  <c r="U107" i="2"/>
  <c r="U96" i="5"/>
  <c r="T100" i="4"/>
  <c r="T108" i="4"/>
  <c r="T113" i="4"/>
  <c r="E112" i="3"/>
  <c r="M112" i="3"/>
  <c r="S112" i="3" s="1"/>
  <c r="T97" i="4"/>
  <c r="T113" i="10"/>
  <c r="T103" i="5"/>
  <c r="E95" i="4"/>
  <c r="T102" i="4"/>
  <c r="T110" i="4"/>
  <c r="L112" i="4"/>
  <c r="R112" i="4" s="1"/>
  <c r="T101" i="3"/>
  <c r="T109" i="3"/>
  <c r="T100" i="2"/>
  <c r="T108" i="2"/>
  <c r="T108" i="5"/>
  <c r="T113" i="5"/>
  <c r="T99" i="4"/>
  <c r="T107" i="4"/>
  <c r="M112" i="4"/>
  <c r="S112" i="4" s="1"/>
  <c r="T98" i="3"/>
  <c r="T106" i="3"/>
  <c r="T97" i="2"/>
  <c r="T105" i="2"/>
  <c r="T97" i="5"/>
  <c r="T105" i="5"/>
  <c r="T104" i="4"/>
  <c r="T103" i="3"/>
  <c r="T102" i="2"/>
  <c r="T110" i="2"/>
  <c r="E112" i="9" l="1"/>
  <c r="T70" i="18"/>
  <c r="T95" i="3"/>
  <c r="T30" i="1"/>
  <c r="T59" i="21"/>
  <c r="T59" i="7"/>
  <c r="T33" i="22"/>
  <c r="T59" i="15"/>
  <c r="T59" i="11"/>
  <c r="T59" i="3"/>
  <c r="E112" i="2"/>
  <c r="U95" i="13"/>
  <c r="E112" i="13"/>
  <c r="U95" i="2"/>
  <c r="U24" i="21"/>
  <c r="T24" i="21"/>
  <c r="U71" i="19"/>
  <c r="T71" i="19"/>
  <c r="U112" i="2"/>
  <c r="T112" i="2"/>
  <c r="E112" i="7"/>
  <c r="T95" i="7"/>
  <c r="U95" i="7"/>
  <c r="T95" i="15"/>
  <c r="E112" i="15"/>
  <c r="U95" i="15"/>
  <c r="E112" i="23"/>
  <c r="U95" i="23"/>
  <c r="T95" i="23"/>
  <c r="E112" i="12"/>
  <c r="U95" i="12"/>
  <c r="T95" i="12"/>
  <c r="U95" i="8"/>
  <c r="T95" i="8"/>
  <c r="E112" i="8"/>
  <c r="U112" i="13"/>
  <c r="T112" i="13"/>
  <c r="U95" i="14"/>
  <c r="T95" i="14"/>
  <c r="E112" i="14"/>
  <c r="U95" i="16"/>
  <c r="T95" i="16"/>
  <c r="E112" i="16"/>
  <c r="U112" i="3"/>
  <c r="T112" i="3"/>
  <c r="U95" i="6"/>
  <c r="T95" i="6"/>
  <c r="E112" i="6"/>
  <c r="E112" i="18"/>
  <c r="U95" i="18"/>
  <c r="T95" i="18"/>
  <c r="T95" i="20"/>
  <c r="E112" i="20"/>
  <c r="U95" i="20"/>
  <c r="U95" i="17"/>
  <c r="T95" i="17"/>
  <c r="E112" i="17"/>
  <c r="U112" i="19"/>
  <c r="T112" i="19"/>
  <c r="U95" i="1"/>
  <c r="T95" i="1"/>
  <c r="E112" i="1"/>
  <c r="T95" i="4"/>
  <c r="E112" i="4"/>
  <c r="U95" i="4"/>
  <c r="U95" i="11"/>
  <c r="T95" i="11"/>
  <c r="E112" i="11"/>
  <c r="U95" i="21"/>
  <c r="T95" i="21"/>
  <c r="E112" i="21"/>
  <c r="U112" i="9"/>
  <c r="T112" i="9"/>
  <c r="U112" i="22"/>
  <c r="T112" i="22"/>
  <c r="T112" i="5"/>
  <c r="U112" i="5"/>
  <c r="E112" i="10"/>
  <c r="U95" i="10"/>
  <c r="T95" i="10"/>
  <c r="U112" i="15" l="1"/>
  <c r="T112" i="15"/>
  <c r="U112" i="18"/>
  <c r="T112" i="18"/>
  <c r="U112" i="4"/>
  <c r="T112" i="4"/>
  <c r="U112" i="10"/>
  <c r="T112" i="10"/>
  <c r="U112" i="1"/>
  <c r="T112" i="1"/>
  <c r="U112" i="12"/>
  <c r="T112" i="12"/>
  <c r="T112" i="14"/>
  <c r="U112" i="14"/>
  <c r="T112" i="21"/>
  <c r="U112" i="21"/>
  <c r="U112" i="20"/>
  <c r="T112" i="20"/>
  <c r="U112" i="7"/>
  <c r="T112" i="7"/>
  <c r="U112" i="17"/>
  <c r="T112" i="17"/>
  <c r="U112" i="6"/>
  <c r="T112" i="6"/>
  <c r="U112" i="11"/>
  <c r="T112" i="11"/>
  <c r="T112" i="16"/>
  <c r="U112" i="16"/>
  <c r="T112" i="8"/>
  <c r="U112" i="8"/>
  <c r="U112" i="23"/>
  <c r="T112" i="23"/>
</calcChain>
</file>

<file path=xl/sharedStrings.xml><?xml version="1.0" encoding="utf-8"?>
<sst xmlns="http://schemas.openxmlformats.org/spreadsheetml/2006/main" count="5336" uniqueCount="147">
  <si>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</si>
  <si>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</si>
  <si>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</si>
  <si>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</si>
  <si>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</si>
  <si>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</si>
  <si>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</si>
  <si>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</si>
  <si>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</si>
  <si>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</si>
  <si>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</si>
  <si>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</si>
  <si>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</si>
  <si>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</si>
  <si>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</si>
  <si>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</si>
  <si>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</si>
  <si>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</si>
  <si>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</si>
  <si>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</si>
  <si>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</si>
  <si>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</si>
  <si>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</si>
  <si>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</si>
  <si>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</si>
  <si>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</si>
  <si>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</si>
  <si>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</si>
  <si>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</si>
  <si>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</si>
  <si>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</si>
  <si>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</si>
  <si>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</si>
  <si>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</si>
  <si>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</si>
  <si>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</si>
  <si>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</si>
  <si>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</si>
  <si>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</si>
  <si>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</si>
  <si>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</si>
  <si>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</si>
  <si>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</si>
  <si>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</si>
  <si>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</si>
  <si>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</si>
  <si>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</si>
  <si>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</si>
  <si>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</si>
  <si>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</si>
  <si>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</si>
  <si>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</si>
  <si>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</si>
  <si>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</si>
  <si>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</si>
  <si>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</si>
  <si>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</si>
  <si>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</si>
  <si>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</si>
  <si>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</si>
  <si>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</si>
  <si>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</si>
  <si>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</si>
  <si>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</si>
  <si>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</si>
  <si>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</si>
  <si>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</si>
  <si>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</si>
  <si>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</si>
  <si>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</si>
  <si>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</si>
  <si>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</si>
  <si>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</si>
  <si>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</si>
  <si>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</si>
  <si>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</si>
  <si>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</si>
  <si>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</si>
  <si>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</si>
  <si>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</si>
  <si>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</si>
  <si>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</si>
  <si>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</si>
  <si>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</si>
  <si>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</si>
  <si>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</si>
  <si>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</si>
  <si>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</si>
  <si>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</si>
  <si>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</si>
  <si>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</si>
  <si>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</si>
  <si>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</si>
  <si>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</si>
  <si>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</si>
  <si>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</si>
  <si>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</si>
  <si>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</si>
  <si>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</si>
  <si>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</si>
  <si>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</si>
  <si>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</si>
  <si>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</si>
  <si>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</si>
  <si>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</si>
  <si>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</si>
  <si>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</si>
  <si>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</si>
  <si>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</si>
  <si>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</si>
  <si>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</si>
  <si>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BOJANALA PLATINUM (DC37)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</si>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</sst>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58640000</v>
      </c>
      <c r="C10" s="92"/>
      <c r="D10" s="92"/>
      <c r="E10" s="92">
        <f t="shared" ref="E10:E15" si="0">$B10      +$C10      +$D10</f>
        <v>58640000</v>
      </c>
      <c r="F10" s="93">
        <v>58640000</v>
      </c>
      <c r="G10" s="94">
        <v>58640000</v>
      </c>
      <c r="H10" s="93">
        <v>6570000</v>
      </c>
      <c r="I10" s="94">
        <v>3484325</v>
      </c>
      <c r="J10" s="93">
        <v>10820000</v>
      </c>
      <c r="K10" s="94">
        <v>-2287280</v>
      </c>
      <c r="L10" s="93"/>
      <c r="M10" s="94"/>
      <c r="N10" s="93"/>
      <c r="O10" s="94"/>
      <c r="P10" s="93">
        <f t="shared" ref="P10:P15" si="1">$H10      +$J10      +$L10      +$N10</f>
        <v>17390000</v>
      </c>
      <c r="Q10" s="94">
        <f t="shared" ref="Q10:Q15" si="2">$I10      +$K10      +$M10      +$O10</f>
        <v>1197045</v>
      </c>
      <c r="R10" s="48">
        <f t="shared" ref="R10:R15" si="3">IF(($H10      =0),0,((($J10      -$H10      )/$H10      )*100))</f>
        <v>64.687975646879764</v>
      </c>
      <c r="S10" s="49">
        <f t="shared" ref="S10:S15" si="4">IF(($I10      =0),0,((($K10      -$I10      )/$I10      )*100))</f>
        <v>-165.64485230281332</v>
      </c>
      <c r="T10" s="48">
        <f t="shared" ref="T10:T14" si="5">IF(($E10      =0),0,(($P10      /$E10      )*100))</f>
        <v>29.655525238744886</v>
      </c>
      <c r="U10" s="50">
        <f t="shared" ref="U10:U14" si="6">IF(($E10      =0),0,(($Q10      /$E10      )*100))</f>
        <v>2.041345497953615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47869000</v>
      </c>
      <c r="C13" s="92"/>
      <c r="D13" s="92"/>
      <c r="E13" s="92">
        <f t="shared" si="0"/>
        <v>47869000</v>
      </c>
      <c r="F13" s="93">
        <v>47869000</v>
      </c>
      <c r="G13" s="94">
        <v>10000000</v>
      </c>
      <c r="H13" s="93">
        <v>3137000</v>
      </c>
      <c r="I13" s="94"/>
      <c r="J13" s="93">
        <v>9111000</v>
      </c>
      <c r="K13" s="94">
        <v>2689195</v>
      </c>
      <c r="L13" s="93"/>
      <c r="M13" s="94"/>
      <c r="N13" s="93"/>
      <c r="O13" s="94"/>
      <c r="P13" s="93">
        <f t="shared" si="1"/>
        <v>12248000</v>
      </c>
      <c r="Q13" s="94">
        <f t="shared" si="2"/>
        <v>2689195</v>
      </c>
      <c r="R13" s="48">
        <f t="shared" si="3"/>
        <v>190.43672298374244</v>
      </c>
      <c r="S13" s="49">
        <f t="shared" si="4"/>
        <v>0</v>
      </c>
      <c r="T13" s="48">
        <f t="shared" si="5"/>
        <v>25.586496479976599</v>
      </c>
      <c r="U13" s="50">
        <f t="shared" si="6"/>
        <v>5.6178215546595922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2700000</v>
      </c>
      <c r="C14" s="92"/>
      <c r="D14" s="92"/>
      <c r="E14" s="92">
        <f t="shared" si="0"/>
        <v>2700000</v>
      </c>
      <c r="F14" s="93">
        <v>2700000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109209000</v>
      </c>
      <c r="C15" s="95">
        <f>SUM(C9:C14)</f>
        <v>0</v>
      </c>
      <c r="D15" s="95"/>
      <c r="E15" s="95">
        <f t="shared" si="0"/>
        <v>109209000</v>
      </c>
      <c r="F15" s="96">
        <f t="shared" ref="F15:O15" si="7">SUM(F9:F14)</f>
        <v>109209000</v>
      </c>
      <c r="G15" s="97">
        <f t="shared" si="7"/>
        <v>68640000</v>
      </c>
      <c r="H15" s="96">
        <f t="shared" si="7"/>
        <v>9707000</v>
      </c>
      <c r="I15" s="97">
        <f t="shared" si="7"/>
        <v>3484325</v>
      </c>
      <c r="J15" s="96">
        <f t="shared" si="7"/>
        <v>19931000</v>
      </c>
      <c r="K15" s="97">
        <f t="shared" si="7"/>
        <v>401915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29638000</v>
      </c>
      <c r="Q15" s="97">
        <f t="shared" si="2"/>
        <v>3886240</v>
      </c>
      <c r="R15" s="52">
        <f t="shared" si="3"/>
        <v>105.32605336355208</v>
      </c>
      <c r="S15" s="53">
        <f t="shared" si="4"/>
        <v>-88.465054207055886</v>
      </c>
      <c r="T15" s="52">
        <f>IF((SUM($E9:$E13))=0,0,(P15/(SUM($E9:$E13))*100))</f>
        <v>27.826756424339727</v>
      </c>
      <c r="U15" s="54">
        <f>IF((SUM($E9:$E13))=0,0,(Q15/(SUM($E9:$E13))*100))</f>
        <v>3.6487432986883737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15900000</v>
      </c>
      <c r="C19" s="92"/>
      <c r="D19" s="92"/>
      <c r="E19" s="92">
        <f t="shared" si="8"/>
        <v>15900000</v>
      </c>
      <c r="F19" s="93">
        <v>15900000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12458000</v>
      </c>
      <c r="C20" s="92"/>
      <c r="D20" s="92"/>
      <c r="E20" s="92">
        <f t="shared" si="8"/>
        <v>12458000</v>
      </c>
      <c r="F20" s="93">
        <v>12458000</v>
      </c>
      <c r="G20" s="94">
        <v>12458000</v>
      </c>
      <c r="H20" s="93">
        <v>2413000</v>
      </c>
      <c r="I20" s="94"/>
      <c r="J20" s="93">
        <v>8297000</v>
      </c>
      <c r="K20" s="94"/>
      <c r="L20" s="93"/>
      <c r="M20" s="94"/>
      <c r="N20" s="93"/>
      <c r="O20" s="94"/>
      <c r="P20" s="93">
        <f t="shared" si="9"/>
        <v>10710000</v>
      </c>
      <c r="Q20" s="94">
        <f t="shared" si="10"/>
        <v>0</v>
      </c>
      <c r="R20" s="48">
        <f t="shared" si="11"/>
        <v>243.84583506009116</v>
      </c>
      <c r="S20" s="49">
        <f t="shared" si="12"/>
        <v>0</v>
      </c>
      <c r="T20" s="48">
        <f t="shared" si="13"/>
        <v>85.968855353989397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28358000</v>
      </c>
      <c r="C24" s="95">
        <f>SUM(C17:C23)</f>
        <v>0</v>
      </c>
      <c r="D24" s="95"/>
      <c r="E24" s="95">
        <f t="shared" si="8"/>
        <v>28358000</v>
      </c>
      <c r="F24" s="96">
        <f t="shared" ref="F24:O24" si="15">SUM(F17:F23)</f>
        <v>28358000</v>
      </c>
      <c r="G24" s="97">
        <f t="shared" si="15"/>
        <v>12458000</v>
      </c>
      <c r="H24" s="96">
        <f t="shared" si="15"/>
        <v>2413000</v>
      </c>
      <c r="I24" s="97">
        <f t="shared" si="15"/>
        <v>0</v>
      </c>
      <c r="J24" s="96">
        <f t="shared" si="15"/>
        <v>8297000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10710000</v>
      </c>
      <c r="Q24" s="97">
        <f t="shared" si="10"/>
        <v>0</v>
      </c>
      <c r="R24" s="52">
        <f t="shared" si="11"/>
        <v>243.84583506009116</v>
      </c>
      <c r="S24" s="53">
        <f t="shared" si="12"/>
        <v>0</v>
      </c>
      <c r="T24" s="52">
        <f>IF(($E24-$E19-$E23)   =0,0,($P24   /($E24-$E19-$E23)   )*100)</f>
        <v>85.968855353989397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>
        <v>257603000</v>
      </c>
      <c r="C28" s="92"/>
      <c r="D28" s="92"/>
      <c r="E28" s="92">
        <f>$B28      +$C28      +$D28</f>
        <v>257603000</v>
      </c>
      <c r="F28" s="93">
        <v>257603000</v>
      </c>
      <c r="G28" s="94">
        <v>139105000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/>
      <c r="M28" s="94"/>
      <c r="N28" s="93"/>
      <c r="O28" s="94"/>
      <c r="P28" s="93">
        <f>$H28      +$J28      +$L28      +$N28</f>
        <v>172525000</v>
      </c>
      <c r="Q28" s="94">
        <f>$I28      +$K28      +$M28      +$O28</f>
        <v>161866639</v>
      </c>
      <c r="R28" s="48">
        <f>IF(($H28      =0),0,((($J28      -$H28      )/$H28      )*100))</f>
        <v>5.7175222083109762</v>
      </c>
      <c r="S28" s="49">
        <f>IF(($I28      =0),0,((($K28      -$I28      )/$I28      )*100))</f>
        <v>318.46890106942237</v>
      </c>
      <c r="T28" s="48">
        <f>IF(($E28      =0),0,(($P28      /$E28      )*100))</f>
        <v>66.973210715713719</v>
      </c>
      <c r="U28" s="50">
        <f>IF(($E28      =0),0,(($Q28      /$E28      )*100))</f>
        <v>62.83569640105123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10432000</v>
      </c>
      <c r="C29" s="92"/>
      <c r="D29" s="92"/>
      <c r="E29" s="92">
        <f>$B29      +$C29      +$D29</f>
        <v>10432000</v>
      </c>
      <c r="F29" s="93">
        <v>10432000</v>
      </c>
      <c r="G29" s="94">
        <v>7303000</v>
      </c>
      <c r="H29" s="93">
        <v>1418000</v>
      </c>
      <c r="I29" s="94">
        <v>-1909000</v>
      </c>
      <c r="J29" s="93">
        <v>2365000</v>
      </c>
      <c r="K29" s="94"/>
      <c r="L29" s="93"/>
      <c r="M29" s="94"/>
      <c r="N29" s="93"/>
      <c r="O29" s="94"/>
      <c r="P29" s="93">
        <f>$H29      +$J29      +$L29      +$N29</f>
        <v>3783000</v>
      </c>
      <c r="Q29" s="94">
        <f>$I29      +$K29      +$M29      +$O29</f>
        <v>-1909000</v>
      </c>
      <c r="R29" s="48">
        <f>IF(($H29      =0),0,((($J29      -$H29      )/$H29      )*100))</f>
        <v>66.784203102961911</v>
      </c>
      <c r="S29" s="49">
        <f>IF(($I29      =0),0,((($K29      -$I29      )/$I29      )*100))</f>
        <v>-100</v>
      </c>
      <c r="T29" s="48">
        <f>IF(($E29      =0),0,(($P29      /$E29      )*100))</f>
        <v>36.263420245398777</v>
      </c>
      <c r="U29" s="50">
        <f>IF(($E29      =0),0,(($Q29      /$E29      )*100))</f>
        <v>-18.299463190184049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268035000</v>
      </c>
      <c r="C30" s="95">
        <f>SUM(C26:C29)</f>
        <v>0</v>
      </c>
      <c r="D30" s="95"/>
      <c r="E30" s="95">
        <f>$B30      +$C30      +$D30</f>
        <v>268035000</v>
      </c>
      <c r="F30" s="96">
        <f t="shared" ref="F30:O30" si="16">SUM(F26:F29)</f>
        <v>268035000</v>
      </c>
      <c r="G30" s="97">
        <f t="shared" si="16"/>
        <v>146408000</v>
      </c>
      <c r="H30" s="96">
        <f t="shared" si="16"/>
        <v>85283000</v>
      </c>
      <c r="I30" s="97">
        <f t="shared" si="16"/>
        <v>29311125</v>
      </c>
      <c r="J30" s="96">
        <f t="shared" si="16"/>
        <v>91025000</v>
      </c>
      <c r="K30" s="97">
        <f t="shared" si="16"/>
        <v>130646514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176308000</v>
      </c>
      <c r="Q30" s="97">
        <f>$I30      +$K30      +$M30      +$O30</f>
        <v>159957639</v>
      </c>
      <c r="R30" s="52">
        <f>IF(($H30      =0),0,((($J30      -$H30      )/$H30      )*100))</f>
        <v>6.7328775957693789</v>
      </c>
      <c r="S30" s="53">
        <f>IF(($I30      =0),0,((($K30      -$I30      )/$I30      )*100))</f>
        <v>345.72330130624465</v>
      </c>
      <c r="T30" s="52">
        <f>IF($E30   =0,0,($P30   /$E30   )*100)</f>
        <v>65.777976756766847</v>
      </c>
      <c r="U30" s="54">
        <f>IF($E30   =0,0,($Q30   /$E30   )*100)</f>
        <v>59.677892439420219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37682000</v>
      </c>
      <c r="C32" s="92"/>
      <c r="D32" s="92"/>
      <c r="E32" s="92">
        <f>$B32      +$C32      +$D32</f>
        <v>37682000</v>
      </c>
      <c r="F32" s="93">
        <v>37682000</v>
      </c>
      <c r="G32" s="94">
        <v>16456000</v>
      </c>
      <c r="H32" s="93">
        <v>8864000</v>
      </c>
      <c r="I32" s="94">
        <v>2472034</v>
      </c>
      <c r="J32" s="93">
        <v>3397000</v>
      </c>
      <c r="K32" s="94">
        <v>7964702</v>
      </c>
      <c r="L32" s="93"/>
      <c r="M32" s="94"/>
      <c r="N32" s="93"/>
      <c r="O32" s="94"/>
      <c r="P32" s="93">
        <f>$H32      +$J32      +$L32      +$N32</f>
        <v>12261000</v>
      </c>
      <c r="Q32" s="94">
        <f>$I32      +$K32      +$M32      +$O32</f>
        <v>10436736</v>
      </c>
      <c r="R32" s="48">
        <f>IF(($H32      =0),0,((($J32      -$H32      )/$H32      )*100))</f>
        <v>-61.676444043321297</v>
      </c>
      <c r="S32" s="49">
        <f>IF(($I32      =0),0,((($K32      -$I32      )/$I32      )*100))</f>
        <v>222.19225140107298</v>
      </c>
      <c r="T32" s="48">
        <f>IF(($E32      =0),0,(($P32      /$E32      )*100))</f>
        <v>32.538081842789666</v>
      </c>
      <c r="U32" s="50">
        <f>IF(($E32      =0),0,(($Q32      /$E32      )*100))</f>
        <v>27.696873838968205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37682000</v>
      </c>
      <c r="C33" s="95">
        <f>C32</f>
        <v>0</v>
      </c>
      <c r="D33" s="95"/>
      <c r="E33" s="95">
        <f>$B33      +$C33      +$D33</f>
        <v>37682000</v>
      </c>
      <c r="F33" s="96">
        <f t="shared" ref="F33:O33" si="17">F32</f>
        <v>37682000</v>
      </c>
      <c r="G33" s="97">
        <f t="shared" si="17"/>
        <v>16456000</v>
      </c>
      <c r="H33" s="96">
        <f t="shared" si="17"/>
        <v>8864000</v>
      </c>
      <c r="I33" s="97">
        <f t="shared" si="17"/>
        <v>2472034</v>
      </c>
      <c r="J33" s="96">
        <f t="shared" si="17"/>
        <v>3397000</v>
      </c>
      <c r="K33" s="97">
        <f t="shared" si="17"/>
        <v>7964702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12261000</v>
      </c>
      <c r="Q33" s="97">
        <f>$I33      +$K33      +$M33      +$O33</f>
        <v>10436736</v>
      </c>
      <c r="R33" s="52">
        <f>IF(($H33      =0),0,((($J33      -$H33      )/$H33      )*100))</f>
        <v>-61.676444043321297</v>
      </c>
      <c r="S33" s="53">
        <f>IF(($I33      =0),0,((($K33      -$I33      )/$I33      )*100))</f>
        <v>222.19225140107298</v>
      </c>
      <c r="T33" s="52">
        <f>IF($E33   =0,0,($P33   /$E33   )*100)</f>
        <v>32.538081842789666</v>
      </c>
      <c r="U33" s="54">
        <f>IF($E33   =0,0,($Q33   /$E33   )*100)</f>
        <v>27.696873838968205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96543000</v>
      </c>
      <c r="C35" s="92"/>
      <c r="D35" s="92"/>
      <c r="E35" s="92">
        <f t="shared" ref="E35:E40" si="18">$B35      +$C35      +$D35</f>
        <v>96543000</v>
      </c>
      <c r="F35" s="93">
        <v>96543000</v>
      </c>
      <c r="G35" s="94">
        <v>47552000</v>
      </c>
      <c r="H35" s="93">
        <v>5126000</v>
      </c>
      <c r="I35" s="94">
        <v>644715</v>
      </c>
      <c r="J35" s="93">
        <v>15092000</v>
      </c>
      <c r="K35" s="94">
        <v>20898245</v>
      </c>
      <c r="L35" s="93"/>
      <c r="M35" s="94"/>
      <c r="N35" s="93"/>
      <c r="O35" s="94"/>
      <c r="P35" s="93">
        <f t="shared" ref="P35:P40" si="19">$H35      +$J35      +$L35      +$N35</f>
        <v>20218000</v>
      </c>
      <c r="Q35" s="94">
        <f t="shared" ref="Q35:Q40" si="20">$I35      +$K35      +$M35      +$O35</f>
        <v>21542960</v>
      </c>
      <c r="R35" s="48">
        <f t="shared" ref="R35:R40" si="21">IF(($H35      =0),0,((($J35      -$H35      )/$H35      )*100))</f>
        <v>194.42060085836908</v>
      </c>
      <c r="S35" s="49">
        <f t="shared" ref="S35:S40" si="22">IF(($I35      =0),0,((($K35      -$I35      )/$I35      )*100))</f>
        <v>3141.4702620537755</v>
      </c>
      <c r="T35" s="48">
        <f t="shared" ref="T35:T39" si="23">IF(($E35      =0),0,(($P35      /$E35      )*100))</f>
        <v>20.941963684575786</v>
      </c>
      <c r="U35" s="50">
        <f t="shared" ref="U35:U39" si="24">IF(($E35      =0),0,(($Q35      /$E35      )*100))</f>
        <v>22.314367691080658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571914000</v>
      </c>
      <c r="C36" s="92"/>
      <c r="D36" s="92"/>
      <c r="E36" s="92">
        <f t="shared" si="18"/>
        <v>571914000</v>
      </c>
      <c r="F36" s="93">
        <v>571914000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17292000</v>
      </c>
      <c r="C38" s="92"/>
      <c r="D38" s="92"/>
      <c r="E38" s="92">
        <f t="shared" si="18"/>
        <v>17292000</v>
      </c>
      <c r="F38" s="93">
        <v>17292000</v>
      </c>
      <c r="G38" s="94">
        <v>11000000</v>
      </c>
      <c r="H38" s="93">
        <v>2166000</v>
      </c>
      <c r="I38" s="94">
        <v>2513520</v>
      </c>
      <c r="J38" s="93">
        <v>1935000</v>
      </c>
      <c r="K38" s="94">
        <v>1667431</v>
      </c>
      <c r="L38" s="93"/>
      <c r="M38" s="94"/>
      <c r="N38" s="93"/>
      <c r="O38" s="94"/>
      <c r="P38" s="93">
        <f t="shared" si="19"/>
        <v>4101000</v>
      </c>
      <c r="Q38" s="94">
        <f t="shared" si="20"/>
        <v>4180951</v>
      </c>
      <c r="R38" s="48">
        <f t="shared" si="21"/>
        <v>-10.664819944598337</v>
      </c>
      <c r="S38" s="49">
        <f t="shared" si="22"/>
        <v>-33.661518507909229</v>
      </c>
      <c r="T38" s="48">
        <f t="shared" si="23"/>
        <v>23.716169326856349</v>
      </c>
      <c r="U38" s="50">
        <f t="shared" si="24"/>
        <v>24.178527642840621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685749000</v>
      </c>
      <c r="C40" s="95">
        <f>SUM(C35:C39)</f>
        <v>0</v>
      </c>
      <c r="D40" s="95"/>
      <c r="E40" s="95">
        <f t="shared" si="18"/>
        <v>685749000</v>
      </c>
      <c r="F40" s="96">
        <f t="shared" ref="F40:O40" si="25">SUM(F35:F39)</f>
        <v>685749000</v>
      </c>
      <c r="G40" s="97">
        <f t="shared" si="25"/>
        <v>58552000</v>
      </c>
      <c r="H40" s="96">
        <f t="shared" si="25"/>
        <v>7292000</v>
      </c>
      <c r="I40" s="97">
        <f t="shared" si="25"/>
        <v>3158235</v>
      </c>
      <c r="J40" s="96">
        <f t="shared" si="25"/>
        <v>17027000</v>
      </c>
      <c r="K40" s="97">
        <f t="shared" si="25"/>
        <v>22565676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24319000</v>
      </c>
      <c r="Q40" s="97">
        <f t="shared" si="20"/>
        <v>25723911</v>
      </c>
      <c r="R40" s="52">
        <f t="shared" si="21"/>
        <v>133.50246845858476</v>
      </c>
      <c r="S40" s="53">
        <f t="shared" si="22"/>
        <v>614.5027523284366</v>
      </c>
      <c r="T40" s="52">
        <f>IF((+$E35+$E38) =0,0,(P40   /(+$E35+$E38) )*100)</f>
        <v>21.363376817323317</v>
      </c>
      <c r="U40" s="54">
        <f>IF((+$E35+$E38) =0,0,(Q40   /(+$E35+$E38) )*100)</f>
        <v>22.597541178020819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340000000</v>
      </c>
      <c r="C43" s="92"/>
      <c r="D43" s="92"/>
      <c r="E43" s="92">
        <f t="shared" si="26"/>
        <v>340000000</v>
      </c>
      <c r="F43" s="93">
        <v>340000000</v>
      </c>
      <c r="G43" s="94">
        <v>130000000</v>
      </c>
      <c r="H43" s="93">
        <v>11172000</v>
      </c>
      <c r="I43" s="94"/>
      <c r="J43" s="93">
        <v>105414000</v>
      </c>
      <c r="K43" s="94"/>
      <c r="L43" s="93"/>
      <c r="M43" s="94"/>
      <c r="N43" s="93"/>
      <c r="O43" s="94"/>
      <c r="P43" s="93">
        <f t="shared" si="27"/>
        <v>116586000</v>
      </c>
      <c r="Q43" s="94">
        <f t="shared" si="28"/>
        <v>0</v>
      </c>
      <c r="R43" s="48">
        <f t="shared" si="29"/>
        <v>843.55531686358756</v>
      </c>
      <c r="S43" s="49">
        <f t="shared" si="30"/>
        <v>0</v>
      </c>
      <c r="T43" s="48">
        <f t="shared" si="31"/>
        <v>34.29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247189000</v>
      </c>
      <c r="C44" s="92"/>
      <c r="D44" s="92"/>
      <c r="E44" s="92">
        <f t="shared" si="26"/>
        <v>247189000</v>
      </c>
      <c r="F44" s="93">
        <v>247189000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408630000</v>
      </c>
      <c r="C51" s="92"/>
      <c r="D51" s="92"/>
      <c r="E51" s="92">
        <f t="shared" si="26"/>
        <v>408630000</v>
      </c>
      <c r="F51" s="93">
        <v>408630000</v>
      </c>
      <c r="G51" s="94">
        <v>290000000</v>
      </c>
      <c r="H51" s="93">
        <v>66839000</v>
      </c>
      <c r="I51" s="94">
        <v>17137532</v>
      </c>
      <c r="J51" s="93">
        <v>91819000</v>
      </c>
      <c r="K51" s="94">
        <v>66871963</v>
      </c>
      <c r="L51" s="93"/>
      <c r="M51" s="94"/>
      <c r="N51" s="93"/>
      <c r="O51" s="94"/>
      <c r="P51" s="93">
        <f t="shared" si="27"/>
        <v>158658000</v>
      </c>
      <c r="Q51" s="94">
        <f t="shared" si="28"/>
        <v>84009495</v>
      </c>
      <c r="R51" s="48">
        <f t="shared" si="29"/>
        <v>37.373389787399574</v>
      </c>
      <c r="S51" s="49">
        <f t="shared" si="30"/>
        <v>290.20766234017827</v>
      </c>
      <c r="T51" s="48">
        <f t="shared" si="31"/>
        <v>38.826811541002861</v>
      </c>
      <c r="U51" s="50">
        <f t="shared" si="32"/>
        <v>20.558817267454664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80000000</v>
      </c>
      <c r="C52" s="92"/>
      <c r="D52" s="92"/>
      <c r="E52" s="92">
        <f t="shared" si="26"/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1075819000</v>
      </c>
      <c r="C53" s="95">
        <f>SUM(C42:C52)</f>
        <v>0</v>
      </c>
      <c r="D53" s="95"/>
      <c r="E53" s="95">
        <f t="shared" si="26"/>
        <v>1075819000</v>
      </c>
      <c r="F53" s="96">
        <f t="shared" ref="F53:O53" si="33">SUM(F42:F52)</f>
        <v>1075819000</v>
      </c>
      <c r="G53" s="97">
        <f t="shared" si="33"/>
        <v>420000000</v>
      </c>
      <c r="H53" s="96">
        <f t="shared" si="33"/>
        <v>78011000</v>
      </c>
      <c r="I53" s="97">
        <f t="shared" si="33"/>
        <v>17137532</v>
      </c>
      <c r="J53" s="96">
        <f t="shared" si="33"/>
        <v>197233000</v>
      </c>
      <c r="K53" s="97">
        <f t="shared" si="33"/>
        <v>66871963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275244000</v>
      </c>
      <c r="Q53" s="97">
        <f t="shared" si="28"/>
        <v>84009495</v>
      </c>
      <c r="R53" s="52">
        <f t="shared" si="29"/>
        <v>152.82716539975132</v>
      </c>
      <c r="S53" s="53">
        <f t="shared" si="30"/>
        <v>290.20766234017827</v>
      </c>
      <c r="T53" s="52">
        <f>IF((+$E43+$E45+$E47+$E48+$E51) =0,0,(P53   /(+$E43+$E45+$E47+$E48+$E51) )*100)</f>
        <v>36.766359884054872</v>
      </c>
      <c r="U53" s="54">
        <f>IF((+$E43+$E45+$E47+$E48+$E51) =0,0,(Q53   /(+$E43+$E45+$E47+$E48+$E51) )*100)</f>
        <v>11.221764423012704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2204852000</v>
      </c>
      <c r="C67" s="104">
        <f>SUM(C9:C14,C17:C23,C26:C29,C32,C35:C39,C42:C52,C55:C58,C61:C65)</f>
        <v>0</v>
      </c>
      <c r="D67" s="104"/>
      <c r="E67" s="104">
        <f t="shared" si="35"/>
        <v>2204852000</v>
      </c>
      <c r="F67" s="105">
        <f t="shared" ref="F67:O67" si="43">SUM(F9:F14,F17:F23,F26:F29,F32,F35:F39,F42:F52,F55:F58,F61:F65)</f>
        <v>2204852000</v>
      </c>
      <c r="G67" s="106">
        <f t="shared" si="43"/>
        <v>722514000</v>
      </c>
      <c r="H67" s="105">
        <f t="shared" si="43"/>
        <v>191570000</v>
      </c>
      <c r="I67" s="106">
        <f t="shared" si="43"/>
        <v>55563251</v>
      </c>
      <c r="J67" s="105">
        <f t="shared" si="43"/>
        <v>336910000</v>
      </c>
      <c r="K67" s="106">
        <f t="shared" si="43"/>
        <v>228450770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528480000</v>
      </c>
      <c r="Q67" s="106">
        <f t="shared" si="37"/>
        <v>284014021</v>
      </c>
      <c r="R67" s="61">
        <f t="shared" si="38"/>
        <v>75.867828992013358</v>
      </c>
      <c r="S67" s="62">
        <f t="shared" si="39"/>
        <v>311.15443371015135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41.058183629090337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22.065356924489706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2109366000</v>
      </c>
      <c r="C69" s="92"/>
      <c r="D69" s="92"/>
      <c r="E69" s="92">
        <f>$B69      +$C69      +$D69</f>
        <v>2109366000</v>
      </c>
      <c r="F69" s="93">
        <v>2109366000</v>
      </c>
      <c r="G69" s="94">
        <v>1204260000</v>
      </c>
      <c r="H69" s="93">
        <v>329448000</v>
      </c>
      <c r="I69" s="94">
        <v>212941143</v>
      </c>
      <c r="J69" s="93">
        <v>603934000</v>
      </c>
      <c r="K69" s="94">
        <v>252686668</v>
      </c>
      <c r="L69" s="93"/>
      <c r="M69" s="94"/>
      <c r="N69" s="93"/>
      <c r="O69" s="94"/>
      <c r="P69" s="93">
        <f>$H69      +$J69      +$L69      +$N69</f>
        <v>933382000</v>
      </c>
      <c r="Q69" s="94">
        <f>$I69      +$K69      +$M69      +$O69</f>
        <v>465627811</v>
      </c>
      <c r="R69" s="48">
        <f>IF(($H69      =0),0,((($J69      -$H69      )/$H69      )*100))</f>
        <v>83.31694227920643</v>
      </c>
      <c r="S69" s="49">
        <f>IF(($I69      =0),0,((($K69      -$I69      )/$I69      )*100))</f>
        <v>18.665028486298677</v>
      </c>
      <c r="T69" s="48">
        <f>IF(($E69      =0),0,(($P69      /$E69      )*100))</f>
        <v>44.249409538221435</v>
      </c>
      <c r="U69" s="50">
        <f>IF(($E69      =0),0,(($Q69      /$E69      )*100))</f>
        <v>22.074301519982782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2109366000</v>
      </c>
      <c r="C70" s="101">
        <f>C69</f>
        <v>0</v>
      </c>
      <c r="D70" s="101"/>
      <c r="E70" s="101">
        <f>$B70      +$C70      +$D70</f>
        <v>2109366000</v>
      </c>
      <c r="F70" s="102">
        <f t="shared" ref="F70:O70" si="44">F69</f>
        <v>2109366000</v>
      </c>
      <c r="G70" s="103">
        <f t="shared" si="44"/>
        <v>1204260000</v>
      </c>
      <c r="H70" s="102">
        <f t="shared" si="44"/>
        <v>329448000</v>
      </c>
      <c r="I70" s="103">
        <f t="shared" si="44"/>
        <v>212941143</v>
      </c>
      <c r="J70" s="102">
        <f t="shared" si="44"/>
        <v>603934000</v>
      </c>
      <c r="K70" s="103">
        <f t="shared" si="44"/>
        <v>252686668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933382000</v>
      </c>
      <c r="Q70" s="103">
        <f>$I70      +$K70      +$M70      +$O70</f>
        <v>465627811</v>
      </c>
      <c r="R70" s="57">
        <f>IF(($H70      =0),0,((($J70      -$H70      )/$H70      )*100))</f>
        <v>83.31694227920643</v>
      </c>
      <c r="S70" s="58">
        <f>IF(($I70      =0),0,((($K70      -$I70      )/$I70      )*100))</f>
        <v>18.665028486298677</v>
      </c>
      <c r="T70" s="57">
        <f>IF($E70   =0,0,($P70   /$E70   )*100)</f>
        <v>44.249409538221435</v>
      </c>
      <c r="U70" s="59">
        <f>IF($E70   =0,0,($Q70   /$E70 )*100)</f>
        <v>22.074301519982782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2109366000</v>
      </c>
      <c r="C71" s="104">
        <f>C69</f>
        <v>0</v>
      </c>
      <c r="D71" s="104"/>
      <c r="E71" s="104">
        <f>$B71      +$C71      +$D71</f>
        <v>2109366000</v>
      </c>
      <c r="F71" s="105">
        <f t="shared" ref="F71:O71" si="45">F69</f>
        <v>2109366000</v>
      </c>
      <c r="G71" s="106">
        <f t="shared" si="45"/>
        <v>1204260000</v>
      </c>
      <c r="H71" s="105">
        <f t="shared" si="45"/>
        <v>329448000</v>
      </c>
      <c r="I71" s="106">
        <f t="shared" si="45"/>
        <v>212941143</v>
      </c>
      <c r="J71" s="105">
        <f t="shared" si="45"/>
        <v>603934000</v>
      </c>
      <c r="K71" s="106">
        <f t="shared" si="45"/>
        <v>252686668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933382000</v>
      </c>
      <c r="Q71" s="106">
        <f>$I71      +$K71      +$M71      +$O71</f>
        <v>465627811</v>
      </c>
      <c r="R71" s="61">
        <f>IF(($H71      =0),0,((($J71      -$H71      )/$H71      )*100))</f>
        <v>83.31694227920643</v>
      </c>
      <c r="S71" s="62">
        <f>IF(($I71      =0),0,((($K71      -$I71      )/$I71      )*100))</f>
        <v>18.665028486298677</v>
      </c>
      <c r="T71" s="61">
        <f>IF($E71   =0,0,($P71   /$E71   )*100)</f>
        <v>44.249409538221435</v>
      </c>
      <c r="U71" s="65">
        <f>IF($E71   =0,0,($Q71   /$E71   )*100)</f>
        <v>22.074301519982782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4314218000</v>
      </c>
      <c r="C72" s="104">
        <f>SUM(C9:C14,C17:C23,C26:C29,C32,C35:C39,C42:C52,C55:C58,C61:C65,C69)</f>
        <v>0</v>
      </c>
      <c r="D72" s="104"/>
      <c r="E72" s="104">
        <f>$B72      +$C72      +$D72</f>
        <v>4314218000</v>
      </c>
      <c r="F72" s="105">
        <f t="shared" ref="F72:O72" si="46">SUM(F9:F14,F17:F23,F26:F29,F32,F35:F39,F42:F52,F55:F58,F61:F65,F69)</f>
        <v>4314218000</v>
      </c>
      <c r="G72" s="106">
        <f t="shared" si="46"/>
        <v>1926774000</v>
      </c>
      <c r="H72" s="105">
        <f t="shared" si="46"/>
        <v>521018000</v>
      </c>
      <c r="I72" s="106">
        <f t="shared" si="46"/>
        <v>268504394</v>
      </c>
      <c r="J72" s="105">
        <f t="shared" si="46"/>
        <v>940844000</v>
      </c>
      <c r="K72" s="106">
        <f t="shared" si="46"/>
        <v>481137438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1461862000</v>
      </c>
      <c r="Q72" s="106">
        <f>$I72      +$K72      +$M72      +$O72</f>
        <v>749641832</v>
      </c>
      <c r="R72" s="61">
        <f>IF(($H72      =0),0,((($J72      -$H72      )/$H72      )*100))</f>
        <v>80.578022256428767</v>
      </c>
      <c r="S72" s="62">
        <f>IF(($I72      =0),0,((($K72      -$I72      )/$I72      )*100))</f>
        <v>79.191644066726155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43.040057235136601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22.070911861128245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mdJ0bfSkChy246e11TnwVyoketx1O9KyYkYVeZa4ZfUiY3fJOizoRqfO7ZOI4E5WMr7Ulz7MJT4kjal4xSdhsw==" saltValue="9PqBIpDefyEcA5KhQGAu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268000</v>
      </c>
      <c r="I10" s="94">
        <v>268444</v>
      </c>
      <c r="J10" s="93">
        <v>126000</v>
      </c>
      <c r="K10" s="94">
        <v>299665</v>
      </c>
      <c r="L10" s="93"/>
      <c r="M10" s="94"/>
      <c r="N10" s="93"/>
      <c r="O10" s="94"/>
      <c r="P10" s="93">
        <f t="shared" ref="P10:P15" si="1">$H10      +$J10      +$L10      +$N10</f>
        <v>394000</v>
      </c>
      <c r="Q10" s="94">
        <f t="shared" ref="Q10:Q15" si="2">$I10      +$K10      +$M10      +$O10</f>
        <v>568109</v>
      </c>
      <c r="R10" s="48">
        <f t="shared" ref="R10:R15" si="3">IF(($H10      =0),0,((($J10      -$H10      )/$H10      )*100))</f>
        <v>-52.985074626865668</v>
      </c>
      <c r="S10" s="49">
        <f t="shared" ref="S10:S15" si="4">IF(($I10      =0),0,((($K10      -$I10      )/$I10      )*100))</f>
        <v>11.630358659534204</v>
      </c>
      <c r="T10" s="48">
        <f t="shared" ref="T10:T14" si="5">IF(($E10      =0),0,(($P10      /$E10      )*100))</f>
        <v>20.205128205128204</v>
      </c>
      <c r="U10" s="50">
        <f t="shared" ref="U10:U14" si="6">IF(($E10      =0),0,(($Q10      /$E10      )*100))</f>
        <v>29.133794871794873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1950000</v>
      </c>
      <c r="C15" s="95">
        <f>SUM(C9:C14)</f>
        <v>0</v>
      </c>
      <c r="D15" s="95"/>
      <c r="E15" s="95">
        <f t="shared" si="0"/>
        <v>1950000</v>
      </c>
      <c r="F15" s="96">
        <f t="shared" ref="F15:O15" si="7">SUM(F9:F14)</f>
        <v>1950000</v>
      </c>
      <c r="G15" s="97">
        <f t="shared" si="7"/>
        <v>1950000</v>
      </c>
      <c r="H15" s="96">
        <f t="shared" si="7"/>
        <v>268000</v>
      </c>
      <c r="I15" s="97">
        <f t="shared" si="7"/>
        <v>268444</v>
      </c>
      <c r="J15" s="96">
        <f t="shared" si="7"/>
        <v>126000</v>
      </c>
      <c r="K15" s="97">
        <f t="shared" si="7"/>
        <v>299665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394000</v>
      </c>
      <c r="Q15" s="97">
        <f t="shared" si="2"/>
        <v>568109</v>
      </c>
      <c r="R15" s="52">
        <f t="shared" si="3"/>
        <v>-52.985074626865668</v>
      </c>
      <c r="S15" s="53">
        <f t="shared" si="4"/>
        <v>11.630358659534204</v>
      </c>
      <c r="T15" s="52">
        <f>IF((SUM($E9:$E13))=0,0,(P15/(SUM($E9:$E13))*100))</f>
        <v>20.205128205128204</v>
      </c>
      <c r="U15" s="54">
        <f>IF((SUM($E9:$E13))=0,0,(Q15/(SUM($E9:$E13))*100))</f>
        <v>29.133794871794873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1629000</v>
      </c>
      <c r="C32" s="92"/>
      <c r="D32" s="92"/>
      <c r="E32" s="92">
        <f>$B32      +$C32      +$D32</f>
        <v>1629000</v>
      </c>
      <c r="F32" s="93">
        <v>1629000</v>
      </c>
      <c r="G32" s="94">
        <v>1140000</v>
      </c>
      <c r="H32" s="93">
        <v>351000</v>
      </c>
      <c r="I32" s="94">
        <v>149957</v>
      </c>
      <c r="J32" s="93">
        <v>171000</v>
      </c>
      <c r="K32" s="94">
        <v>611064</v>
      </c>
      <c r="L32" s="93"/>
      <c r="M32" s="94"/>
      <c r="N32" s="93"/>
      <c r="O32" s="94"/>
      <c r="P32" s="93">
        <f>$H32      +$J32      +$L32      +$N32</f>
        <v>522000</v>
      </c>
      <c r="Q32" s="94">
        <f>$I32      +$K32      +$M32      +$O32</f>
        <v>761021</v>
      </c>
      <c r="R32" s="48">
        <f>IF(($H32      =0),0,((($J32      -$H32      )/$H32      )*100))</f>
        <v>-51.282051282051277</v>
      </c>
      <c r="S32" s="49">
        <f>IF(($I32      =0),0,((($K32      -$I32      )/$I32      )*100))</f>
        <v>307.49281460685398</v>
      </c>
      <c r="T32" s="48">
        <f>IF(($E32      =0),0,(($P32      /$E32      )*100))</f>
        <v>32.044198895027627</v>
      </c>
      <c r="U32" s="50">
        <f>IF(($E32      =0),0,(($Q32      /$E32      )*100))</f>
        <v>46.717065684468999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1629000</v>
      </c>
      <c r="C33" s="95">
        <f>C32</f>
        <v>0</v>
      </c>
      <c r="D33" s="95"/>
      <c r="E33" s="95">
        <f>$B33      +$C33      +$D33</f>
        <v>1629000</v>
      </c>
      <c r="F33" s="96">
        <f t="shared" ref="F33:O33" si="17">F32</f>
        <v>1629000</v>
      </c>
      <c r="G33" s="97">
        <f t="shared" si="17"/>
        <v>1140000</v>
      </c>
      <c r="H33" s="96">
        <f t="shared" si="17"/>
        <v>351000</v>
      </c>
      <c r="I33" s="97">
        <f t="shared" si="17"/>
        <v>149957</v>
      </c>
      <c r="J33" s="96">
        <f t="shared" si="17"/>
        <v>171000</v>
      </c>
      <c r="K33" s="97">
        <f t="shared" si="17"/>
        <v>611064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522000</v>
      </c>
      <c r="Q33" s="97">
        <f>$I33      +$K33      +$M33      +$O33</f>
        <v>761021</v>
      </c>
      <c r="R33" s="52">
        <f>IF(($H33      =0),0,((($J33      -$H33      )/$H33      )*100))</f>
        <v>-51.282051282051277</v>
      </c>
      <c r="S33" s="53">
        <f>IF(($I33      =0),0,((($K33      -$I33      )/$I33      )*100))</f>
        <v>307.49281460685398</v>
      </c>
      <c r="T33" s="52">
        <f>IF($E33   =0,0,($P33   /$E33   )*100)</f>
        <v>32.044198895027627</v>
      </c>
      <c r="U33" s="54">
        <f>IF($E33   =0,0,($Q33   /$E33   )*100)</f>
        <v>46.717065684468999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111419000</v>
      </c>
      <c r="C36" s="92"/>
      <c r="D36" s="92"/>
      <c r="E36" s="92">
        <f t="shared" si="18"/>
        <v>111419000</v>
      </c>
      <c r="F36" s="93">
        <v>111419000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>
        <v>2513520</v>
      </c>
      <c r="J38" s="93">
        <v>1496000</v>
      </c>
      <c r="K38" s="94">
        <v>-1018520</v>
      </c>
      <c r="L38" s="93"/>
      <c r="M38" s="94"/>
      <c r="N38" s="93"/>
      <c r="O38" s="94"/>
      <c r="P38" s="93">
        <f t="shared" si="19"/>
        <v>1496000</v>
      </c>
      <c r="Q38" s="94">
        <f t="shared" si="20"/>
        <v>1495000</v>
      </c>
      <c r="R38" s="48">
        <f t="shared" si="21"/>
        <v>0</v>
      </c>
      <c r="S38" s="49">
        <f t="shared" si="22"/>
        <v>-140.52165886883731</v>
      </c>
      <c r="T38" s="48">
        <f t="shared" si="23"/>
        <v>37.4</v>
      </c>
      <c r="U38" s="50">
        <f t="shared" si="24"/>
        <v>37.375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115419000</v>
      </c>
      <c r="C40" s="95">
        <f>SUM(C35:C39)</f>
        <v>0</v>
      </c>
      <c r="D40" s="95"/>
      <c r="E40" s="95">
        <f t="shared" si="18"/>
        <v>115419000</v>
      </c>
      <c r="F40" s="96">
        <f t="shared" ref="F40:O40" si="25">SUM(F35:F39)</f>
        <v>115419000</v>
      </c>
      <c r="G40" s="97">
        <f t="shared" si="25"/>
        <v>1000000</v>
      </c>
      <c r="H40" s="96">
        <f t="shared" si="25"/>
        <v>0</v>
      </c>
      <c r="I40" s="97">
        <f t="shared" si="25"/>
        <v>2513520</v>
      </c>
      <c r="J40" s="96">
        <f t="shared" si="25"/>
        <v>1496000</v>
      </c>
      <c r="K40" s="97">
        <f t="shared" si="25"/>
        <v>-1018520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1496000</v>
      </c>
      <c r="Q40" s="97">
        <f t="shared" si="20"/>
        <v>1495000</v>
      </c>
      <c r="R40" s="52">
        <f t="shared" si="21"/>
        <v>0</v>
      </c>
      <c r="S40" s="53">
        <f t="shared" si="22"/>
        <v>-140.52165886883731</v>
      </c>
      <c r="T40" s="52">
        <f>IF((+$E35+$E38) =0,0,(P40   /(+$E35+$E38) )*100)</f>
        <v>37.4</v>
      </c>
      <c r="U40" s="54">
        <f>IF((+$E35+$E38) =0,0,(Q40   /(+$E35+$E38) )*100)</f>
        <v>37.375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65000000</v>
      </c>
      <c r="C51" s="92"/>
      <c r="D51" s="92"/>
      <c r="E51" s="92">
        <f t="shared" si="26"/>
        <v>65000000</v>
      </c>
      <c r="F51" s="93">
        <v>65000000</v>
      </c>
      <c r="G51" s="94">
        <v>40000000</v>
      </c>
      <c r="H51" s="93">
        <v>13321000</v>
      </c>
      <c r="I51" s="94">
        <v>12438172</v>
      </c>
      <c r="J51" s="93">
        <v>19554000</v>
      </c>
      <c r="K51" s="94">
        <v>21117766</v>
      </c>
      <c r="L51" s="93"/>
      <c r="M51" s="94"/>
      <c r="N51" s="93"/>
      <c r="O51" s="94"/>
      <c r="P51" s="93">
        <f t="shared" si="27"/>
        <v>32875000</v>
      </c>
      <c r="Q51" s="94">
        <f t="shared" si="28"/>
        <v>33555938</v>
      </c>
      <c r="R51" s="48">
        <f t="shared" si="29"/>
        <v>46.790781472862399</v>
      </c>
      <c r="S51" s="49">
        <f t="shared" si="30"/>
        <v>69.781910074888813</v>
      </c>
      <c r="T51" s="48">
        <f t="shared" si="31"/>
        <v>50.576923076923073</v>
      </c>
      <c r="U51" s="50">
        <f t="shared" si="32"/>
        <v>51.624519999999997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65000000</v>
      </c>
      <c r="C53" s="95">
        <f>SUM(C42:C52)</f>
        <v>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40000000</v>
      </c>
      <c r="H53" s="96">
        <f t="shared" si="33"/>
        <v>13321000</v>
      </c>
      <c r="I53" s="97">
        <f t="shared" si="33"/>
        <v>12438172</v>
      </c>
      <c r="J53" s="96">
        <f t="shared" si="33"/>
        <v>19554000</v>
      </c>
      <c r="K53" s="97">
        <f t="shared" si="33"/>
        <v>21117766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32875000</v>
      </c>
      <c r="Q53" s="97">
        <f t="shared" si="28"/>
        <v>33555938</v>
      </c>
      <c r="R53" s="52">
        <f t="shared" si="29"/>
        <v>46.790781472862399</v>
      </c>
      <c r="S53" s="53">
        <f t="shared" si="30"/>
        <v>69.781910074888813</v>
      </c>
      <c r="T53" s="52">
        <f>IF((+$E43+$E45+$E47+$E48+$E51) =0,0,(P53   /(+$E43+$E45+$E47+$E48+$E51) )*100)</f>
        <v>50.576923076923073</v>
      </c>
      <c r="U53" s="54">
        <f>IF((+$E43+$E45+$E47+$E48+$E51) =0,0,(Q53   /(+$E43+$E45+$E47+$E48+$E51) )*100)</f>
        <v>51.624519999999997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183998000</v>
      </c>
      <c r="C67" s="104">
        <f>SUM(C9:C14,C17:C23,C26:C29,C32,C35:C39,C42:C52,C55:C58,C61:C65)</f>
        <v>0</v>
      </c>
      <c r="D67" s="104"/>
      <c r="E67" s="104">
        <f t="shared" si="35"/>
        <v>183998000</v>
      </c>
      <c r="F67" s="105">
        <f t="shared" ref="F67:O67" si="43">SUM(F9:F14,F17:F23,F26:F29,F32,F35:F39,F42:F52,F55:F58,F61:F65)</f>
        <v>183998000</v>
      </c>
      <c r="G67" s="106">
        <f t="shared" si="43"/>
        <v>44090000</v>
      </c>
      <c r="H67" s="105">
        <f t="shared" si="43"/>
        <v>13940000</v>
      </c>
      <c r="I67" s="106">
        <f t="shared" si="43"/>
        <v>15370093</v>
      </c>
      <c r="J67" s="105">
        <f t="shared" si="43"/>
        <v>21347000</v>
      </c>
      <c r="K67" s="106">
        <f t="shared" si="43"/>
        <v>21009975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35287000</v>
      </c>
      <c r="Q67" s="106">
        <f t="shared" si="37"/>
        <v>36380068</v>
      </c>
      <c r="R67" s="61">
        <f t="shared" si="38"/>
        <v>53.134863701578197</v>
      </c>
      <c r="S67" s="62">
        <f t="shared" si="39"/>
        <v>36.693870362397938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48.618746469364417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50.124785406246986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179938000</v>
      </c>
      <c r="C69" s="92"/>
      <c r="D69" s="92"/>
      <c r="E69" s="92">
        <f>$B69      +$C69      +$D69</f>
        <v>179938000</v>
      </c>
      <c r="F69" s="93">
        <v>179938000</v>
      </c>
      <c r="G69" s="94">
        <v>134613000</v>
      </c>
      <c r="H69" s="93">
        <v>18059000</v>
      </c>
      <c r="I69" s="94">
        <v>28116770</v>
      </c>
      <c r="J69" s="93">
        <v>73046000</v>
      </c>
      <c r="K69" s="94">
        <v>64037898</v>
      </c>
      <c r="L69" s="93"/>
      <c r="M69" s="94"/>
      <c r="N69" s="93"/>
      <c r="O69" s="94"/>
      <c r="P69" s="93">
        <f>$H69      +$J69      +$L69      +$N69</f>
        <v>91105000</v>
      </c>
      <c r="Q69" s="94">
        <f>$I69      +$K69      +$M69      +$O69</f>
        <v>92154668</v>
      </c>
      <c r="R69" s="48">
        <f>IF(($H69      =0),0,((($J69      -$H69      )/$H69      )*100))</f>
        <v>304.48529818926852</v>
      </c>
      <c r="S69" s="49">
        <f>IF(($I69      =0),0,((($K69      -$I69      )/$I69      )*100))</f>
        <v>127.75695074505357</v>
      </c>
      <c r="T69" s="48">
        <f>IF(($E69      =0),0,(($P69      /$E69      )*100))</f>
        <v>50.631328568729231</v>
      </c>
      <c r="U69" s="50">
        <f>IF(($E69      =0),0,(($Q69      /$E69      )*100))</f>
        <v>51.214678389222954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179938000</v>
      </c>
      <c r="C70" s="101">
        <f>C69</f>
        <v>0</v>
      </c>
      <c r="D70" s="101"/>
      <c r="E70" s="101">
        <f>$B70      +$C70      +$D70</f>
        <v>179938000</v>
      </c>
      <c r="F70" s="102">
        <f t="shared" ref="F70:O70" si="44">F69</f>
        <v>179938000</v>
      </c>
      <c r="G70" s="103">
        <f t="shared" si="44"/>
        <v>134613000</v>
      </c>
      <c r="H70" s="102">
        <f t="shared" si="44"/>
        <v>18059000</v>
      </c>
      <c r="I70" s="103">
        <f t="shared" si="44"/>
        <v>28116770</v>
      </c>
      <c r="J70" s="102">
        <f t="shared" si="44"/>
        <v>73046000</v>
      </c>
      <c r="K70" s="103">
        <f t="shared" si="44"/>
        <v>64037898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91105000</v>
      </c>
      <c r="Q70" s="103">
        <f>$I70      +$K70      +$M70      +$O70</f>
        <v>92154668</v>
      </c>
      <c r="R70" s="57">
        <f>IF(($H70      =0),0,((($J70      -$H70      )/$H70      )*100))</f>
        <v>304.48529818926852</v>
      </c>
      <c r="S70" s="58">
        <f>IF(($I70      =0),0,((($K70      -$I70      )/$I70      )*100))</f>
        <v>127.75695074505357</v>
      </c>
      <c r="T70" s="57">
        <f>IF($E70   =0,0,($P70   /$E70   )*100)</f>
        <v>50.631328568729231</v>
      </c>
      <c r="U70" s="59">
        <f>IF($E70   =0,0,($Q70   /$E70 )*100)</f>
        <v>51.214678389222954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179938000</v>
      </c>
      <c r="C71" s="104">
        <f>C69</f>
        <v>0</v>
      </c>
      <c r="D71" s="104"/>
      <c r="E71" s="104">
        <f>$B71      +$C71      +$D71</f>
        <v>179938000</v>
      </c>
      <c r="F71" s="105">
        <f t="shared" ref="F71:O71" si="45">F69</f>
        <v>179938000</v>
      </c>
      <c r="G71" s="106">
        <f t="shared" si="45"/>
        <v>134613000</v>
      </c>
      <c r="H71" s="105">
        <f t="shared" si="45"/>
        <v>18059000</v>
      </c>
      <c r="I71" s="106">
        <f t="shared" si="45"/>
        <v>28116770</v>
      </c>
      <c r="J71" s="105">
        <f t="shared" si="45"/>
        <v>73046000</v>
      </c>
      <c r="K71" s="106">
        <f t="shared" si="45"/>
        <v>64037898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91105000</v>
      </c>
      <c r="Q71" s="106">
        <f>$I71      +$K71      +$M71      +$O71</f>
        <v>92154668</v>
      </c>
      <c r="R71" s="61">
        <f>IF(($H71      =0),0,((($J71      -$H71      )/$H71      )*100))</f>
        <v>304.48529818926852</v>
      </c>
      <c r="S71" s="62">
        <f>IF(($I71      =0),0,((($K71      -$I71      )/$I71      )*100))</f>
        <v>127.75695074505357</v>
      </c>
      <c r="T71" s="61">
        <f>IF($E71   =0,0,($P71   /$E71   )*100)</f>
        <v>50.631328568729231</v>
      </c>
      <c r="U71" s="65">
        <f>IF($E71   =0,0,($Q71   /$E71   )*100)</f>
        <v>51.214678389222954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363936000</v>
      </c>
      <c r="C72" s="104">
        <f>SUM(C9:C14,C17:C23,C26:C29,C32,C35:C39,C42:C52,C55:C58,C61:C65,C69)</f>
        <v>0</v>
      </c>
      <c r="D72" s="104"/>
      <c r="E72" s="104">
        <f>$B72      +$C72      +$D72</f>
        <v>363936000</v>
      </c>
      <c r="F72" s="105">
        <f t="shared" ref="F72:O72" si="46">SUM(F9:F14,F17:F23,F26:F29,F32,F35:F39,F42:F52,F55:F58,F61:F65,F69)</f>
        <v>363936000</v>
      </c>
      <c r="G72" s="106">
        <f t="shared" si="46"/>
        <v>178703000</v>
      </c>
      <c r="H72" s="105">
        <f t="shared" si="46"/>
        <v>31999000</v>
      </c>
      <c r="I72" s="106">
        <f t="shared" si="46"/>
        <v>43486863</v>
      </c>
      <c r="J72" s="105">
        <f t="shared" si="46"/>
        <v>94393000</v>
      </c>
      <c r="K72" s="106">
        <f t="shared" si="46"/>
        <v>85047873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126392000</v>
      </c>
      <c r="Q72" s="106">
        <f>$I72      +$K72      +$M72      +$O72</f>
        <v>128534736</v>
      </c>
      <c r="R72" s="61">
        <f>IF(($H72      =0),0,((($J72      -$H72      )/$H72      )*100))</f>
        <v>194.98734335447983</v>
      </c>
      <c r="S72" s="62">
        <f>IF(($I72      =0),0,((($K72      -$I72      )/$I72      )*100))</f>
        <v>95.571414291253888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50.052867727717341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50.901418914370126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GtFThLwuamGUOk7vJ4FnnkAvvhUowgAYfiFc1g0xWSuu727Z0ACuEXpSUFu2JLtSKQe6tf4QmtrwJbcKktTMAg==" saltValue="j6kYuqE5B/VMHqsv9Jmm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1890000</v>
      </c>
      <c r="C10" s="92"/>
      <c r="D10" s="92"/>
      <c r="E10" s="92">
        <f t="shared" ref="E10:E15" si="0">$B10      +$C10      +$D10</f>
        <v>1890000</v>
      </c>
      <c r="F10" s="93">
        <v>1890000</v>
      </c>
      <c r="G10" s="94">
        <v>1890000</v>
      </c>
      <c r="H10" s="93">
        <v>1467000</v>
      </c>
      <c r="I10" s="94"/>
      <c r="J10" s="93"/>
      <c r="K10" s="94">
        <v>1466809</v>
      </c>
      <c r="L10" s="93"/>
      <c r="M10" s="94"/>
      <c r="N10" s="93"/>
      <c r="O10" s="94"/>
      <c r="P10" s="93">
        <f t="shared" ref="P10:P15" si="1">$H10      +$J10      +$L10      +$N10</f>
        <v>1467000</v>
      </c>
      <c r="Q10" s="94">
        <f t="shared" ref="Q10:Q15" si="2">$I10      +$K10      +$M10      +$O10</f>
        <v>1466809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77.61904761904762</v>
      </c>
      <c r="U10" s="50">
        <f t="shared" ref="U10:U14" si="6">IF(($E10      =0),0,(($Q10      /$E10      )*100))</f>
        <v>77.6089417989418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1890000</v>
      </c>
      <c r="C15" s="95">
        <f>SUM(C9:C14)</f>
        <v>0</v>
      </c>
      <c r="D15" s="95"/>
      <c r="E15" s="95">
        <f t="shared" si="0"/>
        <v>1890000</v>
      </c>
      <c r="F15" s="96">
        <f t="shared" ref="F15:O15" si="7">SUM(F9:F14)</f>
        <v>1890000</v>
      </c>
      <c r="G15" s="97">
        <f t="shared" si="7"/>
        <v>1890000</v>
      </c>
      <c r="H15" s="96">
        <f t="shared" si="7"/>
        <v>1467000</v>
      </c>
      <c r="I15" s="97">
        <f t="shared" si="7"/>
        <v>0</v>
      </c>
      <c r="J15" s="96">
        <f t="shared" si="7"/>
        <v>0</v>
      </c>
      <c r="K15" s="97">
        <f t="shared" si="7"/>
        <v>1466809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1467000</v>
      </c>
      <c r="Q15" s="97">
        <f t="shared" si="2"/>
        <v>1466809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77.61904761904762</v>
      </c>
      <c r="U15" s="54">
        <f>IF((SUM($E9:$E13))=0,0,(Q15/(SUM($E9:$E13))*100))</f>
        <v>77.6089417989418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1234000</v>
      </c>
      <c r="C32" s="92"/>
      <c r="D32" s="92"/>
      <c r="E32" s="92">
        <f>$B32      +$C32      +$D32</f>
        <v>1234000</v>
      </c>
      <c r="F32" s="93">
        <v>1234000</v>
      </c>
      <c r="G32" s="94">
        <v>309000</v>
      </c>
      <c r="H32" s="93">
        <v>203000</v>
      </c>
      <c r="I32" s="94"/>
      <c r="J32" s="93">
        <v>106000</v>
      </c>
      <c r="K32" s="94">
        <v>432728</v>
      </c>
      <c r="L32" s="93"/>
      <c r="M32" s="94"/>
      <c r="N32" s="93"/>
      <c r="O32" s="94"/>
      <c r="P32" s="93">
        <f>$H32      +$J32      +$L32      +$N32</f>
        <v>309000</v>
      </c>
      <c r="Q32" s="94">
        <f>$I32      +$K32      +$M32      +$O32</f>
        <v>432728</v>
      </c>
      <c r="R32" s="48">
        <f>IF(($H32      =0),0,((($J32      -$H32      )/$H32      )*100))</f>
        <v>-47.783251231527096</v>
      </c>
      <c r="S32" s="49">
        <f>IF(($I32      =0),0,((($K32      -$I32      )/$I32      )*100))</f>
        <v>0</v>
      </c>
      <c r="T32" s="48">
        <f>IF(($E32      =0),0,(($P32      /$E32      )*100))</f>
        <v>25.040518638573744</v>
      </c>
      <c r="U32" s="50">
        <f>IF(($E32      =0),0,(($Q32      /$E32      )*100))</f>
        <v>35.067098865478115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1234000</v>
      </c>
      <c r="C33" s="95">
        <f>C32</f>
        <v>0</v>
      </c>
      <c r="D33" s="95"/>
      <c r="E33" s="95">
        <f>$B33      +$C33      +$D33</f>
        <v>1234000</v>
      </c>
      <c r="F33" s="96">
        <f t="shared" ref="F33:O33" si="17">F32</f>
        <v>1234000</v>
      </c>
      <c r="G33" s="97">
        <f t="shared" si="17"/>
        <v>309000</v>
      </c>
      <c r="H33" s="96">
        <f t="shared" si="17"/>
        <v>203000</v>
      </c>
      <c r="I33" s="97">
        <f t="shared" si="17"/>
        <v>0</v>
      </c>
      <c r="J33" s="96">
        <f t="shared" si="17"/>
        <v>106000</v>
      </c>
      <c r="K33" s="97">
        <f t="shared" si="17"/>
        <v>432728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309000</v>
      </c>
      <c r="Q33" s="97">
        <f>$I33      +$K33      +$M33      +$O33</f>
        <v>432728</v>
      </c>
      <c r="R33" s="52">
        <f>IF(($H33      =0),0,((($J33      -$H33      )/$H33      )*100))</f>
        <v>-47.783251231527096</v>
      </c>
      <c r="S33" s="53">
        <f>IF(($I33      =0),0,((($K33      -$I33      )/$I33      )*100))</f>
        <v>0</v>
      </c>
      <c r="T33" s="52">
        <f>IF($E33   =0,0,($P33   /$E33   )*100)</f>
        <v>25.040518638573744</v>
      </c>
      <c r="U33" s="54">
        <f>IF($E33   =0,0,($Q33   /$E33   )*100)</f>
        <v>35.067098865478115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15628000</v>
      </c>
      <c r="C36" s="92"/>
      <c r="D36" s="92"/>
      <c r="E36" s="92">
        <f t="shared" si="18"/>
        <v>15628000</v>
      </c>
      <c r="F36" s="93">
        <v>15628000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15628000</v>
      </c>
      <c r="C40" s="95">
        <f>SUM(C35:C39)</f>
        <v>0</v>
      </c>
      <c r="D40" s="95"/>
      <c r="E40" s="95">
        <f t="shared" si="18"/>
        <v>15628000</v>
      </c>
      <c r="F40" s="96">
        <f t="shared" ref="F40:O40" si="25">SUM(F35:F39)</f>
        <v>15628000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18752000</v>
      </c>
      <c r="C67" s="104">
        <f>SUM(C9:C14,C17:C23,C26:C29,C32,C35:C39,C42:C52,C55:C58,C61:C65)</f>
        <v>0</v>
      </c>
      <c r="D67" s="104"/>
      <c r="E67" s="104">
        <f t="shared" si="35"/>
        <v>18752000</v>
      </c>
      <c r="F67" s="105">
        <f t="shared" ref="F67:O67" si="43">SUM(F9:F14,F17:F23,F26:F29,F32,F35:F39,F42:F52,F55:F58,F61:F65)</f>
        <v>18752000</v>
      </c>
      <c r="G67" s="106">
        <f t="shared" si="43"/>
        <v>2199000</v>
      </c>
      <c r="H67" s="105">
        <f t="shared" si="43"/>
        <v>1670000</v>
      </c>
      <c r="I67" s="106">
        <f t="shared" si="43"/>
        <v>0</v>
      </c>
      <c r="J67" s="105">
        <f t="shared" si="43"/>
        <v>106000</v>
      </c>
      <c r="K67" s="106">
        <f t="shared" si="43"/>
        <v>1899537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1776000</v>
      </c>
      <c r="Q67" s="106">
        <f t="shared" si="37"/>
        <v>1899537</v>
      </c>
      <c r="R67" s="61">
        <f t="shared" si="38"/>
        <v>-93.65269461077844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56.850192061459673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60.80464148527529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34500000</v>
      </c>
      <c r="C69" s="92"/>
      <c r="D69" s="92"/>
      <c r="E69" s="92">
        <f>$B69      +$C69      +$D69</f>
        <v>34500000</v>
      </c>
      <c r="F69" s="93">
        <v>34500000</v>
      </c>
      <c r="G69" s="94">
        <v>16014000</v>
      </c>
      <c r="H69" s="93">
        <v>4526000</v>
      </c>
      <c r="I69" s="94"/>
      <c r="J69" s="93">
        <v>12080000</v>
      </c>
      <c r="K69" s="94"/>
      <c r="L69" s="93"/>
      <c r="M69" s="94"/>
      <c r="N69" s="93"/>
      <c r="O69" s="94"/>
      <c r="P69" s="93">
        <f>$H69      +$J69      +$L69      +$N69</f>
        <v>16606000</v>
      </c>
      <c r="Q69" s="94">
        <f>$I69      +$K69      +$M69      +$O69</f>
        <v>0</v>
      </c>
      <c r="R69" s="48">
        <f>IF(($H69      =0),0,((($J69      -$H69      )/$H69      )*100))</f>
        <v>166.90234202386213</v>
      </c>
      <c r="S69" s="49">
        <f>IF(($I69      =0),0,((($K69      -$I69      )/$I69      )*100))</f>
        <v>0</v>
      </c>
      <c r="T69" s="48">
        <f>IF(($E69      =0),0,(($P69      /$E69      )*100))</f>
        <v>48.133333333333333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34500000</v>
      </c>
      <c r="C70" s="101">
        <f>C69</f>
        <v>0</v>
      </c>
      <c r="D70" s="101"/>
      <c r="E70" s="101">
        <f>$B70      +$C70      +$D70</f>
        <v>34500000</v>
      </c>
      <c r="F70" s="102">
        <f t="shared" ref="F70:O70" si="44">F69</f>
        <v>34500000</v>
      </c>
      <c r="G70" s="103">
        <f t="shared" si="44"/>
        <v>16014000</v>
      </c>
      <c r="H70" s="102">
        <f t="shared" si="44"/>
        <v>4526000</v>
      </c>
      <c r="I70" s="103">
        <f t="shared" si="44"/>
        <v>0</v>
      </c>
      <c r="J70" s="102">
        <f t="shared" si="44"/>
        <v>12080000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16606000</v>
      </c>
      <c r="Q70" s="103">
        <f>$I70      +$K70      +$M70      +$O70</f>
        <v>0</v>
      </c>
      <c r="R70" s="57">
        <f>IF(($H70      =0),0,((($J70      -$H70      )/$H70      )*100))</f>
        <v>166.90234202386213</v>
      </c>
      <c r="S70" s="58">
        <f>IF(($I70      =0),0,((($K70      -$I70      )/$I70      )*100))</f>
        <v>0</v>
      </c>
      <c r="T70" s="57">
        <f>IF($E70   =0,0,($P70   /$E70   )*100)</f>
        <v>48.133333333333333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34500000</v>
      </c>
      <c r="C71" s="104">
        <f>C69</f>
        <v>0</v>
      </c>
      <c r="D71" s="104"/>
      <c r="E71" s="104">
        <f>$B71      +$C71      +$D71</f>
        <v>34500000</v>
      </c>
      <c r="F71" s="105">
        <f t="shared" ref="F71:O71" si="45">F69</f>
        <v>34500000</v>
      </c>
      <c r="G71" s="106">
        <f t="shared" si="45"/>
        <v>16014000</v>
      </c>
      <c r="H71" s="105">
        <f t="shared" si="45"/>
        <v>4526000</v>
      </c>
      <c r="I71" s="106">
        <f t="shared" si="45"/>
        <v>0</v>
      </c>
      <c r="J71" s="105">
        <f t="shared" si="45"/>
        <v>12080000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16606000</v>
      </c>
      <c r="Q71" s="106">
        <f>$I71      +$K71      +$M71      +$O71</f>
        <v>0</v>
      </c>
      <c r="R71" s="61">
        <f>IF(($H71      =0),0,((($J71      -$H71      )/$H71      )*100))</f>
        <v>166.90234202386213</v>
      </c>
      <c r="S71" s="62">
        <f>IF(($I71      =0),0,((($K71      -$I71      )/$I71      )*100))</f>
        <v>0</v>
      </c>
      <c r="T71" s="61">
        <f>IF($E71   =0,0,($P71   /$E71   )*100)</f>
        <v>48.133333333333333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53252000</v>
      </c>
      <c r="C72" s="104">
        <f>SUM(C9:C14,C17:C23,C26:C29,C32,C35:C39,C42:C52,C55:C58,C61:C65,C69)</f>
        <v>0</v>
      </c>
      <c r="D72" s="104"/>
      <c r="E72" s="104">
        <f>$B72      +$C72      +$D72</f>
        <v>53252000</v>
      </c>
      <c r="F72" s="105">
        <f t="shared" ref="F72:O72" si="46">SUM(F9:F14,F17:F23,F26:F29,F32,F35:F39,F42:F52,F55:F58,F61:F65,F69)</f>
        <v>53252000</v>
      </c>
      <c r="G72" s="106">
        <f t="shared" si="46"/>
        <v>18213000</v>
      </c>
      <c r="H72" s="105">
        <f t="shared" si="46"/>
        <v>6196000</v>
      </c>
      <c r="I72" s="106">
        <f t="shared" si="46"/>
        <v>0</v>
      </c>
      <c r="J72" s="105">
        <f t="shared" si="46"/>
        <v>12186000</v>
      </c>
      <c r="K72" s="106">
        <f t="shared" si="46"/>
        <v>1899537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18382000</v>
      </c>
      <c r="Q72" s="106">
        <f>$I72      +$K72      +$M72      +$O72</f>
        <v>1899537</v>
      </c>
      <c r="R72" s="61">
        <f>IF(($H72      =0),0,((($J72      -$H72      )/$H72      )*100))</f>
        <v>96.675274370561652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48.857112481394857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5.0487375079736339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+DFZwHbTOiXYyDG/VP/diZmfp14nPEPi2kkdr+aa/vRynzII/IKfQuhrqqFmSRe2ss6UycmQhVL6pmdyO+OB4g==" saltValue="BmjIxgSY8YF5/Vt01PDZ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158000</v>
      </c>
      <c r="I10" s="94"/>
      <c r="J10" s="93">
        <v>164000</v>
      </c>
      <c r="K10" s="94"/>
      <c r="L10" s="93"/>
      <c r="M10" s="94"/>
      <c r="N10" s="93"/>
      <c r="O10" s="94"/>
      <c r="P10" s="93">
        <f t="shared" ref="P10:P15" si="1">$H10      +$J10      +$L10      +$N10</f>
        <v>322000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3.79746835443038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10.387096774193548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158000</v>
      </c>
      <c r="I15" s="97">
        <f t="shared" si="7"/>
        <v>0</v>
      </c>
      <c r="J15" s="96">
        <f t="shared" si="7"/>
        <v>164000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322000</v>
      </c>
      <c r="Q15" s="97">
        <f t="shared" si="2"/>
        <v>0</v>
      </c>
      <c r="R15" s="52">
        <f t="shared" si="3"/>
        <v>3.79746835443038</v>
      </c>
      <c r="S15" s="53">
        <f t="shared" si="4"/>
        <v>0</v>
      </c>
      <c r="T15" s="52">
        <f>IF((SUM($E9:$E13))=0,0,(P15/(SUM($E9:$E13))*100))</f>
        <v>10.387096774193548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1099000</v>
      </c>
      <c r="C32" s="92"/>
      <c r="D32" s="92"/>
      <c r="E32" s="92">
        <f>$B32      +$C32      +$D32</f>
        <v>1099000</v>
      </c>
      <c r="F32" s="93">
        <v>1099000</v>
      </c>
      <c r="G32" s="94">
        <v>275000</v>
      </c>
      <c r="H32" s="93">
        <v>234000</v>
      </c>
      <c r="I32" s="94"/>
      <c r="J32" s="93">
        <v>41000</v>
      </c>
      <c r="K32" s="94"/>
      <c r="L32" s="93"/>
      <c r="M32" s="94"/>
      <c r="N32" s="93"/>
      <c r="O32" s="94"/>
      <c r="P32" s="93">
        <f>$H32      +$J32      +$L32      +$N32</f>
        <v>275000</v>
      </c>
      <c r="Q32" s="94">
        <f>$I32      +$K32      +$M32      +$O32</f>
        <v>0</v>
      </c>
      <c r="R32" s="48">
        <f>IF(($H32      =0),0,((($J32      -$H32      )/$H32      )*100))</f>
        <v>-82.478632478632477</v>
      </c>
      <c r="S32" s="49">
        <f>IF(($I32      =0),0,((($K32      -$I32      )/$I32      )*100))</f>
        <v>0</v>
      </c>
      <c r="T32" s="48">
        <f>IF(($E32      =0),0,(($P32      /$E32      )*100))</f>
        <v>25.022747952684259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1099000</v>
      </c>
      <c r="C33" s="95">
        <f>C32</f>
        <v>0</v>
      </c>
      <c r="D33" s="95"/>
      <c r="E33" s="95">
        <f>$B33      +$C33      +$D33</f>
        <v>1099000</v>
      </c>
      <c r="F33" s="96">
        <f t="shared" ref="F33:O33" si="17">F32</f>
        <v>1099000</v>
      </c>
      <c r="G33" s="97">
        <f t="shared" si="17"/>
        <v>275000</v>
      </c>
      <c r="H33" s="96">
        <f t="shared" si="17"/>
        <v>234000</v>
      </c>
      <c r="I33" s="97">
        <f t="shared" si="17"/>
        <v>0</v>
      </c>
      <c r="J33" s="96">
        <f t="shared" si="17"/>
        <v>41000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275000</v>
      </c>
      <c r="Q33" s="97">
        <f>$I33      +$K33      +$M33      +$O33</f>
        <v>0</v>
      </c>
      <c r="R33" s="52">
        <f>IF(($H33      =0),0,((($J33      -$H33      )/$H33      )*100))</f>
        <v>-82.478632478632477</v>
      </c>
      <c r="S33" s="53">
        <f>IF(($I33      =0),0,((($K33      -$I33      )/$I33      )*100))</f>
        <v>0</v>
      </c>
      <c r="T33" s="52">
        <f>IF($E33   =0,0,($P33   /$E33   )*100)</f>
        <v>25.022747952684259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20888000</v>
      </c>
      <c r="C36" s="92"/>
      <c r="D36" s="92"/>
      <c r="E36" s="92">
        <f t="shared" si="18"/>
        <v>20888000</v>
      </c>
      <c r="F36" s="93">
        <v>20888000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20888000</v>
      </c>
      <c r="C40" s="95">
        <f>SUM(C35:C39)</f>
        <v>0</v>
      </c>
      <c r="D40" s="95"/>
      <c r="E40" s="95">
        <f t="shared" si="18"/>
        <v>20888000</v>
      </c>
      <c r="F40" s="96">
        <f t="shared" ref="F40:O40" si="25">SUM(F35:F39)</f>
        <v>20888000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25087000</v>
      </c>
      <c r="C67" s="104">
        <f>SUM(C9:C14,C17:C23,C26:C29,C32,C35:C39,C42:C52,C55:C58,C61:C65)</f>
        <v>0</v>
      </c>
      <c r="D67" s="104"/>
      <c r="E67" s="104">
        <f t="shared" si="35"/>
        <v>25087000</v>
      </c>
      <c r="F67" s="105">
        <f t="shared" ref="F67:O67" si="43">SUM(F9:F14,F17:F23,F26:F29,F32,F35:F39,F42:F52,F55:F58,F61:F65)</f>
        <v>25087000</v>
      </c>
      <c r="G67" s="106">
        <f t="shared" si="43"/>
        <v>3375000</v>
      </c>
      <c r="H67" s="105">
        <f t="shared" si="43"/>
        <v>392000</v>
      </c>
      <c r="I67" s="106">
        <f t="shared" si="43"/>
        <v>0</v>
      </c>
      <c r="J67" s="105">
        <f t="shared" si="43"/>
        <v>205000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597000</v>
      </c>
      <c r="Q67" s="106">
        <f t="shared" si="37"/>
        <v>0</v>
      </c>
      <c r="R67" s="61">
        <f t="shared" si="38"/>
        <v>-47.704081632653065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14.217670874017625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34348000</v>
      </c>
      <c r="C69" s="92"/>
      <c r="D69" s="92"/>
      <c r="E69" s="92">
        <f>$B69      +$C69      +$D69</f>
        <v>34348000</v>
      </c>
      <c r="F69" s="93">
        <v>34348000</v>
      </c>
      <c r="G69" s="94">
        <v>18450000</v>
      </c>
      <c r="H69" s="93">
        <v>3000000</v>
      </c>
      <c r="I69" s="94"/>
      <c r="J69" s="93">
        <v>13417000</v>
      </c>
      <c r="K69" s="94"/>
      <c r="L69" s="93"/>
      <c r="M69" s="94"/>
      <c r="N69" s="93"/>
      <c r="O69" s="94"/>
      <c r="P69" s="93">
        <f>$H69      +$J69      +$L69      +$N69</f>
        <v>16417000</v>
      </c>
      <c r="Q69" s="94">
        <f>$I69      +$K69      +$M69      +$O69</f>
        <v>0</v>
      </c>
      <c r="R69" s="48">
        <f>IF(($H69      =0),0,((($J69      -$H69      )/$H69      )*100))</f>
        <v>347.23333333333335</v>
      </c>
      <c r="S69" s="49">
        <f>IF(($I69      =0),0,((($K69      -$I69      )/$I69      )*100))</f>
        <v>0</v>
      </c>
      <c r="T69" s="48">
        <f>IF(($E69      =0),0,(($P69      /$E69      )*100))</f>
        <v>47.796087108419705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34348000</v>
      </c>
      <c r="C70" s="101">
        <f>C69</f>
        <v>0</v>
      </c>
      <c r="D70" s="101"/>
      <c r="E70" s="101">
        <f>$B70      +$C70      +$D70</f>
        <v>34348000</v>
      </c>
      <c r="F70" s="102">
        <f t="shared" ref="F70:O70" si="44">F69</f>
        <v>34348000</v>
      </c>
      <c r="G70" s="103">
        <f t="shared" si="44"/>
        <v>18450000</v>
      </c>
      <c r="H70" s="102">
        <f t="shared" si="44"/>
        <v>3000000</v>
      </c>
      <c r="I70" s="103">
        <f t="shared" si="44"/>
        <v>0</v>
      </c>
      <c r="J70" s="102">
        <f t="shared" si="44"/>
        <v>13417000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16417000</v>
      </c>
      <c r="Q70" s="103">
        <f>$I70      +$K70      +$M70      +$O70</f>
        <v>0</v>
      </c>
      <c r="R70" s="57">
        <f>IF(($H70      =0),0,((($J70      -$H70      )/$H70      )*100))</f>
        <v>347.23333333333335</v>
      </c>
      <c r="S70" s="58">
        <f>IF(($I70      =0),0,((($K70      -$I70      )/$I70      )*100))</f>
        <v>0</v>
      </c>
      <c r="T70" s="57">
        <f>IF($E70   =0,0,($P70   /$E70   )*100)</f>
        <v>47.796087108419705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34348000</v>
      </c>
      <c r="C71" s="104">
        <f>C69</f>
        <v>0</v>
      </c>
      <c r="D71" s="104"/>
      <c r="E71" s="104">
        <f>$B71      +$C71      +$D71</f>
        <v>34348000</v>
      </c>
      <c r="F71" s="105">
        <f t="shared" ref="F71:O71" si="45">F69</f>
        <v>34348000</v>
      </c>
      <c r="G71" s="106">
        <f t="shared" si="45"/>
        <v>18450000</v>
      </c>
      <c r="H71" s="105">
        <f t="shared" si="45"/>
        <v>3000000</v>
      </c>
      <c r="I71" s="106">
        <f t="shared" si="45"/>
        <v>0</v>
      </c>
      <c r="J71" s="105">
        <f t="shared" si="45"/>
        <v>13417000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16417000</v>
      </c>
      <c r="Q71" s="106">
        <f>$I71      +$K71      +$M71      +$O71</f>
        <v>0</v>
      </c>
      <c r="R71" s="61">
        <f>IF(($H71      =0),0,((($J71      -$H71      )/$H71      )*100))</f>
        <v>347.23333333333335</v>
      </c>
      <c r="S71" s="62">
        <f>IF(($I71      =0),0,((($K71      -$I71      )/$I71      )*100))</f>
        <v>0</v>
      </c>
      <c r="T71" s="61">
        <f>IF($E71   =0,0,($P71   /$E71   )*100)</f>
        <v>47.796087108419705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59435000</v>
      </c>
      <c r="C72" s="104">
        <f>SUM(C9:C14,C17:C23,C26:C29,C32,C35:C39,C42:C52,C55:C58,C61:C65,C69)</f>
        <v>0</v>
      </c>
      <c r="D72" s="104"/>
      <c r="E72" s="104">
        <f>$B72      +$C72      +$D72</f>
        <v>59435000</v>
      </c>
      <c r="F72" s="105">
        <f t="shared" ref="F72:O72" si="46">SUM(F9:F14,F17:F23,F26:F29,F32,F35:F39,F42:F52,F55:F58,F61:F65,F69)</f>
        <v>59435000</v>
      </c>
      <c r="G72" s="106">
        <f t="shared" si="46"/>
        <v>21825000</v>
      </c>
      <c r="H72" s="105">
        <f t="shared" si="46"/>
        <v>3392000</v>
      </c>
      <c r="I72" s="106">
        <f t="shared" si="46"/>
        <v>0</v>
      </c>
      <c r="J72" s="105">
        <f t="shared" si="46"/>
        <v>13622000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17014000</v>
      </c>
      <c r="Q72" s="106">
        <f>$I72      +$K72      +$M72      +$O72</f>
        <v>0</v>
      </c>
      <c r="R72" s="61">
        <f>IF(($H72      =0),0,((($J72      -$H72      )/$H72      )*100))</f>
        <v>301.59198113207549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44.138324642644044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EzucBI5+IP8cR0cJfJyxm0TGuM+tkg0NWlbIph0IZex5X48OZD5/UpimROtNC0P45wEHDq3GR8PS/QEZ+whsoQ==" saltValue="QpmBiANEpQ6JDkeJ2qzl0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760000</v>
      </c>
      <c r="K10" s="94"/>
      <c r="L10" s="93"/>
      <c r="M10" s="94"/>
      <c r="N10" s="93"/>
      <c r="O10" s="94"/>
      <c r="P10" s="93">
        <f t="shared" ref="P10:P15" si="1">$H10      +$J10      +$L10      +$N10</f>
        <v>760000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24.516129032258064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4100000</v>
      </c>
      <c r="C15" s="95">
        <f>SUM(C9:C14)</f>
        <v>0</v>
      </c>
      <c r="D15" s="95"/>
      <c r="E15" s="95">
        <f t="shared" si="0"/>
        <v>4100000</v>
      </c>
      <c r="F15" s="96">
        <f t="shared" ref="F15:O15" si="7">SUM(F9:F14)</f>
        <v>4100000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760000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760000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24.516129032258064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3118000</v>
      </c>
      <c r="C32" s="92"/>
      <c r="D32" s="92"/>
      <c r="E32" s="92">
        <f>$B32      +$C32      +$D32</f>
        <v>3118000</v>
      </c>
      <c r="F32" s="93">
        <v>3118000</v>
      </c>
      <c r="G32" s="94">
        <v>779000</v>
      </c>
      <c r="H32" s="93">
        <v>519000</v>
      </c>
      <c r="I32" s="94"/>
      <c r="J32" s="93">
        <v>260000</v>
      </c>
      <c r="K32" s="94"/>
      <c r="L32" s="93"/>
      <c r="M32" s="94"/>
      <c r="N32" s="93"/>
      <c r="O32" s="94"/>
      <c r="P32" s="93">
        <f>$H32      +$J32      +$L32      +$N32</f>
        <v>779000</v>
      </c>
      <c r="Q32" s="94">
        <f>$I32      +$K32      +$M32      +$O32</f>
        <v>0</v>
      </c>
      <c r="R32" s="48">
        <f>IF(($H32      =0),0,((($J32      -$H32      )/$H32      )*100))</f>
        <v>-49.903660886319848</v>
      </c>
      <c r="S32" s="49">
        <f>IF(($I32      =0),0,((($K32      -$I32      )/$I32      )*100))</f>
        <v>0</v>
      </c>
      <c r="T32" s="48">
        <f>IF(($E32      =0),0,(($P32      /$E32      )*100))</f>
        <v>24.983964079538165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3118000</v>
      </c>
      <c r="C33" s="95">
        <f>C32</f>
        <v>0</v>
      </c>
      <c r="D33" s="95"/>
      <c r="E33" s="95">
        <f>$B33      +$C33      +$D33</f>
        <v>3118000</v>
      </c>
      <c r="F33" s="96">
        <f t="shared" ref="F33:O33" si="17">F32</f>
        <v>3118000</v>
      </c>
      <c r="G33" s="97">
        <f t="shared" si="17"/>
        <v>779000</v>
      </c>
      <c r="H33" s="96">
        <f t="shared" si="17"/>
        <v>519000</v>
      </c>
      <c r="I33" s="97">
        <f t="shared" si="17"/>
        <v>0</v>
      </c>
      <c r="J33" s="96">
        <f t="shared" si="17"/>
        <v>260000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779000</v>
      </c>
      <c r="Q33" s="97">
        <f>$I33      +$K33      +$M33      +$O33</f>
        <v>0</v>
      </c>
      <c r="R33" s="52">
        <f>IF(($H33      =0),0,((($J33      -$H33      )/$H33      )*100))</f>
        <v>-49.903660886319848</v>
      </c>
      <c r="S33" s="53">
        <f>IF(($I33      =0),0,((($K33      -$I33      )/$I33      )*100))</f>
        <v>0</v>
      </c>
      <c r="T33" s="52">
        <f>IF($E33   =0,0,($P33   /$E33   )*100)</f>
        <v>24.983964079538165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70177000</v>
      </c>
      <c r="C36" s="92"/>
      <c r="D36" s="92"/>
      <c r="E36" s="92">
        <f t="shared" si="18"/>
        <v>70177000</v>
      </c>
      <c r="F36" s="93">
        <v>70177000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4292000</v>
      </c>
      <c r="C38" s="92"/>
      <c r="D38" s="92"/>
      <c r="E38" s="92">
        <f t="shared" si="18"/>
        <v>4292000</v>
      </c>
      <c r="F38" s="93">
        <v>4292000</v>
      </c>
      <c r="G38" s="94">
        <v>3000000</v>
      </c>
      <c r="H38" s="93">
        <v>947000</v>
      </c>
      <c r="I38" s="94"/>
      <c r="J38" s="93">
        <v>439000</v>
      </c>
      <c r="K38" s="94"/>
      <c r="L38" s="93"/>
      <c r="M38" s="94"/>
      <c r="N38" s="93"/>
      <c r="O38" s="94"/>
      <c r="P38" s="93">
        <f t="shared" si="19"/>
        <v>1386000</v>
      </c>
      <c r="Q38" s="94">
        <f t="shared" si="20"/>
        <v>0</v>
      </c>
      <c r="R38" s="48">
        <f t="shared" si="21"/>
        <v>-53.643083421330516</v>
      </c>
      <c r="S38" s="49">
        <f t="shared" si="22"/>
        <v>0</v>
      </c>
      <c r="T38" s="48">
        <f t="shared" si="23"/>
        <v>32.292637465051257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74469000</v>
      </c>
      <c r="C40" s="95">
        <f>SUM(C35:C39)</f>
        <v>0</v>
      </c>
      <c r="D40" s="95"/>
      <c r="E40" s="95">
        <f t="shared" si="18"/>
        <v>74469000</v>
      </c>
      <c r="F40" s="96">
        <f t="shared" ref="F40:O40" si="25">SUM(F35:F39)</f>
        <v>74469000</v>
      </c>
      <c r="G40" s="97">
        <f t="shared" si="25"/>
        <v>3000000</v>
      </c>
      <c r="H40" s="96">
        <f t="shared" si="25"/>
        <v>947000</v>
      </c>
      <c r="I40" s="97">
        <f t="shared" si="25"/>
        <v>0</v>
      </c>
      <c r="J40" s="96">
        <f t="shared" si="25"/>
        <v>439000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1386000</v>
      </c>
      <c r="Q40" s="97">
        <f t="shared" si="20"/>
        <v>0</v>
      </c>
      <c r="R40" s="52">
        <f t="shared" si="21"/>
        <v>-53.643083421330516</v>
      </c>
      <c r="S40" s="53">
        <f t="shared" si="22"/>
        <v>0</v>
      </c>
      <c r="T40" s="52">
        <f>IF((+$E35+$E38) =0,0,(P40   /(+$E35+$E38) )*100)</f>
        <v>32.292637465051257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81687000</v>
      </c>
      <c r="C67" s="104">
        <f>SUM(C9:C14,C17:C23,C26:C29,C32,C35:C39,C42:C52,C55:C58,C61:C65)</f>
        <v>0</v>
      </c>
      <c r="D67" s="104"/>
      <c r="E67" s="104">
        <f t="shared" si="35"/>
        <v>81687000</v>
      </c>
      <c r="F67" s="105">
        <f t="shared" ref="F67:O67" si="43">SUM(F9:F14,F17:F23,F26:F29,F32,F35:F39,F42:F52,F55:F58,F61:F65)</f>
        <v>81687000</v>
      </c>
      <c r="G67" s="106">
        <f t="shared" si="43"/>
        <v>6879000</v>
      </c>
      <c r="H67" s="105">
        <f t="shared" si="43"/>
        <v>1466000</v>
      </c>
      <c r="I67" s="106">
        <f t="shared" si="43"/>
        <v>0</v>
      </c>
      <c r="J67" s="105">
        <f t="shared" si="43"/>
        <v>1459000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2925000</v>
      </c>
      <c r="Q67" s="106">
        <f t="shared" si="37"/>
        <v>0</v>
      </c>
      <c r="R67" s="61">
        <f t="shared" si="38"/>
        <v>-0.47748976807639837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27.830637488106564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72985000</v>
      </c>
      <c r="C69" s="92"/>
      <c r="D69" s="92"/>
      <c r="E69" s="92">
        <f>$B69      +$C69      +$D69</f>
        <v>72985000</v>
      </c>
      <c r="F69" s="93">
        <v>72985000</v>
      </c>
      <c r="G69" s="94">
        <v>64853000</v>
      </c>
      <c r="H69" s="93">
        <v>15813000</v>
      </c>
      <c r="I69" s="94"/>
      <c r="J69" s="93">
        <v>47049000</v>
      </c>
      <c r="K69" s="94"/>
      <c r="L69" s="93"/>
      <c r="M69" s="94"/>
      <c r="N69" s="93"/>
      <c r="O69" s="94"/>
      <c r="P69" s="93">
        <f>$H69      +$J69      +$L69      +$N69</f>
        <v>62862000</v>
      </c>
      <c r="Q69" s="94">
        <f>$I69      +$K69      +$M69      +$O69</f>
        <v>0</v>
      </c>
      <c r="R69" s="48">
        <f>IF(($H69      =0),0,((($J69      -$H69      )/$H69      )*100))</f>
        <v>197.53367482451148</v>
      </c>
      <c r="S69" s="49">
        <f>IF(($I69      =0),0,((($K69      -$I69      )/$I69      )*100))</f>
        <v>0</v>
      </c>
      <c r="T69" s="48">
        <f>IF(($E69      =0),0,(($P69      /$E69      )*100))</f>
        <v>86.130026717818737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72985000</v>
      </c>
      <c r="C70" s="101">
        <f>C69</f>
        <v>0</v>
      </c>
      <c r="D70" s="101"/>
      <c r="E70" s="101">
        <f>$B70      +$C70      +$D70</f>
        <v>72985000</v>
      </c>
      <c r="F70" s="102">
        <f t="shared" ref="F70:O70" si="44">F69</f>
        <v>72985000</v>
      </c>
      <c r="G70" s="103">
        <f t="shared" si="44"/>
        <v>64853000</v>
      </c>
      <c r="H70" s="102">
        <f t="shared" si="44"/>
        <v>15813000</v>
      </c>
      <c r="I70" s="103">
        <f t="shared" si="44"/>
        <v>0</v>
      </c>
      <c r="J70" s="102">
        <f t="shared" si="44"/>
        <v>47049000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62862000</v>
      </c>
      <c r="Q70" s="103">
        <f>$I70      +$K70      +$M70      +$O70</f>
        <v>0</v>
      </c>
      <c r="R70" s="57">
        <f>IF(($H70      =0),0,((($J70      -$H70      )/$H70      )*100))</f>
        <v>197.53367482451148</v>
      </c>
      <c r="S70" s="58">
        <f>IF(($I70      =0),0,((($K70      -$I70      )/$I70      )*100))</f>
        <v>0</v>
      </c>
      <c r="T70" s="57">
        <f>IF($E70   =0,0,($P70   /$E70   )*100)</f>
        <v>86.130026717818737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72985000</v>
      </c>
      <c r="C71" s="104">
        <f>C69</f>
        <v>0</v>
      </c>
      <c r="D71" s="104"/>
      <c r="E71" s="104">
        <f>$B71      +$C71      +$D71</f>
        <v>72985000</v>
      </c>
      <c r="F71" s="105">
        <f t="shared" ref="F71:O71" si="45">F69</f>
        <v>72985000</v>
      </c>
      <c r="G71" s="106">
        <f t="shared" si="45"/>
        <v>64853000</v>
      </c>
      <c r="H71" s="105">
        <f t="shared" si="45"/>
        <v>15813000</v>
      </c>
      <c r="I71" s="106">
        <f t="shared" si="45"/>
        <v>0</v>
      </c>
      <c r="J71" s="105">
        <f t="shared" si="45"/>
        <v>47049000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62862000</v>
      </c>
      <c r="Q71" s="106">
        <f>$I71      +$K71      +$M71      +$O71</f>
        <v>0</v>
      </c>
      <c r="R71" s="61">
        <f>IF(($H71      =0),0,((($J71      -$H71      )/$H71      )*100))</f>
        <v>197.53367482451148</v>
      </c>
      <c r="S71" s="62">
        <f>IF(($I71      =0),0,((($K71      -$I71      )/$I71      )*100))</f>
        <v>0</v>
      </c>
      <c r="T71" s="61">
        <f>IF($E71   =0,0,($P71   /$E71   )*100)</f>
        <v>86.130026717818737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154672000</v>
      </c>
      <c r="C72" s="104">
        <f>SUM(C9:C14,C17:C23,C26:C29,C32,C35:C39,C42:C52,C55:C58,C61:C65,C69)</f>
        <v>0</v>
      </c>
      <c r="D72" s="104"/>
      <c r="E72" s="104">
        <f>$B72      +$C72      +$D72</f>
        <v>154672000</v>
      </c>
      <c r="F72" s="105">
        <f t="shared" ref="F72:O72" si="46">SUM(F9:F14,F17:F23,F26:F29,F32,F35:F39,F42:F52,F55:F58,F61:F65,F69)</f>
        <v>154672000</v>
      </c>
      <c r="G72" s="106">
        <f t="shared" si="46"/>
        <v>71732000</v>
      </c>
      <c r="H72" s="105">
        <f t="shared" si="46"/>
        <v>17279000</v>
      </c>
      <c r="I72" s="106">
        <f t="shared" si="46"/>
        <v>0</v>
      </c>
      <c r="J72" s="105">
        <f t="shared" si="46"/>
        <v>48508000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65787000</v>
      </c>
      <c r="Q72" s="106">
        <f>$I72      +$K72      +$M72      +$O72</f>
        <v>0</v>
      </c>
      <c r="R72" s="61">
        <f>IF(($H72      =0),0,((($J72      -$H72      )/$H72      )*100))</f>
        <v>180.73383876381735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78.79154440385652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CcjbGIKENWuXN0LTIF8bE2q8A3s9p3DpbgL46GpPyyx2Td1rQTXWF2zZsAnjPRCtvDwT1mGECLGQL4XKh7f0Yg==" saltValue="cT8Xl9W0KQ0BtnKgJTEs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15564000</v>
      </c>
      <c r="C36" s="92"/>
      <c r="D36" s="92"/>
      <c r="E36" s="92">
        <f t="shared" si="18"/>
        <v>15564000</v>
      </c>
      <c r="F36" s="93">
        <v>15564000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15564000</v>
      </c>
      <c r="C40" s="95">
        <f>SUM(C35:C39)</f>
        <v>0</v>
      </c>
      <c r="D40" s="95"/>
      <c r="E40" s="95">
        <f t="shared" si="18"/>
        <v>15564000</v>
      </c>
      <c r="F40" s="96">
        <f t="shared" ref="F40:O40" si="25">SUM(F35:F39)</f>
        <v>15564000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18664000</v>
      </c>
      <c r="C67" s="104">
        <f>SUM(C9:C14,C17:C23,C26:C29,C32,C35:C39,C42:C52,C55:C58,C61:C65)</f>
        <v>0</v>
      </c>
      <c r="D67" s="104"/>
      <c r="E67" s="104">
        <f t="shared" si="35"/>
        <v>18664000</v>
      </c>
      <c r="F67" s="105">
        <f t="shared" ref="F67:O67" si="43">SUM(F9:F14,F17:F23,F26:F29,F32,F35:F39,F42:F52,F55:F58,F61:F65)</f>
        <v>18664000</v>
      </c>
      <c r="G67" s="106">
        <f t="shared" si="43"/>
        <v>3100000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43133000</v>
      </c>
      <c r="C69" s="92"/>
      <c r="D69" s="92"/>
      <c r="E69" s="92">
        <f>$B69      +$C69      +$D69</f>
        <v>43133000</v>
      </c>
      <c r="F69" s="93">
        <v>43133000</v>
      </c>
      <c r="G69" s="94">
        <v>12818000</v>
      </c>
      <c r="H69" s="93"/>
      <c r="I69" s="94"/>
      <c r="J69" s="93">
        <v>8000000</v>
      </c>
      <c r="K69" s="94"/>
      <c r="L69" s="93"/>
      <c r="M69" s="94"/>
      <c r="N69" s="93"/>
      <c r="O69" s="94"/>
      <c r="P69" s="93">
        <f>$H69      +$J69      +$L69      +$N69</f>
        <v>8000000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18.54728398210187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43133000</v>
      </c>
      <c r="C70" s="101">
        <f>C69</f>
        <v>0</v>
      </c>
      <c r="D70" s="101"/>
      <c r="E70" s="101">
        <f>$B70      +$C70      +$D70</f>
        <v>43133000</v>
      </c>
      <c r="F70" s="102">
        <f t="shared" ref="F70:O70" si="44">F69</f>
        <v>43133000</v>
      </c>
      <c r="G70" s="103">
        <f t="shared" si="44"/>
        <v>12818000</v>
      </c>
      <c r="H70" s="102">
        <f t="shared" si="44"/>
        <v>0</v>
      </c>
      <c r="I70" s="103">
        <f t="shared" si="44"/>
        <v>0</v>
      </c>
      <c r="J70" s="102">
        <f t="shared" si="44"/>
        <v>8000000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8000000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18.54728398210187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43133000</v>
      </c>
      <c r="C71" s="104">
        <f>C69</f>
        <v>0</v>
      </c>
      <c r="D71" s="104"/>
      <c r="E71" s="104">
        <f>$B71      +$C71      +$D71</f>
        <v>43133000</v>
      </c>
      <c r="F71" s="105">
        <f t="shared" ref="F71:O71" si="45">F69</f>
        <v>43133000</v>
      </c>
      <c r="G71" s="106">
        <f t="shared" si="45"/>
        <v>12818000</v>
      </c>
      <c r="H71" s="105">
        <f t="shared" si="45"/>
        <v>0</v>
      </c>
      <c r="I71" s="106">
        <f t="shared" si="45"/>
        <v>0</v>
      </c>
      <c r="J71" s="105">
        <f t="shared" si="45"/>
        <v>8000000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8000000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18.54728398210187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61797000</v>
      </c>
      <c r="C72" s="104">
        <f>SUM(C9:C14,C17:C23,C26:C29,C32,C35:C39,C42:C52,C55:C58,C61:C65,C69)</f>
        <v>0</v>
      </c>
      <c r="D72" s="104"/>
      <c r="E72" s="104">
        <f>$B72      +$C72      +$D72</f>
        <v>61797000</v>
      </c>
      <c r="F72" s="105">
        <f t="shared" ref="F72:O72" si="46">SUM(F9:F14,F17:F23,F26:F29,F32,F35:F39,F42:F52,F55:F58,F61:F65,F69)</f>
        <v>61797000</v>
      </c>
      <c r="G72" s="106">
        <f t="shared" si="46"/>
        <v>15918000</v>
      </c>
      <c r="H72" s="105">
        <f t="shared" si="46"/>
        <v>0</v>
      </c>
      <c r="I72" s="106">
        <f t="shared" si="46"/>
        <v>0</v>
      </c>
      <c r="J72" s="105">
        <f t="shared" si="46"/>
        <v>8000000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8000000</v>
      </c>
      <c r="Q72" s="106">
        <f>$I72      +$K72      +$M72      +$O72</f>
        <v>0</v>
      </c>
      <c r="R72" s="61">
        <f>IF(($H72      =0),0,((($J72      -$H72      )/$H72      )*100))</f>
        <v>0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17.303657560616877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+cdceeTOi1/cW8E1hrAGwj3xBcPSwgJto7v6ilbMeFM0phHxuGHGpssGLGu1FBAnMERqDAnPSE3Xl63nJzwF7g==" saltValue="w03+g+x24/uJTk2V+/QZ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>
        <v>400000</v>
      </c>
      <c r="K10" s="94"/>
      <c r="L10" s="93"/>
      <c r="M10" s="94"/>
      <c r="N10" s="93"/>
      <c r="O10" s="94"/>
      <c r="P10" s="93">
        <f t="shared" ref="P10:P15" si="1">$H10      +$J10      +$L10      +$N10</f>
        <v>400000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17.391304347826086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400000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400000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17.391304347826086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1715000</v>
      </c>
      <c r="C32" s="92"/>
      <c r="D32" s="92"/>
      <c r="E32" s="92">
        <f>$B32      +$C32      +$D32</f>
        <v>1715000</v>
      </c>
      <c r="F32" s="93">
        <v>1715000</v>
      </c>
      <c r="G32" s="94">
        <v>428000</v>
      </c>
      <c r="H32" s="93">
        <v>307000</v>
      </c>
      <c r="I32" s="94">
        <v>-428000</v>
      </c>
      <c r="J32" s="93">
        <v>121000</v>
      </c>
      <c r="K32" s="94"/>
      <c r="L32" s="93"/>
      <c r="M32" s="94"/>
      <c r="N32" s="93"/>
      <c r="O32" s="94"/>
      <c r="P32" s="93">
        <f>$H32      +$J32      +$L32      +$N32</f>
        <v>428000</v>
      </c>
      <c r="Q32" s="94">
        <f>$I32      +$K32      +$M32      +$O32</f>
        <v>-428000</v>
      </c>
      <c r="R32" s="48">
        <f>IF(($H32      =0),0,((($J32      -$H32      )/$H32      )*100))</f>
        <v>-60.586319218241044</v>
      </c>
      <c r="S32" s="49">
        <f>IF(($I32      =0),0,((($K32      -$I32      )/$I32      )*100))</f>
        <v>-100</v>
      </c>
      <c r="T32" s="48">
        <f>IF(($E32      =0),0,(($P32      /$E32      )*100))</f>
        <v>24.956268221574344</v>
      </c>
      <c r="U32" s="50">
        <f>IF(($E32      =0),0,(($Q32      /$E32      )*100))</f>
        <v>-24.956268221574344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1715000</v>
      </c>
      <c r="C33" s="95">
        <f>C32</f>
        <v>0</v>
      </c>
      <c r="D33" s="95"/>
      <c r="E33" s="95">
        <f>$B33      +$C33      +$D33</f>
        <v>1715000</v>
      </c>
      <c r="F33" s="96">
        <f t="shared" ref="F33:O33" si="17">F32</f>
        <v>1715000</v>
      </c>
      <c r="G33" s="97">
        <f t="shared" si="17"/>
        <v>428000</v>
      </c>
      <c r="H33" s="96">
        <f t="shared" si="17"/>
        <v>307000</v>
      </c>
      <c r="I33" s="97">
        <f t="shared" si="17"/>
        <v>-428000</v>
      </c>
      <c r="J33" s="96">
        <f t="shared" si="17"/>
        <v>121000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428000</v>
      </c>
      <c r="Q33" s="97">
        <f>$I33      +$K33      +$M33      +$O33</f>
        <v>-428000</v>
      </c>
      <c r="R33" s="52">
        <f>IF(($H33      =0),0,((($J33      -$H33      )/$H33      )*100))</f>
        <v>-60.586319218241044</v>
      </c>
      <c r="S33" s="53">
        <f>IF(($I33      =0),0,((($K33      -$I33      )/$I33      )*100))</f>
        <v>-100</v>
      </c>
      <c r="T33" s="52">
        <f>IF($E33   =0,0,($P33   /$E33   )*100)</f>
        <v>24.956268221574344</v>
      </c>
      <c r="U33" s="54">
        <f>IF($E33   =0,0,($Q33   /$E33   )*100)</f>
        <v>-24.956268221574344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15427000</v>
      </c>
      <c r="C36" s="92"/>
      <c r="D36" s="92"/>
      <c r="E36" s="92">
        <f t="shared" si="18"/>
        <v>15427000</v>
      </c>
      <c r="F36" s="93">
        <v>15427000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15427000</v>
      </c>
      <c r="C40" s="95">
        <f>SUM(C35:C39)</f>
        <v>0</v>
      </c>
      <c r="D40" s="95"/>
      <c r="E40" s="95">
        <f t="shared" si="18"/>
        <v>15427000</v>
      </c>
      <c r="F40" s="96">
        <f t="shared" ref="F40:O40" si="25">SUM(F35:F39)</f>
        <v>15427000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19442000</v>
      </c>
      <c r="C67" s="104">
        <f>SUM(C9:C14,C17:C23,C26:C29,C32,C35:C39,C42:C52,C55:C58,C61:C65)</f>
        <v>0</v>
      </c>
      <c r="D67" s="104"/>
      <c r="E67" s="104">
        <f t="shared" si="35"/>
        <v>19442000</v>
      </c>
      <c r="F67" s="105">
        <f t="shared" ref="F67:O67" si="43">SUM(F9:F14,F17:F23,F26:F29,F32,F35:F39,F42:F52,F55:F58,F61:F65)</f>
        <v>19442000</v>
      </c>
      <c r="G67" s="106">
        <f t="shared" si="43"/>
        <v>2728000</v>
      </c>
      <c r="H67" s="105">
        <f t="shared" si="43"/>
        <v>307000</v>
      </c>
      <c r="I67" s="106">
        <f t="shared" si="43"/>
        <v>-428000</v>
      </c>
      <c r="J67" s="105">
        <f t="shared" si="43"/>
        <v>521000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828000</v>
      </c>
      <c r="Q67" s="106">
        <f t="shared" si="37"/>
        <v>-428000</v>
      </c>
      <c r="R67" s="61">
        <f t="shared" si="38"/>
        <v>69.706840390879478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20.622665006226651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-10.660024906600249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43876000</v>
      </c>
      <c r="C69" s="92"/>
      <c r="D69" s="92"/>
      <c r="E69" s="92">
        <f>$B69      +$C69      +$D69</f>
        <v>43876000</v>
      </c>
      <c r="F69" s="93">
        <v>43876000</v>
      </c>
      <c r="G69" s="94">
        <v>30102000</v>
      </c>
      <c r="H69" s="93">
        <v>7078000</v>
      </c>
      <c r="I69" s="94"/>
      <c r="J69" s="93">
        <v>13340000</v>
      </c>
      <c r="K69" s="94"/>
      <c r="L69" s="93"/>
      <c r="M69" s="94"/>
      <c r="N69" s="93"/>
      <c r="O69" s="94"/>
      <c r="P69" s="93">
        <f>$H69      +$J69      +$L69      +$N69</f>
        <v>20418000</v>
      </c>
      <c r="Q69" s="94">
        <f>$I69      +$K69      +$M69      +$O69</f>
        <v>0</v>
      </c>
      <c r="R69" s="48">
        <f>IF(($H69      =0),0,((($J69      -$H69      )/$H69      )*100))</f>
        <v>88.47131958180276</v>
      </c>
      <c r="S69" s="49">
        <f>IF(($I69      =0),0,((($K69      -$I69      )/$I69      )*100))</f>
        <v>0</v>
      </c>
      <c r="T69" s="48">
        <f>IF(($E69      =0),0,(($P69      /$E69      )*100))</f>
        <v>46.535691494210958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43876000</v>
      </c>
      <c r="C70" s="101">
        <f>C69</f>
        <v>0</v>
      </c>
      <c r="D70" s="101"/>
      <c r="E70" s="101">
        <f>$B70      +$C70      +$D70</f>
        <v>43876000</v>
      </c>
      <c r="F70" s="102">
        <f t="shared" ref="F70:O70" si="44">F69</f>
        <v>43876000</v>
      </c>
      <c r="G70" s="103">
        <f t="shared" si="44"/>
        <v>30102000</v>
      </c>
      <c r="H70" s="102">
        <f t="shared" si="44"/>
        <v>7078000</v>
      </c>
      <c r="I70" s="103">
        <f t="shared" si="44"/>
        <v>0</v>
      </c>
      <c r="J70" s="102">
        <f t="shared" si="44"/>
        <v>13340000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20418000</v>
      </c>
      <c r="Q70" s="103">
        <f>$I70      +$K70      +$M70      +$O70</f>
        <v>0</v>
      </c>
      <c r="R70" s="57">
        <f>IF(($H70      =0),0,((($J70      -$H70      )/$H70      )*100))</f>
        <v>88.47131958180276</v>
      </c>
      <c r="S70" s="58">
        <f>IF(($I70      =0),0,((($K70      -$I70      )/$I70      )*100))</f>
        <v>0</v>
      </c>
      <c r="T70" s="57">
        <f>IF($E70   =0,0,($P70   /$E70   )*100)</f>
        <v>46.535691494210958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43876000</v>
      </c>
      <c r="C71" s="104">
        <f>C69</f>
        <v>0</v>
      </c>
      <c r="D71" s="104"/>
      <c r="E71" s="104">
        <f>$B71      +$C71      +$D71</f>
        <v>43876000</v>
      </c>
      <c r="F71" s="105">
        <f t="shared" ref="F71:O71" si="45">F69</f>
        <v>43876000</v>
      </c>
      <c r="G71" s="106">
        <f t="shared" si="45"/>
        <v>30102000</v>
      </c>
      <c r="H71" s="105">
        <f t="shared" si="45"/>
        <v>7078000</v>
      </c>
      <c r="I71" s="106">
        <f t="shared" si="45"/>
        <v>0</v>
      </c>
      <c r="J71" s="105">
        <f t="shared" si="45"/>
        <v>13340000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20418000</v>
      </c>
      <c r="Q71" s="106">
        <f>$I71      +$K71      +$M71      +$O71</f>
        <v>0</v>
      </c>
      <c r="R71" s="61">
        <f>IF(($H71      =0),0,((($J71      -$H71      )/$H71      )*100))</f>
        <v>88.47131958180276</v>
      </c>
      <c r="S71" s="62">
        <f>IF(($I71      =0),0,((($K71      -$I71      )/$I71      )*100))</f>
        <v>0</v>
      </c>
      <c r="T71" s="61">
        <f>IF($E71   =0,0,($P71   /$E71   )*100)</f>
        <v>46.535691494210958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63318000</v>
      </c>
      <c r="C72" s="104">
        <f>SUM(C9:C14,C17:C23,C26:C29,C32,C35:C39,C42:C52,C55:C58,C61:C65,C69)</f>
        <v>0</v>
      </c>
      <c r="D72" s="104"/>
      <c r="E72" s="104">
        <f>$B72      +$C72      +$D72</f>
        <v>63318000</v>
      </c>
      <c r="F72" s="105">
        <f t="shared" ref="F72:O72" si="46">SUM(F9:F14,F17:F23,F26:F29,F32,F35:F39,F42:F52,F55:F58,F61:F65,F69)</f>
        <v>63318000</v>
      </c>
      <c r="G72" s="106">
        <f t="shared" si="46"/>
        <v>32830000</v>
      </c>
      <c r="H72" s="105">
        <f t="shared" si="46"/>
        <v>7385000</v>
      </c>
      <c r="I72" s="106">
        <f t="shared" si="46"/>
        <v>-428000</v>
      </c>
      <c r="J72" s="105">
        <f t="shared" si="46"/>
        <v>13861000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21246000</v>
      </c>
      <c r="Q72" s="106">
        <f>$I72      +$K72      +$M72      +$O72</f>
        <v>-428000</v>
      </c>
      <c r="R72" s="61">
        <f>IF(($H72      =0),0,((($J72      -$H72      )/$H72      )*100))</f>
        <v>87.691266079891676</v>
      </c>
      <c r="S72" s="62">
        <f>IF(($I72      =0),0,((($K72      -$I72      )/$I72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44.363241527635672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-0.89369610156396828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LRtMrx4IbCMWDcXpdVE18SV+zVAVuNxo+CeMBYAwozDAhgT6eI9moqTH2E7ZsD1l5MIWVKC5f+iO8Z2KmDqcg==" saltValue="L+9P3jJKLbaIOWwaChIS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676000</v>
      </c>
      <c r="K10" s="94">
        <v>1351661</v>
      </c>
      <c r="L10" s="93"/>
      <c r="M10" s="94"/>
      <c r="N10" s="93"/>
      <c r="O10" s="94"/>
      <c r="P10" s="93">
        <f t="shared" ref="P10:P15" si="1">$H10      +$J10      +$L10      +$N10</f>
        <v>676000</v>
      </c>
      <c r="Q10" s="94">
        <f t="shared" ref="Q10:Q15" si="2">$I10      +$K10      +$M10      +$O10</f>
        <v>1351661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23.719298245614034</v>
      </c>
      <c r="U10" s="50">
        <f t="shared" ref="U10:U14" si="6">IF(($E10      =0),0,(($Q10      /$E10      )*100))</f>
        <v>47.426701754385967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676000</v>
      </c>
      <c r="K15" s="97">
        <f t="shared" si="7"/>
        <v>1351661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676000</v>
      </c>
      <c r="Q15" s="97">
        <f t="shared" si="2"/>
        <v>1351661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23.719298245614034</v>
      </c>
      <c r="U15" s="54">
        <f>IF((SUM($E9:$E13))=0,0,(Q15/(SUM($E9:$E13))*100))</f>
        <v>47.426701754385967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1133000</v>
      </c>
      <c r="C32" s="92"/>
      <c r="D32" s="92"/>
      <c r="E32" s="92">
        <f>$B32      +$C32      +$D32</f>
        <v>1133000</v>
      </c>
      <c r="F32" s="93">
        <v>1133000</v>
      </c>
      <c r="G32" s="94">
        <v>283000</v>
      </c>
      <c r="H32" s="93">
        <v>212000</v>
      </c>
      <c r="I32" s="94"/>
      <c r="J32" s="93">
        <v>71000</v>
      </c>
      <c r="K32" s="94"/>
      <c r="L32" s="93"/>
      <c r="M32" s="94"/>
      <c r="N32" s="93"/>
      <c r="O32" s="94"/>
      <c r="P32" s="93">
        <f>$H32      +$J32      +$L32      +$N32</f>
        <v>283000</v>
      </c>
      <c r="Q32" s="94">
        <f>$I32      +$K32      +$M32      +$O32</f>
        <v>0</v>
      </c>
      <c r="R32" s="48">
        <f>IF(($H32      =0),0,((($J32      -$H32      )/$H32      )*100))</f>
        <v>-66.509433962264154</v>
      </c>
      <c r="S32" s="49">
        <f>IF(($I32      =0),0,((($K32      -$I32      )/$I32      )*100))</f>
        <v>0</v>
      </c>
      <c r="T32" s="48">
        <f>IF(($E32      =0),0,(($P32      /$E32      )*100))</f>
        <v>24.977934686672551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1133000</v>
      </c>
      <c r="C33" s="95">
        <f>C32</f>
        <v>0</v>
      </c>
      <c r="D33" s="95"/>
      <c r="E33" s="95">
        <f>$B33      +$C33      +$D33</f>
        <v>1133000</v>
      </c>
      <c r="F33" s="96">
        <f t="shared" ref="F33:O33" si="17">F32</f>
        <v>1133000</v>
      </c>
      <c r="G33" s="97">
        <f t="shared" si="17"/>
        <v>283000</v>
      </c>
      <c r="H33" s="96">
        <f t="shared" si="17"/>
        <v>212000</v>
      </c>
      <c r="I33" s="97">
        <f t="shared" si="17"/>
        <v>0</v>
      </c>
      <c r="J33" s="96">
        <f t="shared" si="17"/>
        <v>71000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283000</v>
      </c>
      <c r="Q33" s="97">
        <f>$I33      +$K33      +$M33      +$O33</f>
        <v>0</v>
      </c>
      <c r="R33" s="52">
        <f>IF(($H33      =0),0,((($J33      -$H33      )/$H33      )*100))</f>
        <v>-66.509433962264154</v>
      </c>
      <c r="S33" s="53">
        <f>IF(($I33      =0),0,((($K33      -$I33      )/$I33      )*100))</f>
        <v>0</v>
      </c>
      <c r="T33" s="52">
        <f>IF($E33   =0,0,($P33   /$E33   )*100)</f>
        <v>24.977934686672551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4625000</v>
      </c>
      <c r="C35" s="92"/>
      <c r="D35" s="92"/>
      <c r="E35" s="92">
        <f t="shared" ref="E35:E40" si="18">$B35      +$C35      +$D35</f>
        <v>4625000</v>
      </c>
      <c r="F35" s="93">
        <v>4625000</v>
      </c>
      <c r="G35" s="94">
        <v>2500000</v>
      </c>
      <c r="H35" s="93"/>
      <c r="I35" s="94"/>
      <c r="J35" s="93">
        <v>1200000</v>
      </c>
      <c r="K35" s="94">
        <v>-304348</v>
      </c>
      <c r="L35" s="93"/>
      <c r="M35" s="94"/>
      <c r="N35" s="93"/>
      <c r="O35" s="94"/>
      <c r="P35" s="93">
        <f t="shared" ref="P35:P40" si="19">$H35      +$J35      +$L35      +$N35</f>
        <v>1200000</v>
      </c>
      <c r="Q35" s="94">
        <f t="shared" ref="Q35:Q40" si="20">$I35      +$K35      +$M35      +$O35</f>
        <v>-304348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25.945945945945947</v>
      </c>
      <c r="U35" s="50">
        <f t="shared" ref="U35:U39" si="24">IF(($E35      =0),0,(($Q35      /$E35      )*100))</f>
        <v>-6.5804972972972973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121000</v>
      </c>
      <c r="C36" s="92"/>
      <c r="D36" s="92"/>
      <c r="E36" s="92">
        <f t="shared" si="18"/>
        <v>121000</v>
      </c>
      <c r="F36" s="93">
        <v>121000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4746000</v>
      </c>
      <c r="C40" s="95">
        <f>SUM(C35:C39)</f>
        <v>0</v>
      </c>
      <c r="D40" s="95"/>
      <c r="E40" s="95">
        <f t="shared" si="18"/>
        <v>4746000</v>
      </c>
      <c r="F40" s="96">
        <f t="shared" ref="F40:O40" si="25">SUM(F35:F39)</f>
        <v>4746000</v>
      </c>
      <c r="G40" s="97">
        <f t="shared" si="25"/>
        <v>2500000</v>
      </c>
      <c r="H40" s="96">
        <f t="shared" si="25"/>
        <v>0</v>
      </c>
      <c r="I40" s="97">
        <f t="shared" si="25"/>
        <v>0</v>
      </c>
      <c r="J40" s="96">
        <f t="shared" si="25"/>
        <v>1200000</v>
      </c>
      <c r="K40" s="97">
        <f t="shared" si="25"/>
        <v>-304348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1200000</v>
      </c>
      <c r="Q40" s="97">
        <f t="shared" si="20"/>
        <v>-304348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25.945945945945947</v>
      </c>
      <c r="U40" s="54">
        <f>IF((+$E35+$E38) =0,0,(Q40   /(+$E35+$E38) )*100)</f>
        <v>-6.5804972972972973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8729000</v>
      </c>
      <c r="C67" s="104">
        <f>SUM(C9:C14,C17:C23,C26:C29,C32,C35:C39,C42:C52,C55:C58,C61:C65)</f>
        <v>0</v>
      </c>
      <c r="D67" s="104"/>
      <c r="E67" s="104">
        <f t="shared" si="35"/>
        <v>8729000</v>
      </c>
      <c r="F67" s="105">
        <f t="shared" ref="F67:O67" si="43">SUM(F9:F14,F17:F23,F26:F29,F32,F35:F39,F42:F52,F55:F58,F61:F65)</f>
        <v>8729000</v>
      </c>
      <c r="G67" s="106">
        <f t="shared" si="43"/>
        <v>5633000</v>
      </c>
      <c r="H67" s="105">
        <f t="shared" si="43"/>
        <v>212000</v>
      </c>
      <c r="I67" s="106">
        <f t="shared" si="43"/>
        <v>0</v>
      </c>
      <c r="J67" s="105">
        <f t="shared" si="43"/>
        <v>1947000</v>
      </c>
      <c r="K67" s="106">
        <f t="shared" si="43"/>
        <v>1047313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2159000</v>
      </c>
      <c r="Q67" s="106">
        <f t="shared" si="37"/>
        <v>1047313</v>
      </c>
      <c r="R67" s="61">
        <f t="shared" si="38"/>
        <v>818.39622641509436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25.081319702602229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12.166740241635686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19483000</v>
      </c>
      <c r="C69" s="92"/>
      <c r="D69" s="92"/>
      <c r="E69" s="92">
        <f>$B69      +$C69      +$D69</f>
        <v>19483000</v>
      </c>
      <c r="F69" s="93">
        <v>19483000</v>
      </c>
      <c r="G69" s="94">
        <v>17618000</v>
      </c>
      <c r="H69" s="93">
        <v>10257000</v>
      </c>
      <c r="I69" s="94"/>
      <c r="J69" s="93">
        <v>7294000</v>
      </c>
      <c r="K69" s="94">
        <v>6319000</v>
      </c>
      <c r="L69" s="93"/>
      <c r="M69" s="94"/>
      <c r="N69" s="93"/>
      <c r="O69" s="94"/>
      <c r="P69" s="93">
        <f>$H69      +$J69      +$L69      +$N69</f>
        <v>17551000</v>
      </c>
      <c r="Q69" s="94">
        <f>$I69      +$K69      +$M69      +$O69</f>
        <v>6319000</v>
      </c>
      <c r="R69" s="48">
        <f>IF(($H69      =0),0,((($J69      -$H69      )/$H69      )*100))</f>
        <v>-28.887588963634592</v>
      </c>
      <c r="S69" s="49">
        <f>IF(($I69      =0),0,((($K69      -$I69      )/$I69      )*100))</f>
        <v>0</v>
      </c>
      <c r="T69" s="48">
        <f>IF(($E69      =0),0,(($P69      /$E69      )*100))</f>
        <v>90.083662680285386</v>
      </c>
      <c r="U69" s="50">
        <f>IF(($E69      =0),0,(($Q69      /$E69      )*100))</f>
        <v>32.433403479956887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19483000</v>
      </c>
      <c r="C70" s="101">
        <f>C69</f>
        <v>0</v>
      </c>
      <c r="D70" s="101"/>
      <c r="E70" s="101">
        <f>$B70      +$C70      +$D70</f>
        <v>19483000</v>
      </c>
      <c r="F70" s="102">
        <f t="shared" ref="F70:O70" si="44">F69</f>
        <v>19483000</v>
      </c>
      <c r="G70" s="103">
        <f t="shared" si="44"/>
        <v>17618000</v>
      </c>
      <c r="H70" s="102">
        <f t="shared" si="44"/>
        <v>10257000</v>
      </c>
      <c r="I70" s="103">
        <f t="shared" si="44"/>
        <v>0</v>
      </c>
      <c r="J70" s="102">
        <f t="shared" si="44"/>
        <v>7294000</v>
      </c>
      <c r="K70" s="103">
        <f t="shared" si="44"/>
        <v>6319000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17551000</v>
      </c>
      <c r="Q70" s="103">
        <f>$I70      +$K70      +$M70      +$O70</f>
        <v>6319000</v>
      </c>
      <c r="R70" s="57">
        <f>IF(($H70      =0),0,((($J70      -$H70      )/$H70      )*100))</f>
        <v>-28.887588963634592</v>
      </c>
      <c r="S70" s="58">
        <f>IF(($I70      =0),0,((($K70      -$I70      )/$I70      )*100))</f>
        <v>0</v>
      </c>
      <c r="T70" s="57">
        <f>IF($E70   =0,0,($P70   /$E70   )*100)</f>
        <v>90.083662680285386</v>
      </c>
      <c r="U70" s="59">
        <f>IF($E70   =0,0,($Q70   /$E70 )*100)</f>
        <v>32.433403479956887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19483000</v>
      </c>
      <c r="C71" s="104">
        <f>C69</f>
        <v>0</v>
      </c>
      <c r="D71" s="104"/>
      <c r="E71" s="104">
        <f>$B71      +$C71      +$D71</f>
        <v>19483000</v>
      </c>
      <c r="F71" s="105">
        <f t="shared" ref="F71:O71" si="45">F69</f>
        <v>19483000</v>
      </c>
      <c r="G71" s="106">
        <f t="shared" si="45"/>
        <v>17618000</v>
      </c>
      <c r="H71" s="105">
        <f t="shared" si="45"/>
        <v>10257000</v>
      </c>
      <c r="I71" s="106">
        <f t="shared" si="45"/>
        <v>0</v>
      </c>
      <c r="J71" s="105">
        <f t="shared" si="45"/>
        <v>7294000</v>
      </c>
      <c r="K71" s="106">
        <f t="shared" si="45"/>
        <v>6319000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17551000</v>
      </c>
      <c r="Q71" s="106">
        <f>$I71      +$K71      +$M71      +$O71</f>
        <v>6319000</v>
      </c>
      <c r="R71" s="61">
        <f>IF(($H71      =0),0,((($J71      -$H71      )/$H71      )*100))</f>
        <v>-28.887588963634592</v>
      </c>
      <c r="S71" s="62">
        <f>IF(($I71      =0),0,((($K71      -$I71      )/$I71      )*100))</f>
        <v>0</v>
      </c>
      <c r="T71" s="61">
        <f>IF($E71   =0,0,($P71   /$E71   )*100)</f>
        <v>90.083662680285386</v>
      </c>
      <c r="U71" s="65">
        <f>IF($E71   =0,0,($Q71   /$E71   )*100)</f>
        <v>32.433403479956887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28212000</v>
      </c>
      <c r="C72" s="104">
        <f>SUM(C9:C14,C17:C23,C26:C29,C32,C35:C39,C42:C52,C55:C58,C61:C65,C69)</f>
        <v>0</v>
      </c>
      <c r="D72" s="104"/>
      <c r="E72" s="104">
        <f>$B72      +$C72      +$D72</f>
        <v>28212000</v>
      </c>
      <c r="F72" s="105">
        <f t="shared" ref="F72:O72" si="46">SUM(F9:F14,F17:F23,F26:F29,F32,F35:F39,F42:F52,F55:F58,F61:F65,F69)</f>
        <v>28212000</v>
      </c>
      <c r="G72" s="106">
        <f t="shared" si="46"/>
        <v>23251000</v>
      </c>
      <c r="H72" s="105">
        <f t="shared" si="46"/>
        <v>10469000</v>
      </c>
      <c r="I72" s="106">
        <f t="shared" si="46"/>
        <v>0</v>
      </c>
      <c r="J72" s="105">
        <f t="shared" si="46"/>
        <v>9241000</v>
      </c>
      <c r="K72" s="106">
        <f t="shared" si="46"/>
        <v>7366313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19710000</v>
      </c>
      <c r="Q72" s="106">
        <f>$I72      +$K72      +$M72      +$O72</f>
        <v>7366313</v>
      </c>
      <c r="R72" s="61">
        <f>IF(($H72      =0),0,((($J72      -$H72      )/$H72      )*100))</f>
        <v>-11.729869137453434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70.164821473069665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26.22303584778043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w2DZjGl8Mcq4Y7YIGMzsPHL4kjkHJwjFsNWLIOB/GXdBMqnbTryB/74dJbaJPQM2gKCMCK+I0yarEKQS1fxJ3w==" saltValue="y3dJ6d61LFlCCsTUeE9U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261000</v>
      </c>
      <c r="I10" s="94"/>
      <c r="J10" s="93">
        <v>524000</v>
      </c>
      <c r="K10" s="94"/>
      <c r="L10" s="93"/>
      <c r="M10" s="94"/>
      <c r="N10" s="93"/>
      <c r="O10" s="94"/>
      <c r="P10" s="93">
        <f t="shared" ref="P10:P15" si="1">$H10      +$J10      +$L10      +$N10</f>
        <v>785000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100.76628352490422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25.322580645161292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261000</v>
      </c>
      <c r="I15" s="97">
        <f t="shared" si="7"/>
        <v>0</v>
      </c>
      <c r="J15" s="96">
        <f t="shared" si="7"/>
        <v>524000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785000</v>
      </c>
      <c r="Q15" s="97">
        <f t="shared" si="2"/>
        <v>0</v>
      </c>
      <c r="R15" s="52">
        <f t="shared" si="3"/>
        <v>100.76628352490422</v>
      </c>
      <c r="S15" s="53">
        <f t="shared" si="4"/>
        <v>0</v>
      </c>
      <c r="T15" s="52">
        <f>IF((SUM($E9:$E13))=0,0,(P15/(SUM($E9:$E13))*100))</f>
        <v>25.322580645161292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1094000</v>
      </c>
      <c r="C32" s="92"/>
      <c r="D32" s="92"/>
      <c r="E32" s="92">
        <f>$B32      +$C32      +$D32</f>
        <v>1094000</v>
      </c>
      <c r="F32" s="93">
        <v>1094000</v>
      </c>
      <c r="G32" s="94">
        <v>766000</v>
      </c>
      <c r="H32" s="93">
        <v>651000</v>
      </c>
      <c r="I32" s="94"/>
      <c r="J32" s="93">
        <v>115000</v>
      </c>
      <c r="K32" s="94"/>
      <c r="L32" s="93"/>
      <c r="M32" s="94"/>
      <c r="N32" s="93"/>
      <c r="O32" s="94"/>
      <c r="P32" s="93">
        <f>$H32      +$J32      +$L32      +$N32</f>
        <v>766000</v>
      </c>
      <c r="Q32" s="94">
        <f>$I32      +$K32      +$M32      +$O32</f>
        <v>0</v>
      </c>
      <c r="R32" s="48">
        <f>IF(($H32      =0),0,((($J32      -$H32      )/$H32      )*100))</f>
        <v>-82.334869431643625</v>
      </c>
      <c r="S32" s="49">
        <f>IF(($I32      =0),0,((($K32      -$I32      )/$I32      )*100))</f>
        <v>0</v>
      </c>
      <c r="T32" s="48">
        <f>IF(($E32      =0),0,(($P32      /$E32      )*100))</f>
        <v>70.018281535648995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1094000</v>
      </c>
      <c r="C33" s="95">
        <f>C32</f>
        <v>0</v>
      </c>
      <c r="D33" s="95"/>
      <c r="E33" s="95">
        <f>$B33      +$C33      +$D33</f>
        <v>1094000</v>
      </c>
      <c r="F33" s="96">
        <f t="shared" ref="F33:O33" si="17">F32</f>
        <v>1094000</v>
      </c>
      <c r="G33" s="97">
        <f t="shared" si="17"/>
        <v>766000</v>
      </c>
      <c r="H33" s="96">
        <f t="shared" si="17"/>
        <v>651000</v>
      </c>
      <c r="I33" s="97">
        <f t="shared" si="17"/>
        <v>0</v>
      </c>
      <c r="J33" s="96">
        <f t="shared" si="17"/>
        <v>115000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766000</v>
      </c>
      <c r="Q33" s="97">
        <f>$I33      +$K33      +$M33      +$O33</f>
        <v>0</v>
      </c>
      <c r="R33" s="52">
        <f>IF(($H33      =0),0,((($J33      -$H33      )/$H33      )*100))</f>
        <v>-82.334869431643625</v>
      </c>
      <c r="S33" s="53">
        <f>IF(($I33      =0),0,((($K33      -$I33      )/$I33      )*100))</f>
        <v>0</v>
      </c>
      <c r="T33" s="52">
        <f>IF($E33   =0,0,($P33   /$E33   )*100)</f>
        <v>70.018281535648995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1600000</v>
      </c>
      <c r="C35" s="92"/>
      <c r="D35" s="92"/>
      <c r="E35" s="92">
        <f t="shared" ref="E35:E40" si="18">$B35      +$C35      +$D35</f>
        <v>1600000</v>
      </c>
      <c r="F35" s="93">
        <v>1600000</v>
      </c>
      <c r="G35" s="94">
        <v>800000</v>
      </c>
      <c r="H35" s="93"/>
      <c r="I35" s="94"/>
      <c r="J35" s="93">
        <v>200000</v>
      </c>
      <c r="K35" s="94"/>
      <c r="L35" s="93"/>
      <c r="M35" s="94"/>
      <c r="N35" s="93"/>
      <c r="O35" s="94"/>
      <c r="P35" s="93">
        <f t="shared" ref="P35:P40" si="19">$H35      +$J35      +$L35      +$N35</f>
        <v>200000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12.5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285000</v>
      </c>
      <c r="C36" s="92"/>
      <c r="D36" s="92"/>
      <c r="E36" s="92">
        <f t="shared" si="18"/>
        <v>285000</v>
      </c>
      <c r="F36" s="93">
        <v>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1885000</v>
      </c>
      <c r="C40" s="95">
        <f>SUM(C35:C39)</f>
        <v>0</v>
      </c>
      <c r="D40" s="95"/>
      <c r="E40" s="95">
        <f t="shared" si="18"/>
        <v>1885000</v>
      </c>
      <c r="F40" s="96">
        <f t="shared" ref="F40:O40" si="25">SUM(F35:F39)</f>
        <v>1885000</v>
      </c>
      <c r="G40" s="97">
        <f t="shared" si="25"/>
        <v>800000</v>
      </c>
      <c r="H40" s="96">
        <f t="shared" si="25"/>
        <v>0</v>
      </c>
      <c r="I40" s="97">
        <f t="shared" si="25"/>
        <v>0</v>
      </c>
      <c r="J40" s="96">
        <f t="shared" si="25"/>
        <v>200000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12.5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6079000</v>
      </c>
      <c r="C67" s="104">
        <f>SUM(C9:C14,C17:C23,C26:C29,C32,C35:C39,C42:C52,C55:C58,C61:C65)</f>
        <v>0</v>
      </c>
      <c r="D67" s="104"/>
      <c r="E67" s="104">
        <f t="shared" si="35"/>
        <v>6079000</v>
      </c>
      <c r="F67" s="105">
        <f t="shared" ref="F67:O67" si="43">SUM(F9:F14,F17:F23,F26:F29,F32,F35:F39,F42:F52,F55:F58,F61:F65)</f>
        <v>6079000</v>
      </c>
      <c r="G67" s="106">
        <f t="shared" si="43"/>
        <v>4666000</v>
      </c>
      <c r="H67" s="105">
        <f t="shared" si="43"/>
        <v>912000</v>
      </c>
      <c r="I67" s="106">
        <f t="shared" si="43"/>
        <v>0</v>
      </c>
      <c r="J67" s="105">
        <f t="shared" si="43"/>
        <v>839000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1751000</v>
      </c>
      <c r="Q67" s="106">
        <f t="shared" si="37"/>
        <v>0</v>
      </c>
      <c r="R67" s="61">
        <f t="shared" si="38"/>
        <v>-8.0043859649122808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30.220918191232311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17931000</v>
      </c>
      <c r="C69" s="92"/>
      <c r="D69" s="92"/>
      <c r="E69" s="92">
        <f>$B69      +$C69      +$D69</f>
        <v>17931000</v>
      </c>
      <c r="F69" s="93">
        <v>17931000</v>
      </c>
      <c r="G69" s="94">
        <v>1491000</v>
      </c>
      <c r="H69" s="93"/>
      <c r="I69" s="94"/>
      <c r="J69" s="93">
        <v>1338000</v>
      </c>
      <c r="K69" s="94"/>
      <c r="L69" s="93"/>
      <c r="M69" s="94"/>
      <c r="N69" s="93"/>
      <c r="O69" s="94"/>
      <c r="P69" s="93">
        <f>$H69      +$J69      +$L69      +$N69</f>
        <v>1338000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7.4619374268027432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17931000</v>
      </c>
      <c r="C70" s="101">
        <f>C69</f>
        <v>0</v>
      </c>
      <c r="D70" s="101"/>
      <c r="E70" s="101">
        <f>$B70      +$C70      +$D70</f>
        <v>17931000</v>
      </c>
      <c r="F70" s="102">
        <f t="shared" ref="F70:O70" si="44">F69</f>
        <v>17931000</v>
      </c>
      <c r="G70" s="103">
        <f t="shared" si="44"/>
        <v>1491000</v>
      </c>
      <c r="H70" s="102">
        <f t="shared" si="44"/>
        <v>0</v>
      </c>
      <c r="I70" s="103">
        <f t="shared" si="44"/>
        <v>0</v>
      </c>
      <c r="J70" s="102">
        <f t="shared" si="44"/>
        <v>1338000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1338000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7.4619374268027432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17931000</v>
      </c>
      <c r="C71" s="104">
        <f>C69</f>
        <v>0</v>
      </c>
      <c r="D71" s="104"/>
      <c r="E71" s="104">
        <f>$B71      +$C71      +$D71</f>
        <v>17931000</v>
      </c>
      <c r="F71" s="105">
        <f t="shared" ref="F71:O71" si="45">F69</f>
        <v>17931000</v>
      </c>
      <c r="G71" s="106">
        <f t="shared" si="45"/>
        <v>1491000</v>
      </c>
      <c r="H71" s="105">
        <f t="shared" si="45"/>
        <v>0</v>
      </c>
      <c r="I71" s="106">
        <f t="shared" si="45"/>
        <v>0</v>
      </c>
      <c r="J71" s="105">
        <f t="shared" si="45"/>
        <v>1338000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1338000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7.4619374268027432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24010000</v>
      </c>
      <c r="C72" s="104">
        <f>SUM(C9:C14,C17:C23,C26:C29,C32,C35:C39,C42:C52,C55:C58,C61:C65,C69)</f>
        <v>0</v>
      </c>
      <c r="D72" s="104"/>
      <c r="E72" s="104">
        <f>$B72      +$C72      +$D72</f>
        <v>24010000</v>
      </c>
      <c r="F72" s="105">
        <f t="shared" ref="F72:O72" si="46">SUM(F9:F14,F17:F23,F26:F29,F32,F35:F39,F42:F52,F55:F58,F61:F65,F69)</f>
        <v>24010000</v>
      </c>
      <c r="G72" s="106">
        <f t="shared" si="46"/>
        <v>6157000</v>
      </c>
      <c r="H72" s="105">
        <f t="shared" si="46"/>
        <v>912000</v>
      </c>
      <c r="I72" s="106">
        <f t="shared" si="46"/>
        <v>0</v>
      </c>
      <c r="J72" s="105">
        <f t="shared" si="46"/>
        <v>2177000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3089000</v>
      </c>
      <c r="Q72" s="106">
        <f>$I72      +$K72      +$M72      +$O72</f>
        <v>0</v>
      </c>
      <c r="R72" s="61">
        <f>IF(($H72      =0),0,((($J72      -$H72      )/$H72      )*100))</f>
        <v>138.70614035087718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13.020021074815597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rjmKiaauetB6js7cNuAl8cPLrW01eOqNStglJVO+/7oxvDX8hauVyAec1p/Zen2uZeHfWwKUroEjVG0lDp0Wg==" saltValue="M9EM8ehVd60Cxpy+e4HF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1159000</v>
      </c>
      <c r="K10" s="94">
        <v>893045</v>
      </c>
      <c r="L10" s="93"/>
      <c r="M10" s="94"/>
      <c r="N10" s="93"/>
      <c r="O10" s="94"/>
      <c r="P10" s="93">
        <f t="shared" ref="P10:P15" si="1">$H10      +$J10      +$L10      +$N10</f>
        <v>1159000</v>
      </c>
      <c r="Q10" s="94">
        <f t="shared" ref="Q10:Q15" si="2">$I10      +$K10      +$M10      +$O10</f>
        <v>893045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37.387096774193552</v>
      </c>
      <c r="U10" s="50">
        <f t="shared" ref="U10:U14" si="6">IF(($E10      =0),0,(($Q10      /$E10      )*100))</f>
        <v>28.807903225806452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1159000</v>
      </c>
      <c r="K15" s="97">
        <f t="shared" si="7"/>
        <v>893045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1159000</v>
      </c>
      <c r="Q15" s="97">
        <f t="shared" si="2"/>
        <v>893045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37.387096774193552</v>
      </c>
      <c r="U15" s="54">
        <f>IF((SUM($E9:$E13))=0,0,(Q15/(SUM($E9:$E13))*100))</f>
        <v>28.807903225806452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3229000</v>
      </c>
      <c r="C32" s="92"/>
      <c r="D32" s="92"/>
      <c r="E32" s="92">
        <f>$B32      +$C32      +$D32</f>
        <v>3229000</v>
      </c>
      <c r="F32" s="93">
        <v>3229000</v>
      </c>
      <c r="G32" s="94">
        <v>2260000</v>
      </c>
      <c r="H32" s="93">
        <v>1906000</v>
      </c>
      <c r="I32" s="94"/>
      <c r="J32" s="93">
        <v>245000</v>
      </c>
      <c r="K32" s="94">
        <v>3261101</v>
      </c>
      <c r="L32" s="93"/>
      <c r="M32" s="94"/>
      <c r="N32" s="93"/>
      <c r="O32" s="94"/>
      <c r="P32" s="93">
        <f>$H32      +$J32      +$L32      +$N32</f>
        <v>2151000</v>
      </c>
      <c r="Q32" s="94">
        <f>$I32      +$K32      +$M32      +$O32</f>
        <v>3261101</v>
      </c>
      <c r="R32" s="48">
        <f>IF(($H32      =0),0,((($J32      -$H32      )/$H32      )*100))</f>
        <v>-87.145855194123826</v>
      </c>
      <c r="S32" s="49">
        <f>IF(($I32      =0),0,((($K32      -$I32      )/$I32      )*100))</f>
        <v>0</v>
      </c>
      <c r="T32" s="48">
        <f>IF(($E32      =0),0,(($P32      /$E32      )*100))</f>
        <v>66.615051099411588</v>
      </c>
      <c r="U32" s="50">
        <f>IF(($E32      =0),0,(($Q32      /$E32      )*100))</f>
        <v>100.99414679467327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3229000</v>
      </c>
      <c r="C33" s="95">
        <f>C32</f>
        <v>0</v>
      </c>
      <c r="D33" s="95"/>
      <c r="E33" s="95">
        <f>$B33      +$C33      +$D33</f>
        <v>3229000</v>
      </c>
      <c r="F33" s="96">
        <f t="shared" ref="F33:O33" si="17">F32</f>
        <v>3229000</v>
      </c>
      <c r="G33" s="97">
        <f t="shared" si="17"/>
        <v>2260000</v>
      </c>
      <c r="H33" s="96">
        <f t="shared" si="17"/>
        <v>1906000</v>
      </c>
      <c r="I33" s="97">
        <f t="shared" si="17"/>
        <v>0</v>
      </c>
      <c r="J33" s="96">
        <f t="shared" si="17"/>
        <v>245000</v>
      </c>
      <c r="K33" s="97">
        <f t="shared" si="17"/>
        <v>3261101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2151000</v>
      </c>
      <c r="Q33" s="97">
        <f>$I33      +$K33      +$M33      +$O33</f>
        <v>3261101</v>
      </c>
      <c r="R33" s="52">
        <f>IF(($H33      =0),0,((($J33      -$H33      )/$H33      )*100))</f>
        <v>-87.145855194123826</v>
      </c>
      <c r="S33" s="53">
        <f>IF(($I33      =0),0,((($K33      -$I33      )/$I33      )*100))</f>
        <v>0</v>
      </c>
      <c r="T33" s="52">
        <f>IF($E33   =0,0,($P33   /$E33   )*100)</f>
        <v>66.615051099411588</v>
      </c>
      <c r="U33" s="54">
        <f>IF($E33   =0,0,($Q33   /$E33   )*100)</f>
        <v>100.99414679467327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96172000</v>
      </c>
      <c r="C36" s="92"/>
      <c r="D36" s="92"/>
      <c r="E36" s="92">
        <f t="shared" si="18"/>
        <v>96172000</v>
      </c>
      <c r="F36" s="93">
        <v>96172000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96172000</v>
      </c>
      <c r="C40" s="95">
        <f>SUM(C35:C39)</f>
        <v>0</v>
      </c>
      <c r="D40" s="95"/>
      <c r="E40" s="95">
        <f t="shared" si="18"/>
        <v>96172000</v>
      </c>
      <c r="F40" s="96">
        <f t="shared" ref="F40:O40" si="25">SUM(F35:F39)</f>
        <v>96172000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102501000</v>
      </c>
      <c r="C67" s="104">
        <f>SUM(C9:C14,C17:C23,C26:C29,C32,C35:C39,C42:C52,C55:C58,C61:C65)</f>
        <v>0</v>
      </c>
      <c r="D67" s="104"/>
      <c r="E67" s="104">
        <f t="shared" si="35"/>
        <v>102501000</v>
      </c>
      <c r="F67" s="105">
        <f t="shared" ref="F67:O67" si="43">SUM(F9:F14,F17:F23,F26:F29,F32,F35:F39,F42:F52,F55:F58,F61:F65)</f>
        <v>102501000</v>
      </c>
      <c r="G67" s="106">
        <f t="shared" si="43"/>
        <v>5360000</v>
      </c>
      <c r="H67" s="105">
        <f t="shared" si="43"/>
        <v>1906000</v>
      </c>
      <c r="I67" s="106">
        <f t="shared" si="43"/>
        <v>0</v>
      </c>
      <c r="J67" s="105">
        <f t="shared" si="43"/>
        <v>1404000</v>
      </c>
      <c r="K67" s="106">
        <f t="shared" si="43"/>
        <v>4154146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3310000</v>
      </c>
      <c r="Q67" s="106">
        <f t="shared" si="37"/>
        <v>4154146</v>
      </c>
      <c r="R67" s="61">
        <f t="shared" si="38"/>
        <v>-26.337880377754459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52.298941380944854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65.636688260388681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56510000</v>
      </c>
      <c r="C69" s="92"/>
      <c r="D69" s="92"/>
      <c r="E69" s="92">
        <f>$B69      +$C69      +$D69</f>
        <v>56510000</v>
      </c>
      <c r="F69" s="93">
        <v>56510000</v>
      </c>
      <c r="G69" s="94">
        <v>45522000</v>
      </c>
      <c r="H69" s="93">
        <v>12567000</v>
      </c>
      <c r="I69" s="94"/>
      <c r="J69" s="93">
        <v>22738000</v>
      </c>
      <c r="K69" s="94">
        <v>20784408</v>
      </c>
      <c r="L69" s="93"/>
      <c r="M69" s="94"/>
      <c r="N69" s="93"/>
      <c r="O69" s="94"/>
      <c r="P69" s="93">
        <f>$H69      +$J69      +$L69      +$N69</f>
        <v>35305000</v>
      </c>
      <c r="Q69" s="94">
        <f>$I69      +$K69      +$M69      +$O69</f>
        <v>20784408</v>
      </c>
      <c r="R69" s="48">
        <f>IF(($H69      =0),0,((($J69      -$H69      )/$H69      )*100))</f>
        <v>80.934192726983369</v>
      </c>
      <c r="S69" s="49">
        <f>IF(($I69      =0),0,((($K69      -$I69      )/$I69      )*100))</f>
        <v>0</v>
      </c>
      <c r="T69" s="48">
        <f>IF(($E69      =0),0,(($P69      /$E69      )*100))</f>
        <v>62.475668023358701</v>
      </c>
      <c r="U69" s="50">
        <f>IF(($E69      =0),0,(($Q69      /$E69      )*100))</f>
        <v>36.780053087949035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56510000</v>
      </c>
      <c r="C70" s="101">
        <f>C69</f>
        <v>0</v>
      </c>
      <c r="D70" s="101"/>
      <c r="E70" s="101">
        <f>$B70      +$C70      +$D70</f>
        <v>56510000</v>
      </c>
      <c r="F70" s="102">
        <f t="shared" ref="F70:O70" si="44">F69</f>
        <v>56510000</v>
      </c>
      <c r="G70" s="103">
        <f t="shared" si="44"/>
        <v>45522000</v>
      </c>
      <c r="H70" s="102">
        <f t="shared" si="44"/>
        <v>12567000</v>
      </c>
      <c r="I70" s="103">
        <f t="shared" si="44"/>
        <v>0</v>
      </c>
      <c r="J70" s="102">
        <f t="shared" si="44"/>
        <v>22738000</v>
      </c>
      <c r="K70" s="103">
        <f t="shared" si="44"/>
        <v>20784408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35305000</v>
      </c>
      <c r="Q70" s="103">
        <f>$I70      +$K70      +$M70      +$O70</f>
        <v>20784408</v>
      </c>
      <c r="R70" s="57">
        <f>IF(($H70      =0),0,((($J70      -$H70      )/$H70      )*100))</f>
        <v>80.934192726983369</v>
      </c>
      <c r="S70" s="58">
        <f>IF(($I70      =0),0,((($K70      -$I70      )/$I70      )*100))</f>
        <v>0</v>
      </c>
      <c r="T70" s="57">
        <f>IF($E70   =0,0,($P70   /$E70   )*100)</f>
        <v>62.475668023358701</v>
      </c>
      <c r="U70" s="59">
        <f>IF($E70   =0,0,($Q70   /$E70 )*100)</f>
        <v>36.780053087949035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56510000</v>
      </c>
      <c r="C71" s="104">
        <f>C69</f>
        <v>0</v>
      </c>
      <c r="D71" s="104"/>
      <c r="E71" s="104">
        <f>$B71      +$C71      +$D71</f>
        <v>56510000</v>
      </c>
      <c r="F71" s="105">
        <f t="shared" ref="F71:O71" si="45">F69</f>
        <v>56510000</v>
      </c>
      <c r="G71" s="106">
        <f t="shared" si="45"/>
        <v>45522000</v>
      </c>
      <c r="H71" s="105">
        <f t="shared" si="45"/>
        <v>12567000</v>
      </c>
      <c r="I71" s="106">
        <f t="shared" si="45"/>
        <v>0</v>
      </c>
      <c r="J71" s="105">
        <f t="shared" si="45"/>
        <v>22738000</v>
      </c>
      <c r="K71" s="106">
        <f t="shared" si="45"/>
        <v>20784408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35305000</v>
      </c>
      <c r="Q71" s="106">
        <f>$I71      +$K71      +$M71      +$O71</f>
        <v>20784408</v>
      </c>
      <c r="R71" s="61">
        <f>IF(($H71      =0),0,((($J71      -$H71      )/$H71      )*100))</f>
        <v>80.934192726983369</v>
      </c>
      <c r="S71" s="62">
        <f>IF(($I71      =0),0,((($K71      -$I71      )/$I71      )*100))</f>
        <v>0</v>
      </c>
      <c r="T71" s="61">
        <f>IF($E71   =0,0,($P71   /$E71   )*100)</f>
        <v>62.475668023358701</v>
      </c>
      <c r="U71" s="65">
        <f>IF($E71   =0,0,($Q71   /$E71   )*100)</f>
        <v>36.780053087949035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159011000</v>
      </c>
      <c r="C72" s="104">
        <f>SUM(C9:C14,C17:C23,C26:C29,C32,C35:C39,C42:C52,C55:C58,C61:C65,C69)</f>
        <v>0</v>
      </c>
      <c r="D72" s="104"/>
      <c r="E72" s="104">
        <f>$B72      +$C72      +$D72</f>
        <v>159011000</v>
      </c>
      <c r="F72" s="105">
        <f t="shared" ref="F72:O72" si="46">SUM(F9:F14,F17:F23,F26:F29,F32,F35:F39,F42:F52,F55:F58,F61:F65,F69)</f>
        <v>159011000</v>
      </c>
      <c r="G72" s="106">
        <f t="shared" si="46"/>
        <v>50882000</v>
      </c>
      <c r="H72" s="105">
        <f t="shared" si="46"/>
        <v>14473000</v>
      </c>
      <c r="I72" s="106">
        <f t="shared" si="46"/>
        <v>0</v>
      </c>
      <c r="J72" s="105">
        <f t="shared" si="46"/>
        <v>24142000</v>
      </c>
      <c r="K72" s="106">
        <f t="shared" si="46"/>
        <v>24938554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38615000</v>
      </c>
      <c r="Q72" s="106">
        <f>$I72      +$K72      +$M72      +$O72</f>
        <v>24938554</v>
      </c>
      <c r="R72" s="61">
        <f>IF(($H72      =0),0,((($J72      -$H72      )/$H72      )*100))</f>
        <v>66.807158156567397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61.450691449577491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39.686427218765417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4CbwchJSbMyJ8FPdHAAJ0VUqFIRnl9NOYdHVIbjbmvKbeL+xhZhbh+MXXoQY3szZHPocWQH3cPHS1g2GmnUQlA==" saltValue="VV9Q8+VyjqUm7meq6dGH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2111000</v>
      </c>
      <c r="I10" s="94"/>
      <c r="J10" s="93">
        <v>564000</v>
      </c>
      <c r="K10" s="94"/>
      <c r="L10" s="93"/>
      <c r="M10" s="94"/>
      <c r="N10" s="93"/>
      <c r="O10" s="94"/>
      <c r="P10" s="93">
        <f t="shared" ref="P10:P15" si="1">$H10      +$J10      +$L10      +$N10</f>
        <v>2675000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-73.28280435812411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86.290322580645167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2111000</v>
      </c>
      <c r="I15" s="97">
        <f t="shared" si="7"/>
        <v>0</v>
      </c>
      <c r="J15" s="96">
        <f t="shared" si="7"/>
        <v>564000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2675000</v>
      </c>
      <c r="Q15" s="97">
        <f t="shared" si="2"/>
        <v>0</v>
      </c>
      <c r="R15" s="52">
        <f t="shared" si="3"/>
        <v>-73.28280435812411</v>
      </c>
      <c r="S15" s="53">
        <f t="shared" si="4"/>
        <v>0</v>
      </c>
      <c r="T15" s="52">
        <f>IF((SUM($E9:$E13))=0,0,(P15/(SUM($E9:$E13))*100))</f>
        <v>86.290322580645167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12458000</v>
      </c>
      <c r="C20" s="92"/>
      <c r="D20" s="92"/>
      <c r="E20" s="92">
        <f t="shared" si="8"/>
        <v>12458000</v>
      </c>
      <c r="F20" s="93">
        <v>12458000</v>
      </c>
      <c r="G20" s="94">
        <v>12458000</v>
      </c>
      <c r="H20" s="93">
        <v>2413000</v>
      </c>
      <c r="I20" s="94"/>
      <c r="J20" s="93">
        <v>8297000</v>
      </c>
      <c r="K20" s="94"/>
      <c r="L20" s="93"/>
      <c r="M20" s="94"/>
      <c r="N20" s="93"/>
      <c r="O20" s="94"/>
      <c r="P20" s="93">
        <f t="shared" si="9"/>
        <v>10710000</v>
      </c>
      <c r="Q20" s="94">
        <f t="shared" si="10"/>
        <v>0</v>
      </c>
      <c r="R20" s="48">
        <f t="shared" si="11"/>
        <v>243.84583506009116</v>
      </c>
      <c r="S20" s="49">
        <f t="shared" si="12"/>
        <v>0</v>
      </c>
      <c r="T20" s="48">
        <f t="shared" si="13"/>
        <v>85.968855353989397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12458000</v>
      </c>
      <c r="C24" s="95">
        <f>SUM(C17:C23)</f>
        <v>0</v>
      </c>
      <c r="D24" s="95"/>
      <c r="E24" s="95">
        <f t="shared" si="8"/>
        <v>12458000</v>
      </c>
      <c r="F24" s="96">
        <f t="shared" ref="F24:O24" si="15">SUM(F17:F23)</f>
        <v>12458000</v>
      </c>
      <c r="G24" s="97">
        <f t="shared" si="15"/>
        <v>12458000</v>
      </c>
      <c r="H24" s="96">
        <f t="shared" si="15"/>
        <v>2413000</v>
      </c>
      <c r="I24" s="97">
        <f t="shared" si="15"/>
        <v>0</v>
      </c>
      <c r="J24" s="96">
        <f t="shared" si="15"/>
        <v>8297000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10710000</v>
      </c>
      <c r="Q24" s="97">
        <f t="shared" si="10"/>
        <v>0</v>
      </c>
      <c r="R24" s="52">
        <f t="shared" si="11"/>
        <v>243.84583506009116</v>
      </c>
      <c r="S24" s="53">
        <f t="shared" si="12"/>
        <v>0</v>
      </c>
      <c r="T24" s="52">
        <f>IF(($E24-$E19-$E23)   =0,0,($P24   /($E24-$E19-$E23)   )*100)</f>
        <v>85.968855353989397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238000</v>
      </c>
      <c r="H32" s="93">
        <v>232000</v>
      </c>
      <c r="I32" s="94">
        <v>-6264</v>
      </c>
      <c r="J32" s="93"/>
      <c r="K32" s="94"/>
      <c r="L32" s="93"/>
      <c r="M32" s="94"/>
      <c r="N32" s="93"/>
      <c r="O32" s="94"/>
      <c r="P32" s="93">
        <f>$H32      +$J32      +$L32      +$N32</f>
        <v>232000</v>
      </c>
      <c r="Q32" s="94">
        <f>$I32      +$K32      +$M32      +$O32</f>
        <v>-6264</v>
      </c>
      <c r="R32" s="48">
        <f>IF(($H32      =0),0,((($J32      -$H32      )/$H32      )*100))</f>
        <v>-100</v>
      </c>
      <c r="S32" s="49">
        <f>IF(($I32      =0),0,((($K32      -$I32      )/$I32      )*100))</f>
        <v>-100</v>
      </c>
      <c r="T32" s="48">
        <f>IF(($E32      =0),0,(($P32      /$E32      )*100))</f>
        <v>24.421052631578945</v>
      </c>
      <c r="U32" s="50">
        <f>IF(($E32      =0),0,(($Q32      /$E32      )*100))</f>
        <v>-0.6593684210526316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238000</v>
      </c>
      <c r="H33" s="96">
        <f t="shared" si="17"/>
        <v>232000</v>
      </c>
      <c r="I33" s="97">
        <f t="shared" si="17"/>
        <v>-6264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232000</v>
      </c>
      <c r="Q33" s="97">
        <f>$I33      +$K33      +$M33      +$O33</f>
        <v>-6264</v>
      </c>
      <c r="R33" s="52">
        <f>IF(($H33      =0),0,((($J33      -$H33      )/$H33      )*100))</f>
        <v>-100</v>
      </c>
      <c r="S33" s="53">
        <f>IF(($I33      =0),0,((($K33      -$I33      )/$I33      )*100))</f>
        <v>-100</v>
      </c>
      <c r="T33" s="52">
        <f>IF($E33   =0,0,($P33   /$E33   )*100)</f>
        <v>24.421052631578945</v>
      </c>
      <c r="U33" s="54">
        <f>IF($E33   =0,0,($Q33   /$E33   )*100)</f>
        <v>-0.6593684210526316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25589000</v>
      </c>
      <c r="C36" s="92"/>
      <c r="D36" s="92"/>
      <c r="E36" s="92">
        <f t="shared" si="18"/>
        <v>25589000</v>
      </c>
      <c r="F36" s="93">
        <v>25589000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25589000</v>
      </c>
      <c r="C40" s="95">
        <f>SUM(C35:C39)</f>
        <v>0</v>
      </c>
      <c r="D40" s="95"/>
      <c r="E40" s="95">
        <f t="shared" si="18"/>
        <v>25589000</v>
      </c>
      <c r="F40" s="96">
        <f t="shared" ref="F40:O40" si="25">SUM(F35:F39)</f>
        <v>25589000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42097000</v>
      </c>
      <c r="C67" s="104">
        <f>SUM(C9:C14,C17:C23,C26:C29,C32,C35:C39,C42:C52,C55:C58,C61:C65)</f>
        <v>0</v>
      </c>
      <c r="D67" s="104"/>
      <c r="E67" s="104">
        <f t="shared" si="35"/>
        <v>42097000</v>
      </c>
      <c r="F67" s="105">
        <f t="shared" ref="F67:O67" si="43">SUM(F9:F14,F17:F23,F26:F29,F32,F35:F39,F42:F52,F55:F58,F61:F65)</f>
        <v>42097000</v>
      </c>
      <c r="G67" s="106">
        <f t="shared" si="43"/>
        <v>15796000</v>
      </c>
      <c r="H67" s="105">
        <f t="shared" si="43"/>
        <v>4756000</v>
      </c>
      <c r="I67" s="106">
        <f t="shared" si="43"/>
        <v>-6264</v>
      </c>
      <c r="J67" s="105">
        <f t="shared" si="43"/>
        <v>8861000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13617000</v>
      </c>
      <c r="Q67" s="106">
        <f t="shared" si="37"/>
        <v>-6264</v>
      </c>
      <c r="R67" s="61">
        <f t="shared" si="38"/>
        <v>86.312026913372591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82.487278895081175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-3.7945238672158953E-2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16840000</v>
      </c>
      <c r="C69" s="92"/>
      <c r="D69" s="92"/>
      <c r="E69" s="92">
        <f>$B69      +$C69      +$D69</f>
        <v>16840000</v>
      </c>
      <c r="F69" s="93">
        <v>16840000</v>
      </c>
      <c r="G69" s="94">
        <v>12030000</v>
      </c>
      <c r="H69" s="93"/>
      <c r="I69" s="94"/>
      <c r="J69" s="93">
        <v>9798000</v>
      </c>
      <c r="K69" s="94"/>
      <c r="L69" s="93"/>
      <c r="M69" s="94"/>
      <c r="N69" s="93"/>
      <c r="O69" s="94"/>
      <c r="P69" s="93">
        <f>$H69      +$J69      +$L69      +$N69</f>
        <v>9798000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58.182897862232771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16840000</v>
      </c>
      <c r="C70" s="101">
        <f>C69</f>
        <v>0</v>
      </c>
      <c r="D70" s="101"/>
      <c r="E70" s="101">
        <f>$B70      +$C70      +$D70</f>
        <v>16840000</v>
      </c>
      <c r="F70" s="102">
        <f t="shared" ref="F70:O70" si="44">F69</f>
        <v>16840000</v>
      </c>
      <c r="G70" s="103">
        <f t="shared" si="44"/>
        <v>12030000</v>
      </c>
      <c r="H70" s="102">
        <f t="shared" si="44"/>
        <v>0</v>
      </c>
      <c r="I70" s="103">
        <f t="shared" si="44"/>
        <v>0</v>
      </c>
      <c r="J70" s="102">
        <f t="shared" si="44"/>
        <v>9798000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9798000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58.182897862232771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16840000</v>
      </c>
      <c r="C71" s="104">
        <f>C69</f>
        <v>0</v>
      </c>
      <c r="D71" s="104"/>
      <c r="E71" s="104">
        <f>$B71      +$C71      +$D71</f>
        <v>16840000</v>
      </c>
      <c r="F71" s="105">
        <f t="shared" ref="F71:O71" si="45">F69</f>
        <v>16840000</v>
      </c>
      <c r="G71" s="106">
        <f t="shared" si="45"/>
        <v>12030000</v>
      </c>
      <c r="H71" s="105">
        <f t="shared" si="45"/>
        <v>0</v>
      </c>
      <c r="I71" s="106">
        <f t="shared" si="45"/>
        <v>0</v>
      </c>
      <c r="J71" s="105">
        <f t="shared" si="45"/>
        <v>9798000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9798000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58.182897862232771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58937000</v>
      </c>
      <c r="C72" s="104">
        <f>SUM(C9:C14,C17:C23,C26:C29,C32,C35:C39,C42:C52,C55:C58,C61:C65,C69)</f>
        <v>0</v>
      </c>
      <c r="D72" s="104"/>
      <c r="E72" s="104">
        <f>$B72      +$C72      +$D72</f>
        <v>58937000</v>
      </c>
      <c r="F72" s="105">
        <f t="shared" ref="F72:O72" si="46">SUM(F9:F14,F17:F23,F26:F29,F32,F35:F39,F42:F52,F55:F58,F61:F65,F69)</f>
        <v>58937000</v>
      </c>
      <c r="G72" s="106">
        <f t="shared" si="46"/>
        <v>27826000</v>
      </c>
      <c r="H72" s="105">
        <f t="shared" si="46"/>
        <v>4756000</v>
      </c>
      <c r="I72" s="106">
        <f t="shared" si="46"/>
        <v>-6264</v>
      </c>
      <c r="J72" s="105">
        <f t="shared" si="46"/>
        <v>18659000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23415000</v>
      </c>
      <c r="Q72" s="106">
        <f>$I72      +$K72      +$M72      +$O72</f>
        <v>-6264</v>
      </c>
      <c r="R72" s="61">
        <f>IF(($H72      =0),0,((($J72      -$H72      )/$H72      )*100))</f>
        <v>292.32548359966358</v>
      </c>
      <c r="S72" s="62">
        <f>IF(($I72      =0),0,((($K72      -$I72      )/$I72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70.214105793450869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-1.8783735156531124E-2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V3rb27Apdz730bFSAJHgurO5OXP/ljQUPT45XaCkjd8NCp9reRGJ+4ZBnU6sH1bYENDx08IfXCbTTYIzGLSXQ==" saltValue="Usx/WGdm9fWgUNPBYxVf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641000</v>
      </c>
      <c r="I10" s="94"/>
      <c r="J10" s="93">
        <v>476000</v>
      </c>
      <c r="K10" s="94"/>
      <c r="L10" s="93"/>
      <c r="M10" s="94"/>
      <c r="N10" s="93"/>
      <c r="O10" s="94"/>
      <c r="P10" s="93">
        <f t="shared" ref="P10:P15" si="1">$H10      +$J10      +$L10      +$N10</f>
        <v>1117000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-25.741029641185648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60.378378378378386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641000</v>
      </c>
      <c r="I15" s="97">
        <f t="shared" si="7"/>
        <v>0</v>
      </c>
      <c r="J15" s="96">
        <f t="shared" si="7"/>
        <v>476000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1117000</v>
      </c>
      <c r="Q15" s="97">
        <f t="shared" si="2"/>
        <v>0</v>
      </c>
      <c r="R15" s="52">
        <f t="shared" si="3"/>
        <v>-25.741029641185648</v>
      </c>
      <c r="S15" s="53">
        <f t="shared" si="4"/>
        <v>0</v>
      </c>
      <c r="T15" s="52">
        <f>IF((SUM($E9:$E13))=0,0,(P15/(SUM($E9:$E13))*100))</f>
        <v>60.378378378378386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5500000</v>
      </c>
      <c r="C19" s="92"/>
      <c r="D19" s="92"/>
      <c r="E19" s="92">
        <f t="shared" si="8"/>
        <v>5500000</v>
      </c>
      <c r="F19" s="93">
        <v>5500000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5500000</v>
      </c>
      <c r="C24" s="95">
        <f>SUM(C17:C23)</f>
        <v>0</v>
      </c>
      <c r="D24" s="95"/>
      <c r="E24" s="95">
        <f t="shared" si="8"/>
        <v>5500000</v>
      </c>
      <c r="F24" s="96">
        <f t="shared" ref="F24:O24" si="15">SUM(F17:F23)</f>
        <v>5500000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2538000</v>
      </c>
      <c r="C29" s="92"/>
      <c r="D29" s="92"/>
      <c r="E29" s="92">
        <f>$B29      +$C29      +$D29</f>
        <v>2538000</v>
      </c>
      <c r="F29" s="93">
        <v>2538000</v>
      </c>
      <c r="G29" s="94">
        <v>1777000</v>
      </c>
      <c r="H29" s="93">
        <v>171000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171000</v>
      </c>
      <c r="Q29" s="94">
        <f>$I29      +$K29      +$M29      +$O29</f>
        <v>0</v>
      </c>
      <c r="R29" s="48">
        <f>IF(($H29      =0),0,((($J29      -$H29      )/$H29      )*100))</f>
        <v>-100</v>
      </c>
      <c r="S29" s="49">
        <f>IF(($I29      =0),0,((($K29      -$I29      )/$I29      )*100))</f>
        <v>0</v>
      </c>
      <c r="T29" s="48">
        <f>IF(($E29      =0),0,(($P29      /$E29      )*100))</f>
        <v>6.7375886524822697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2538000</v>
      </c>
      <c r="C30" s="95">
        <f>SUM(C26:C29)</f>
        <v>0</v>
      </c>
      <c r="D30" s="95"/>
      <c r="E30" s="95">
        <f>$B30      +$C30      +$D30</f>
        <v>2538000</v>
      </c>
      <c r="F30" s="96">
        <f t="shared" ref="F30:O30" si="16">SUM(F26:F29)</f>
        <v>2538000</v>
      </c>
      <c r="G30" s="97">
        <f t="shared" si="16"/>
        <v>1777000</v>
      </c>
      <c r="H30" s="96">
        <f t="shared" si="16"/>
        <v>171000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171000</v>
      </c>
      <c r="Q30" s="97">
        <f>$I30      +$K30      +$M30      +$O30</f>
        <v>0</v>
      </c>
      <c r="R30" s="52">
        <f>IF(($H30      =0),0,((($J30      -$H30      )/$H30      )*100))</f>
        <v>-100</v>
      </c>
      <c r="S30" s="53">
        <f>IF(($I30      =0),0,((($K30      -$I30      )/$I30      )*100))</f>
        <v>0</v>
      </c>
      <c r="T30" s="52">
        <f>IF($E30   =0,0,($P30   /$E30   )*100)</f>
        <v>6.7375886524822697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1256000</v>
      </c>
      <c r="C32" s="92"/>
      <c r="D32" s="92"/>
      <c r="E32" s="92">
        <f>$B32      +$C32      +$D32</f>
        <v>1256000</v>
      </c>
      <c r="F32" s="93">
        <v>1256000</v>
      </c>
      <c r="G32" s="94">
        <v>314000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1256000</v>
      </c>
      <c r="C33" s="95">
        <f>C32</f>
        <v>0</v>
      </c>
      <c r="D33" s="95"/>
      <c r="E33" s="95">
        <f>$B33      +$C33      +$D33</f>
        <v>1256000</v>
      </c>
      <c r="F33" s="96">
        <f t="shared" ref="F33:O33" si="17">F32</f>
        <v>1256000</v>
      </c>
      <c r="G33" s="97">
        <f t="shared" si="17"/>
        <v>314000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11144000</v>
      </c>
      <c r="C67" s="104">
        <f>SUM(C9:C14,C17:C23,C26:C29,C32,C35:C39,C42:C52,C55:C58,C61:C65)</f>
        <v>0</v>
      </c>
      <c r="D67" s="104"/>
      <c r="E67" s="104">
        <f t="shared" si="35"/>
        <v>11144000</v>
      </c>
      <c r="F67" s="105">
        <f t="shared" ref="F67:O67" si="43">SUM(F9:F14,F17:F23,F26:F29,F32,F35:F39,F42:F52,F55:F58,F61:F65)</f>
        <v>11144000</v>
      </c>
      <c r="G67" s="106">
        <f t="shared" si="43"/>
        <v>3941000</v>
      </c>
      <c r="H67" s="105">
        <f t="shared" si="43"/>
        <v>812000</v>
      </c>
      <c r="I67" s="106">
        <f t="shared" si="43"/>
        <v>0</v>
      </c>
      <c r="J67" s="105">
        <f t="shared" si="43"/>
        <v>476000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1288000</v>
      </c>
      <c r="Q67" s="106">
        <f t="shared" si="37"/>
        <v>0</v>
      </c>
      <c r="R67" s="61">
        <f t="shared" si="38"/>
        <v>-41.379310344827587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22.820694542877394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11144000</v>
      </c>
      <c r="C72" s="104">
        <f>SUM(C9:C14,C17:C23,C26:C29,C32,C35:C39,C42:C52,C55:C58,C61:C65,C69)</f>
        <v>0</v>
      </c>
      <c r="D72" s="104"/>
      <c r="E72" s="104">
        <f>$B72      +$C72      +$D72</f>
        <v>11144000</v>
      </c>
      <c r="F72" s="105">
        <f t="shared" ref="F72:O72" si="46">SUM(F9:F14,F17:F23,F26:F29,F32,F35:F39,F42:F52,F55:F58,F61:F65,F69)</f>
        <v>11144000</v>
      </c>
      <c r="G72" s="106">
        <f t="shared" si="46"/>
        <v>3941000</v>
      </c>
      <c r="H72" s="105">
        <f t="shared" si="46"/>
        <v>812000</v>
      </c>
      <c r="I72" s="106">
        <f t="shared" si="46"/>
        <v>0</v>
      </c>
      <c r="J72" s="105">
        <f t="shared" si="46"/>
        <v>476000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1288000</v>
      </c>
      <c r="Q72" s="106">
        <f>$I72      +$K72      +$M72      +$O72</f>
        <v>0</v>
      </c>
      <c r="R72" s="61">
        <f>IF(($H72      =0),0,((($J72      -$H72      )/$H72      )*100))</f>
        <v>-41.379310344827587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22.820694542877394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iBa0pF16O2HXkN9BLTXbahRPwbI/ysqIKAiTp2Vyu78HmKL0POjyKlcYTCF8S7OIitjSA4ljsaYKtPZf8U94g==" saltValue="ViVc+FyTeEc0VGXX0Y0y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>
        <v>531005</v>
      </c>
      <c r="J10" s="93">
        <v>1728000</v>
      </c>
      <c r="K10" s="94">
        <v>-8051433</v>
      </c>
      <c r="L10" s="93"/>
      <c r="M10" s="94"/>
      <c r="N10" s="93"/>
      <c r="O10" s="94"/>
      <c r="P10" s="93">
        <f t="shared" ref="P10:P15" si="1">$H10      +$J10      +$L10      +$N10</f>
        <v>1728000</v>
      </c>
      <c r="Q10" s="94">
        <f t="shared" ref="Q10:Q15" si="2">$I10      +$K10      +$M10      +$O10</f>
        <v>-7520428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-1616.2631236994002</v>
      </c>
      <c r="T10" s="48">
        <f t="shared" ref="T10:T14" si="5">IF(($E10      =0),0,(($P10      /$E10      )*100))</f>
        <v>57.599999999999994</v>
      </c>
      <c r="U10" s="50">
        <f t="shared" ref="U10:U14" si="6">IF(($E10      =0),0,(($Q10      /$E10      )*100))</f>
        <v>-250.68093333333334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531005</v>
      </c>
      <c r="J15" s="96">
        <f t="shared" si="7"/>
        <v>1728000</v>
      </c>
      <c r="K15" s="97">
        <f t="shared" si="7"/>
        <v>-8051433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1728000</v>
      </c>
      <c r="Q15" s="97">
        <f t="shared" si="2"/>
        <v>-7520428</v>
      </c>
      <c r="R15" s="52">
        <f t="shared" si="3"/>
        <v>0</v>
      </c>
      <c r="S15" s="53">
        <f t="shared" si="4"/>
        <v>-1616.2631236994002</v>
      </c>
      <c r="T15" s="52">
        <f>IF((SUM($E9:$E13))=0,0,(P15/(SUM($E9:$E13))*100))</f>
        <v>57.599999999999994</v>
      </c>
      <c r="U15" s="54">
        <f>IF((SUM($E9:$E13))=0,0,(Q15/(SUM($E9:$E13))*100))</f>
        <v>-250.68093333333334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1321000</v>
      </c>
      <c r="C32" s="92"/>
      <c r="D32" s="92"/>
      <c r="E32" s="92">
        <f>$B32      +$C32      +$D32</f>
        <v>1321000</v>
      </c>
      <c r="F32" s="93">
        <v>1321000</v>
      </c>
      <c r="G32" s="94">
        <v>924000</v>
      </c>
      <c r="H32" s="93">
        <v>330000</v>
      </c>
      <c r="I32" s="94">
        <v>330000</v>
      </c>
      <c r="J32" s="93">
        <v>438000</v>
      </c>
      <c r="K32" s="94">
        <v>-1650000</v>
      </c>
      <c r="L32" s="93"/>
      <c r="M32" s="94"/>
      <c r="N32" s="93"/>
      <c r="O32" s="94"/>
      <c r="P32" s="93">
        <f>$H32      +$J32      +$L32      +$N32</f>
        <v>768000</v>
      </c>
      <c r="Q32" s="94">
        <f>$I32      +$K32      +$M32      +$O32</f>
        <v>-1320000</v>
      </c>
      <c r="R32" s="48">
        <f>IF(($H32      =0),0,((($J32      -$H32      )/$H32      )*100))</f>
        <v>32.727272727272727</v>
      </c>
      <c r="S32" s="49">
        <f>IF(($I32      =0),0,((($K32      -$I32      )/$I32      )*100))</f>
        <v>-600</v>
      </c>
      <c r="T32" s="48">
        <f>IF(($E32      =0),0,(($P32      /$E32      )*100))</f>
        <v>58.137774413323243</v>
      </c>
      <c r="U32" s="50">
        <f>IF(($E32      =0),0,(($Q32      /$E32      )*100))</f>
        <v>-99.924299772899317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1321000</v>
      </c>
      <c r="C33" s="95">
        <f>C32</f>
        <v>0</v>
      </c>
      <c r="D33" s="95"/>
      <c r="E33" s="95">
        <f>$B33      +$C33      +$D33</f>
        <v>1321000</v>
      </c>
      <c r="F33" s="96">
        <f t="shared" ref="F33:O33" si="17">F32</f>
        <v>1321000</v>
      </c>
      <c r="G33" s="97">
        <f t="shared" si="17"/>
        <v>924000</v>
      </c>
      <c r="H33" s="96">
        <f t="shared" si="17"/>
        <v>330000</v>
      </c>
      <c r="I33" s="97">
        <f t="shared" si="17"/>
        <v>330000</v>
      </c>
      <c r="J33" s="96">
        <f t="shared" si="17"/>
        <v>438000</v>
      </c>
      <c r="K33" s="97">
        <f t="shared" si="17"/>
        <v>-1650000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768000</v>
      </c>
      <c r="Q33" s="97">
        <f>$I33      +$K33      +$M33      +$O33</f>
        <v>-1320000</v>
      </c>
      <c r="R33" s="52">
        <f>IF(($H33      =0),0,((($J33      -$H33      )/$H33      )*100))</f>
        <v>32.727272727272727</v>
      </c>
      <c r="S33" s="53">
        <f>IF(($I33      =0),0,((($K33      -$I33      )/$I33      )*100))</f>
        <v>-600</v>
      </c>
      <c r="T33" s="52">
        <f>IF($E33   =0,0,($P33   /$E33   )*100)</f>
        <v>58.137774413323243</v>
      </c>
      <c r="U33" s="54">
        <f>IF($E33   =0,0,($Q33   /$E33   )*100)</f>
        <v>-99.924299772899317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55518000</v>
      </c>
      <c r="C36" s="92"/>
      <c r="D36" s="92"/>
      <c r="E36" s="92">
        <f t="shared" si="18"/>
        <v>55518000</v>
      </c>
      <c r="F36" s="93">
        <v>55518000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55518000</v>
      </c>
      <c r="C40" s="95">
        <f>SUM(C35:C39)</f>
        <v>0</v>
      </c>
      <c r="D40" s="95"/>
      <c r="E40" s="95">
        <f t="shared" si="18"/>
        <v>55518000</v>
      </c>
      <c r="F40" s="96">
        <f t="shared" ref="F40:O40" si="25">SUM(F35:F39)</f>
        <v>55518000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59839000</v>
      </c>
      <c r="C67" s="104">
        <f>SUM(C9:C14,C17:C23,C26:C29,C32,C35:C39,C42:C52,C55:C58,C61:C65)</f>
        <v>0</v>
      </c>
      <c r="D67" s="104"/>
      <c r="E67" s="104">
        <f t="shared" si="35"/>
        <v>59839000</v>
      </c>
      <c r="F67" s="105">
        <f t="shared" ref="F67:O67" si="43">SUM(F9:F14,F17:F23,F26:F29,F32,F35:F39,F42:F52,F55:F58,F61:F65)</f>
        <v>59839000</v>
      </c>
      <c r="G67" s="106">
        <f t="shared" si="43"/>
        <v>3924000</v>
      </c>
      <c r="H67" s="105">
        <f t="shared" si="43"/>
        <v>330000</v>
      </c>
      <c r="I67" s="106">
        <f t="shared" si="43"/>
        <v>861005</v>
      </c>
      <c r="J67" s="105">
        <f t="shared" si="43"/>
        <v>2166000</v>
      </c>
      <c r="K67" s="106">
        <f t="shared" si="43"/>
        <v>-9701433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2496000</v>
      </c>
      <c r="Q67" s="106">
        <f t="shared" si="37"/>
        <v>-8840428</v>
      </c>
      <c r="R67" s="61">
        <f t="shared" si="38"/>
        <v>556.36363636363637</v>
      </c>
      <c r="S67" s="62">
        <f t="shared" si="39"/>
        <v>-1226.7568713305964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57.764406387410318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-204.59217773663502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35308000</v>
      </c>
      <c r="C69" s="92"/>
      <c r="D69" s="92"/>
      <c r="E69" s="92">
        <f>$B69      +$C69      +$D69</f>
        <v>35308000</v>
      </c>
      <c r="F69" s="93">
        <v>35308000</v>
      </c>
      <c r="G69" s="94">
        <v>28535000</v>
      </c>
      <c r="H69" s="93">
        <v>584000</v>
      </c>
      <c r="I69" s="94">
        <v>528602</v>
      </c>
      <c r="J69" s="93">
        <v>12609000</v>
      </c>
      <c r="K69" s="94">
        <v>-16481128</v>
      </c>
      <c r="L69" s="93"/>
      <c r="M69" s="94"/>
      <c r="N69" s="93"/>
      <c r="O69" s="94"/>
      <c r="P69" s="93">
        <f>$H69      +$J69      +$L69      +$N69</f>
        <v>13193000</v>
      </c>
      <c r="Q69" s="94">
        <f>$I69      +$K69      +$M69      +$O69</f>
        <v>-15952526</v>
      </c>
      <c r="R69" s="48">
        <f>IF(($H69      =0),0,((($J69      -$H69      )/$H69      )*100))</f>
        <v>2059.0753424657537</v>
      </c>
      <c r="S69" s="49">
        <f>IF(($I69      =0),0,((($K69      -$I69      )/$I69      )*100))</f>
        <v>-3217.8709123310164</v>
      </c>
      <c r="T69" s="48">
        <f>IF(($E69      =0),0,(($P69      /$E69      )*100))</f>
        <v>37.365469581964426</v>
      </c>
      <c r="U69" s="50">
        <f>IF(($E69      =0),0,(($Q69      /$E69      )*100))</f>
        <v>-45.181052452701934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35308000</v>
      </c>
      <c r="C70" s="101">
        <f>C69</f>
        <v>0</v>
      </c>
      <c r="D70" s="101"/>
      <c r="E70" s="101">
        <f>$B70      +$C70      +$D70</f>
        <v>35308000</v>
      </c>
      <c r="F70" s="102">
        <f t="shared" ref="F70:O70" si="44">F69</f>
        <v>35308000</v>
      </c>
      <c r="G70" s="103">
        <f t="shared" si="44"/>
        <v>28535000</v>
      </c>
      <c r="H70" s="102">
        <f t="shared" si="44"/>
        <v>584000</v>
      </c>
      <c r="I70" s="103">
        <f t="shared" si="44"/>
        <v>528602</v>
      </c>
      <c r="J70" s="102">
        <f t="shared" si="44"/>
        <v>12609000</v>
      </c>
      <c r="K70" s="103">
        <f t="shared" si="44"/>
        <v>-16481128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13193000</v>
      </c>
      <c r="Q70" s="103">
        <f>$I70      +$K70      +$M70      +$O70</f>
        <v>-15952526</v>
      </c>
      <c r="R70" s="57">
        <f>IF(($H70      =0),0,((($J70      -$H70      )/$H70      )*100))</f>
        <v>2059.0753424657537</v>
      </c>
      <c r="S70" s="58">
        <f>IF(($I70      =0),0,((($K70      -$I70      )/$I70      )*100))</f>
        <v>-3217.8709123310164</v>
      </c>
      <c r="T70" s="57">
        <f>IF($E70   =0,0,($P70   /$E70   )*100)</f>
        <v>37.365469581964426</v>
      </c>
      <c r="U70" s="59">
        <f>IF($E70   =0,0,($Q70   /$E70 )*100)</f>
        <v>-45.181052452701934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35308000</v>
      </c>
      <c r="C71" s="104">
        <f>C69</f>
        <v>0</v>
      </c>
      <c r="D71" s="104"/>
      <c r="E71" s="104">
        <f>$B71      +$C71      +$D71</f>
        <v>35308000</v>
      </c>
      <c r="F71" s="105">
        <f t="shared" ref="F71:O71" si="45">F69</f>
        <v>35308000</v>
      </c>
      <c r="G71" s="106">
        <f t="shared" si="45"/>
        <v>28535000</v>
      </c>
      <c r="H71" s="105">
        <f t="shared" si="45"/>
        <v>584000</v>
      </c>
      <c r="I71" s="106">
        <f t="shared" si="45"/>
        <v>528602</v>
      </c>
      <c r="J71" s="105">
        <f t="shared" si="45"/>
        <v>12609000</v>
      </c>
      <c r="K71" s="106">
        <f t="shared" si="45"/>
        <v>-16481128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13193000</v>
      </c>
      <c r="Q71" s="106">
        <f>$I71      +$K71      +$M71      +$O71</f>
        <v>-15952526</v>
      </c>
      <c r="R71" s="61">
        <f>IF(($H71      =0),0,((($J71      -$H71      )/$H71      )*100))</f>
        <v>2059.0753424657537</v>
      </c>
      <c r="S71" s="62">
        <f>IF(($I71      =0),0,((($K71      -$I71      )/$I71      )*100))</f>
        <v>-3217.8709123310164</v>
      </c>
      <c r="T71" s="61">
        <f>IF($E71   =0,0,($P71   /$E71   )*100)</f>
        <v>37.365469581964426</v>
      </c>
      <c r="U71" s="65">
        <f>IF($E71   =0,0,($Q71   /$E71   )*100)</f>
        <v>-45.181052452701934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95147000</v>
      </c>
      <c r="C72" s="104">
        <f>SUM(C9:C14,C17:C23,C26:C29,C32,C35:C39,C42:C52,C55:C58,C61:C65,C69)</f>
        <v>0</v>
      </c>
      <c r="D72" s="104"/>
      <c r="E72" s="104">
        <f>$B72      +$C72      +$D72</f>
        <v>95147000</v>
      </c>
      <c r="F72" s="105">
        <f t="shared" ref="F72:O72" si="46">SUM(F9:F14,F17:F23,F26:F29,F32,F35:F39,F42:F52,F55:F58,F61:F65,F69)</f>
        <v>95147000</v>
      </c>
      <c r="G72" s="106">
        <f t="shared" si="46"/>
        <v>32459000</v>
      </c>
      <c r="H72" s="105">
        <f t="shared" si="46"/>
        <v>914000</v>
      </c>
      <c r="I72" s="106">
        <f t="shared" si="46"/>
        <v>1389607</v>
      </c>
      <c r="J72" s="105">
        <f t="shared" si="46"/>
        <v>14775000</v>
      </c>
      <c r="K72" s="106">
        <f t="shared" si="46"/>
        <v>-26182561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15689000</v>
      </c>
      <c r="Q72" s="106">
        <f>$I72      +$K72      +$M72      +$O72</f>
        <v>-24792954</v>
      </c>
      <c r="R72" s="61">
        <f>IF(($H72      =0),0,((($J72      -$H72      )/$H72      )*100))</f>
        <v>1516.5207877461708</v>
      </c>
      <c r="S72" s="62">
        <f>IF(($I72      =0),0,((($K72      -$I72      )/$I72      )*100))</f>
        <v>-1984.1702006394612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39.589694415705665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-62.562653612253648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06JbzTEjCME4/L1CVWtJyf+H2kv19cr1rwLMlhl18VeypE2t0KG6QIwM4Js7XLn2XQKeN4RigxT9m6m1QraMrA==" saltValue="4+P9eSR/zsIL3GfzuaC6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165000</v>
      </c>
      <c r="I10" s="94">
        <v>122896</v>
      </c>
      <c r="J10" s="93">
        <v>219000</v>
      </c>
      <c r="K10" s="94">
        <v>193011</v>
      </c>
      <c r="L10" s="93"/>
      <c r="M10" s="94"/>
      <c r="N10" s="93"/>
      <c r="O10" s="94"/>
      <c r="P10" s="93">
        <f t="shared" ref="P10:P15" si="1">$H10      +$J10      +$L10      +$N10</f>
        <v>384000</v>
      </c>
      <c r="Q10" s="94">
        <f t="shared" ref="Q10:Q15" si="2">$I10      +$K10      +$M10      +$O10</f>
        <v>315907</v>
      </c>
      <c r="R10" s="48">
        <f t="shared" ref="R10:R15" si="3">IF(($H10      =0),0,((($J10      -$H10      )/$H10      )*100))</f>
        <v>32.727272727272727</v>
      </c>
      <c r="S10" s="49">
        <f t="shared" ref="S10:S15" si="4">IF(($I10      =0),0,((($K10      -$I10      )/$I10      )*100))</f>
        <v>57.052304387449546</v>
      </c>
      <c r="T10" s="48">
        <f t="shared" ref="T10:T14" si="5">IF(($E10      =0),0,(($P10      /$E10      )*100))</f>
        <v>12.387096774193548</v>
      </c>
      <c r="U10" s="50">
        <f t="shared" ref="U10:U14" si="6">IF(($E10      =0),0,(($Q10      /$E10      )*100))</f>
        <v>10.190548387096774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31162000</v>
      </c>
      <c r="C13" s="92"/>
      <c r="D13" s="92"/>
      <c r="E13" s="92">
        <f t="shared" si="0"/>
        <v>31162000</v>
      </c>
      <c r="F13" s="93">
        <v>31162000</v>
      </c>
      <c r="G13" s="94">
        <v>10000000</v>
      </c>
      <c r="H13" s="93">
        <v>3137000</v>
      </c>
      <c r="I13" s="94"/>
      <c r="J13" s="93">
        <v>9111000</v>
      </c>
      <c r="K13" s="94">
        <v>2689195</v>
      </c>
      <c r="L13" s="93"/>
      <c r="M13" s="94"/>
      <c r="N13" s="93"/>
      <c r="O13" s="94"/>
      <c r="P13" s="93">
        <f t="shared" si="1"/>
        <v>12248000</v>
      </c>
      <c r="Q13" s="94">
        <f t="shared" si="2"/>
        <v>2689195</v>
      </c>
      <c r="R13" s="48">
        <f t="shared" si="3"/>
        <v>190.43672298374244</v>
      </c>
      <c r="S13" s="49">
        <f t="shared" si="4"/>
        <v>0</v>
      </c>
      <c r="T13" s="48">
        <f t="shared" si="5"/>
        <v>39.304280854887367</v>
      </c>
      <c r="U13" s="50">
        <f t="shared" si="6"/>
        <v>8.6297253064629995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35262000</v>
      </c>
      <c r="C15" s="95">
        <f>SUM(C9:C14)</f>
        <v>0</v>
      </c>
      <c r="D15" s="95"/>
      <c r="E15" s="95">
        <f t="shared" si="0"/>
        <v>35262000</v>
      </c>
      <c r="F15" s="96">
        <f t="shared" ref="F15:O15" si="7">SUM(F9:F14)</f>
        <v>35262000</v>
      </c>
      <c r="G15" s="97">
        <f t="shared" si="7"/>
        <v>13100000</v>
      </c>
      <c r="H15" s="96">
        <f t="shared" si="7"/>
        <v>3302000</v>
      </c>
      <c r="I15" s="97">
        <f t="shared" si="7"/>
        <v>122896</v>
      </c>
      <c r="J15" s="96">
        <f t="shared" si="7"/>
        <v>9330000</v>
      </c>
      <c r="K15" s="97">
        <f t="shared" si="7"/>
        <v>2882206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12632000</v>
      </c>
      <c r="Q15" s="97">
        <f t="shared" si="2"/>
        <v>3005102</v>
      </c>
      <c r="R15" s="52">
        <f t="shared" si="3"/>
        <v>182.55602665051484</v>
      </c>
      <c r="S15" s="53">
        <f t="shared" si="4"/>
        <v>2245.2398776201017</v>
      </c>
      <c r="T15" s="52">
        <f>IF((SUM($E9:$E13))=0,0,(P15/(SUM($E9:$E13))*100))</f>
        <v>36.868834277041614</v>
      </c>
      <c r="U15" s="54">
        <f>IF((SUM($E9:$E13))=0,0,(Q15/(SUM($E9:$E13))*100))</f>
        <v>8.7709474052886574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3512000</v>
      </c>
      <c r="C32" s="92"/>
      <c r="D32" s="92"/>
      <c r="E32" s="92">
        <f>$B32      +$C32      +$D32</f>
        <v>3512000</v>
      </c>
      <c r="F32" s="93">
        <v>3512000</v>
      </c>
      <c r="G32" s="94">
        <v>878000</v>
      </c>
      <c r="H32" s="93"/>
      <c r="I32" s="94"/>
      <c r="J32" s="93">
        <v>878000</v>
      </c>
      <c r="K32" s="94">
        <v>978955</v>
      </c>
      <c r="L32" s="93"/>
      <c r="M32" s="94"/>
      <c r="N32" s="93"/>
      <c r="O32" s="94"/>
      <c r="P32" s="93">
        <f>$H32      +$J32      +$L32      +$N32</f>
        <v>878000</v>
      </c>
      <c r="Q32" s="94">
        <f>$I32      +$K32      +$M32      +$O32</f>
        <v>978955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27.874572892938499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3512000</v>
      </c>
      <c r="C33" s="95">
        <f>C32</f>
        <v>0</v>
      </c>
      <c r="D33" s="95"/>
      <c r="E33" s="95">
        <f>$B33      +$C33      +$D33</f>
        <v>3512000</v>
      </c>
      <c r="F33" s="96">
        <f t="shared" ref="F33:O33" si="17">F32</f>
        <v>3512000</v>
      </c>
      <c r="G33" s="97">
        <f t="shared" si="17"/>
        <v>878000</v>
      </c>
      <c r="H33" s="96">
        <f t="shared" si="17"/>
        <v>0</v>
      </c>
      <c r="I33" s="97">
        <f t="shared" si="17"/>
        <v>0</v>
      </c>
      <c r="J33" s="96">
        <f t="shared" si="17"/>
        <v>878000</v>
      </c>
      <c r="K33" s="97">
        <f t="shared" si="17"/>
        <v>978955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878000</v>
      </c>
      <c r="Q33" s="97">
        <f>$I33      +$K33      +$M33      +$O33</f>
        <v>978955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25</v>
      </c>
      <c r="U33" s="54">
        <f>IF($E33   =0,0,($Q33   /$E33   )*100)</f>
        <v>27.874572892938499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1732000</v>
      </c>
      <c r="C35" s="92"/>
      <c r="D35" s="92"/>
      <c r="E35" s="92">
        <f t="shared" ref="E35:E40" si="18">$B35      +$C35      +$D35</f>
        <v>1732000</v>
      </c>
      <c r="F35" s="93">
        <v>1732000</v>
      </c>
      <c r="G35" s="94">
        <v>1732000</v>
      </c>
      <c r="H35" s="93"/>
      <c r="I35" s="94"/>
      <c r="J35" s="93">
        <v>973000</v>
      </c>
      <c r="K35" s="94">
        <v>972993</v>
      </c>
      <c r="L35" s="93"/>
      <c r="M35" s="94"/>
      <c r="N35" s="93"/>
      <c r="O35" s="94"/>
      <c r="P35" s="93">
        <f t="shared" ref="P35:P40" si="19">$H35      +$J35      +$L35      +$N35</f>
        <v>973000</v>
      </c>
      <c r="Q35" s="94">
        <f t="shared" ref="Q35:Q40" si="20">$I35      +$K35      +$M35      +$O35</f>
        <v>972993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56.177829099307161</v>
      </c>
      <c r="U35" s="50">
        <f t="shared" ref="U35:U39" si="24">IF(($E35      =0),0,(($Q35      /$E35      )*100))</f>
        <v>56.177424942263279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2701000</v>
      </c>
      <c r="C36" s="92"/>
      <c r="D36" s="92"/>
      <c r="E36" s="92">
        <f t="shared" si="18"/>
        <v>2701000</v>
      </c>
      <c r="F36" s="93">
        <v>2701000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>
        <v>26087</v>
      </c>
      <c r="L38" s="93"/>
      <c r="M38" s="94"/>
      <c r="N38" s="93"/>
      <c r="O38" s="94"/>
      <c r="P38" s="93">
        <f t="shared" si="19"/>
        <v>0</v>
      </c>
      <c r="Q38" s="94">
        <f t="shared" si="20"/>
        <v>26087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0.65217499999999995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8433000</v>
      </c>
      <c r="C40" s="95">
        <f>SUM(C35:C39)</f>
        <v>0</v>
      </c>
      <c r="D40" s="95"/>
      <c r="E40" s="95">
        <f t="shared" si="18"/>
        <v>8433000</v>
      </c>
      <c r="F40" s="96">
        <f t="shared" ref="F40:O40" si="25">SUM(F35:F39)</f>
        <v>8433000</v>
      </c>
      <c r="G40" s="97">
        <f t="shared" si="25"/>
        <v>4732000</v>
      </c>
      <c r="H40" s="96">
        <f t="shared" si="25"/>
        <v>0</v>
      </c>
      <c r="I40" s="97">
        <f t="shared" si="25"/>
        <v>0</v>
      </c>
      <c r="J40" s="96">
        <f t="shared" si="25"/>
        <v>973000</v>
      </c>
      <c r="K40" s="97">
        <f t="shared" si="25"/>
        <v>999080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973000</v>
      </c>
      <c r="Q40" s="97">
        <f t="shared" si="20"/>
        <v>999080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16.974877878576415</v>
      </c>
      <c r="U40" s="54">
        <f>IF((+$E35+$E38) =0,0,(Q40   /(+$E35+$E38) )*100)</f>
        <v>17.429867411025821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48630000</v>
      </c>
      <c r="C51" s="92"/>
      <c r="D51" s="92"/>
      <c r="E51" s="92">
        <f t="shared" si="26"/>
        <v>48630000</v>
      </c>
      <c r="F51" s="93">
        <v>48630000</v>
      </c>
      <c r="G51" s="94">
        <v>40000000</v>
      </c>
      <c r="H51" s="93">
        <v>5958000</v>
      </c>
      <c r="I51" s="94"/>
      <c r="J51" s="93">
        <v>12635000</v>
      </c>
      <c r="K51" s="94">
        <v>2612691</v>
      </c>
      <c r="L51" s="93"/>
      <c r="M51" s="94"/>
      <c r="N51" s="93"/>
      <c r="O51" s="94"/>
      <c r="P51" s="93">
        <f t="shared" si="27"/>
        <v>18593000</v>
      </c>
      <c r="Q51" s="94">
        <f t="shared" si="28"/>
        <v>2612691</v>
      </c>
      <c r="R51" s="48">
        <f t="shared" si="29"/>
        <v>112.06780798925816</v>
      </c>
      <c r="S51" s="49">
        <f t="shared" si="30"/>
        <v>0</v>
      </c>
      <c r="T51" s="48">
        <f t="shared" si="31"/>
        <v>38.233600658030021</v>
      </c>
      <c r="U51" s="50">
        <f t="shared" si="32"/>
        <v>5.3725909932140654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48630000</v>
      </c>
      <c r="C53" s="95">
        <f>SUM(C42:C52)</f>
        <v>0</v>
      </c>
      <c r="D53" s="95"/>
      <c r="E53" s="95">
        <f t="shared" si="26"/>
        <v>48630000</v>
      </c>
      <c r="F53" s="96">
        <f t="shared" ref="F53:O53" si="33">SUM(F42:F52)</f>
        <v>48630000</v>
      </c>
      <c r="G53" s="97">
        <f t="shared" si="33"/>
        <v>40000000</v>
      </c>
      <c r="H53" s="96">
        <f t="shared" si="33"/>
        <v>5958000</v>
      </c>
      <c r="I53" s="97">
        <f t="shared" si="33"/>
        <v>0</v>
      </c>
      <c r="J53" s="96">
        <f t="shared" si="33"/>
        <v>12635000</v>
      </c>
      <c r="K53" s="97">
        <f t="shared" si="33"/>
        <v>2612691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18593000</v>
      </c>
      <c r="Q53" s="97">
        <f t="shared" si="28"/>
        <v>2612691</v>
      </c>
      <c r="R53" s="52">
        <f t="shared" si="29"/>
        <v>112.06780798925816</v>
      </c>
      <c r="S53" s="53">
        <f t="shared" si="30"/>
        <v>0</v>
      </c>
      <c r="T53" s="52">
        <f>IF((+$E43+$E45+$E47+$E48+$E51) =0,0,(P53   /(+$E43+$E45+$E47+$E48+$E51) )*100)</f>
        <v>38.233600658030021</v>
      </c>
      <c r="U53" s="54">
        <f>IF((+$E43+$E45+$E47+$E48+$E51) =0,0,(Q53   /(+$E43+$E45+$E47+$E48+$E51) )*100)</f>
        <v>5.3725909932140654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95837000</v>
      </c>
      <c r="C67" s="104">
        <f>SUM(C9:C14,C17:C23,C26:C29,C32,C35:C39,C42:C52,C55:C58,C61:C65)</f>
        <v>0</v>
      </c>
      <c r="D67" s="104"/>
      <c r="E67" s="104">
        <f t="shared" si="35"/>
        <v>95837000</v>
      </c>
      <c r="F67" s="105">
        <f t="shared" ref="F67:O67" si="43">SUM(F9:F14,F17:F23,F26:F29,F32,F35:F39,F42:F52,F55:F58,F61:F65)</f>
        <v>95837000</v>
      </c>
      <c r="G67" s="106">
        <f t="shared" si="43"/>
        <v>58710000</v>
      </c>
      <c r="H67" s="105">
        <f t="shared" si="43"/>
        <v>9260000</v>
      </c>
      <c r="I67" s="106">
        <f t="shared" si="43"/>
        <v>122896</v>
      </c>
      <c r="J67" s="105">
        <f t="shared" si="43"/>
        <v>23816000</v>
      </c>
      <c r="K67" s="106">
        <f t="shared" si="43"/>
        <v>7472932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33076000</v>
      </c>
      <c r="Q67" s="106">
        <f t="shared" si="37"/>
        <v>7595828</v>
      </c>
      <c r="R67" s="61">
        <f t="shared" si="38"/>
        <v>157.19222462203024</v>
      </c>
      <c r="S67" s="62">
        <f t="shared" si="39"/>
        <v>5980.6958729332118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35.899105669879312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8.244147781540331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115732000</v>
      </c>
      <c r="C69" s="92"/>
      <c r="D69" s="92"/>
      <c r="E69" s="92">
        <f>$B69      +$C69      +$D69</f>
        <v>115732000</v>
      </c>
      <c r="F69" s="93">
        <v>115732000</v>
      </c>
      <c r="G69" s="94">
        <v>30374000</v>
      </c>
      <c r="H69" s="93">
        <v>6582000</v>
      </c>
      <c r="I69" s="94">
        <v>1517730</v>
      </c>
      <c r="J69" s="93">
        <v>16772000</v>
      </c>
      <c r="K69" s="94">
        <v>9005706</v>
      </c>
      <c r="L69" s="93"/>
      <c r="M69" s="94"/>
      <c r="N69" s="93"/>
      <c r="O69" s="94"/>
      <c r="P69" s="93">
        <f>$H69      +$J69      +$L69      +$N69</f>
        <v>23354000</v>
      </c>
      <c r="Q69" s="94">
        <f>$I69      +$K69      +$M69      +$O69</f>
        <v>10523436</v>
      </c>
      <c r="R69" s="48">
        <f>IF(($H69      =0),0,((($J69      -$H69      )/$H69      )*100))</f>
        <v>154.81616529930113</v>
      </c>
      <c r="S69" s="49">
        <f>IF(($I69      =0),0,((($K69      -$I69      )/$I69      )*100))</f>
        <v>493.36680437231922</v>
      </c>
      <c r="T69" s="48">
        <f>IF(($E69      =0),0,(($P69      /$E69      )*100))</f>
        <v>20.179379946773579</v>
      </c>
      <c r="U69" s="50">
        <f>IF(($E69      =0),0,(($Q69      /$E69      )*100))</f>
        <v>9.0929354024815954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115732000</v>
      </c>
      <c r="C70" s="101">
        <f>C69</f>
        <v>0</v>
      </c>
      <c r="D70" s="101"/>
      <c r="E70" s="101">
        <f>$B70      +$C70      +$D70</f>
        <v>115732000</v>
      </c>
      <c r="F70" s="102">
        <f t="shared" ref="F70:O70" si="44">F69</f>
        <v>115732000</v>
      </c>
      <c r="G70" s="103">
        <f t="shared" si="44"/>
        <v>30374000</v>
      </c>
      <c r="H70" s="102">
        <f t="shared" si="44"/>
        <v>6582000</v>
      </c>
      <c r="I70" s="103">
        <f t="shared" si="44"/>
        <v>1517730</v>
      </c>
      <c r="J70" s="102">
        <f t="shared" si="44"/>
        <v>16772000</v>
      </c>
      <c r="K70" s="103">
        <f t="shared" si="44"/>
        <v>9005706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23354000</v>
      </c>
      <c r="Q70" s="103">
        <f>$I70      +$K70      +$M70      +$O70</f>
        <v>10523436</v>
      </c>
      <c r="R70" s="57">
        <f>IF(($H70      =0),0,((($J70      -$H70      )/$H70      )*100))</f>
        <v>154.81616529930113</v>
      </c>
      <c r="S70" s="58">
        <f>IF(($I70      =0),0,((($K70      -$I70      )/$I70      )*100))</f>
        <v>493.36680437231922</v>
      </c>
      <c r="T70" s="57">
        <f>IF($E70   =0,0,($P70   /$E70   )*100)</f>
        <v>20.179379946773579</v>
      </c>
      <c r="U70" s="59">
        <f>IF($E70   =0,0,($Q70   /$E70 )*100)</f>
        <v>9.0929354024815954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115732000</v>
      </c>
      <c r="C71" s="104">
        <f>C69</f>
        <v>0</v>
      </c>
      <c r="D71" s="104"/>
      <c r="E71" s="104">
        <f>$B71      +$C71      +$D71</f>
        <v>115732000</v>
      </c>
      <c r="F71" s="105">
        <f t="shared" ref="F71:O71" si="45">F69</f>
        <v>115732000</v>
      </c>
      <c r="G71" s="106">
        <f t="shared" si="45"/>
        <v>30374000</v>
      </c>
      <c r="H71" s="105">
        <f t="shared" si="45"/>
        <v>6582000</v>
      </c>
      <c r="I71" s="106">
        <f t="shared" si="45"/>
        <v>1517730</v>
      </c>
      <c r="J71" s="105">
        <f t="shared" si="45"/>
        <v>16772000</v>
      </c>
      <c r="K71" s="106">
        <f t="shared" si="45"/>
        <v>9005706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23354000</v>
      </c>
      <c r="Q71" s="106">
        <f>$I71      +$K71      +$M71      +$O71</f>
        <v>10523436</v>
      </c>
      <c r="R71" s="61">
        <f>IF(($H71      =0),0,((($J71      -$H71      )/$H71      )*100))</f>
        <v>154.81616529930113</v>
      </c>
      <c r="S71" s="62">
        <f>IF(($I71      =0),0,((($K71      -$I71      )/$I71      )*100))</f>
        <v>493.36680437231922</v>
      </c>
      <c r="T71" s="61">
        <f>IF($E71   =0,0,($P71   /$E71   )*100)</f>
        <v>20.179379946773579</v>
      </c>
      <c r="U71" s="65">
        <f>IF($E71   =0,0,($Q71   /$E71   )*100)</f>
        <v>9.0929354024815954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211569000</v>
      </c>
      <c r="C72" s="104">
        <f>SUM(C9:C14,C17:C23,C26:C29,C32,C35:C39,C42:C52,C55:C58,C61:C65,C69)</f>
        <v>0</v>
      </c>
      <c r="D72" s="104"/>
      <c r="E72" s="104">
        <f>$B72      +$C72      +$D72</f>
        <v>211569000</v>
      </c>
      <c r="F72" s="105">
        <f t="shared" ref="F72:O72" si="46">SUM(F9:F14,F17:F23,F26:F29,F32,F35:F39,F42:F52,F55:F58,F61:F65,F69)</f>
        <v>211569000</v>
      </c>
      <c r="G72" s="106">
        <f t="shared" si="46"/>
        <v>89084000</v>
      </c>
      <c r="H72" s="105">
        <f t="shared" si="46"/>
        <v>15842000</v>
      </c>
      <c r="I72" s="106">
        <f t="shared" si="46"/>
        <v>1640626</v>
      </c>
      <c r="J72" s="105">
        <f t="shared" si="46"/>
        <v>40588000</v>
      </c>
      <c r="K72" s="106">
        <f t="shared" si="46"/>
        <v>16478638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56430000</v>
      </c>
      <c r="Q72" s="106">
        <f>$I72      +$K72      +$M72      +$O72</f>
        <v>18119264</v>
      </c>
      <c r="R72" s="61">
        <f>IF(($H72      =0),0,((($J72      -$H72      )/$H72      )*100))</f>
        <v>156.20502461810378</v>
      </c>
      <c r="S72" s="62">
        <f>IF(($I72      =0),0,((($K72      -$I72      )/$I72      )*100))</f>
        <v>904.41160873959086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27.147035618758057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8.7167163777012338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cKkUHRGO6txxxknm6HBcf8cn/lAtq0kIc/46LY17i16mZPBxcyWrWhNQNlsHb3FlrqW3rUrohaqS8OFaOnPUw==" saltValue="l1gx7YcaDfGG/MVWh8Mn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142000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142000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-100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4.580645161290323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142000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142000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4.580645161290323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1316000</v>
      </c>
      <c r="C32" s="92"/>
      <c r="D32" s="92"/>
      <c r="E32" s="92">
        <f>$B32      +$C32      +$D32</f>
        <v>1316000</v>
      </c>
      <c r="F32" s="93">
        <v>1316000</v>
      </c>
      <c r="G32" s="94">
        <v>921000</v>
      </c>
      <c r="H32" s="93">
        <v>147000</v>
      </c>
      <c r="I32" s="94"/>
      <c r="J32" s="93">
        <v>197000</v>
      </c>
      <c r="K32" s="94"/>
      <c r="L32" s="93"/>
      <c r="M32" s="94"/>
      <c r="N32" s="93"/>
      <c r="O32" s="94"/>
      <c r="P32" s="93">
        <f>$H32      +$J32      +$L32      +$N32</f>
        <v>344000</v>
      </c>
      <c r="Q32" s="94">
        <f>$I32      +$K32      +$M32      +$O32</f>
        <v>0</v>
      </c>
      <c r="R32" s="48">
        <f>IF(($H32      =0),0,((($J32      -$H32      )/$H32      )*100))</f>
        <v>34.013605442176868</v>
      </c>
      <c r="S32" s="49">
        <f>IF(($I32      =0),0,((($K32      -$I32      )/$I32      )*100))</f>
        <v>0</v>
      </c>
      <c r="T32" s="48">
        <f>IF(($E32      =0),0,(($P32      /$E32      )*100))</f>
        <v>26.13981762917933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921000</v>
      </c>
      <c r="H33" s="96">
        <f t="shared" si="17"/>
        <v>147000</v>
      </c>
      <c r="I33" s="97">
        <f t="shared" si="17"/>
        <v>0</v>
      </c>
      <c r="J33" s="96">
        <f t="shared" si="17"/>
        <v>197000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344000</v>
      </c>
      <c r="Q33" s="97">
        <f>$I33      +$K33      +$M33      +$O33</f>
        <v>0</v>
      </c>
      <c r="R33" s="52">
        <f>IF(($H33      =0),0,((($J33      -$H33      )/$H33      )*100))</f>
        <v>34.013605442176868</v>
      </c>
      <c r="S33" s="53">
        <f>IF(($I33      =0),0,((($K33      -$I33      )/$I33      )*100))</f>
        <v>0</v>
      </c>
      <c r="T33" s="52">
        <f>IF($E33   =0,0,($P33   /$E33   )*100)</f>
        <v>26.13981762917933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25178000</v>
      </c>
      <c r="C36" s="92"/>
      <c r="D36" s="92"/>
      <c r="E36" s="92">
        <f t="shared" si="18"/>
        <v>25178000</v>
      </c>
      <c r="F36" s="93">
        <v>25178000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25178000</v>
      </c>
      <c r="C40" s="95">
        <f>SUM(C35:C39)</f>
        <v>0</v>
      </c>
      <c r="D40" s="95"/>
      <c r="E40" s="95">
        <f t="shared" si="18"/>
        <v>25178000</v>
      </c>
      <c r="F40" s="96">
        <f t="shared" ref="F40:O40" si="25">SUM(F35:F39)</f>
        <v>25178000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45000000</v>
      </c>
      <c r="C51" s="92"/>
      <c r="D51" s="92"/>
      <c r="E51" s="92">
        <f t="shared" si="26"/>
        <v>45000000</v>
      </c>
      <c r="F51" s="93">
        <v>45000000</v>
      </c>
      <c r="G51" s="94">
        <v>30000000</v>
      </c>
      <c r="H51" s="93">
        <v>9610000</v>
      </c>
      <c r="I51" s="94"/>
      <c r="J51" s="93">
        <v>11864000</v>
      </c>
      <c r="K51" s="94"/>
      <c r="L51" s="93"/>
      <c r="M51" s="94"/>
      <c r="N51" s="93"/>
      <c r="O51" s="94"/>
      <c r="P51" s="93">
        <f t="shared" si="27"/>
        <v>21474000</v>
      </c>
      <c r="Q51" s="94">
        <f t="shared" si="28"/>
        <v>0</v>
      </c>
      <c r="R51" s="48">
        <f t="shared" si="29"/>
        <v>23.454734651404788</v>
      </c>
      <c r="S51" s="49">
        <f t="shared" si="30"/>
        <v>0</v>
      </c>
      <c r="T51" s="48">
        <f t="shared" si="31"/>
        <v>47.72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45000000</v>
      </c>
      <c r="C53" s="95">
        <f>SUM(C42:C52)</f>
        <v>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30000000</v>
      </c>
      <c r="H53" s="96">
        <f t="shared" si="33"/>
        <v>9610000</v>
      </c>
      <c r="I53" s="97">
        <f t="shared" si="33"/>
        <v>0</v>
      </c>
      <c r="J53" s="96">
        <f t="shared" si="33"/>
        <v>11864000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21474000</v>
      </c>
      <c r="Q53" s="97">
        <f t="shared" si="28"/>
        <v>0</v>
      </c>
      <c r="R53" s="52">
        <f t="shared" si="29"/>
        <v>23.454734651404788</v>
      </c>
      <c r="S53" s="53">
        <f t="shared" si="30"/>
        <v>0</v>
      </c>
      <c r="T53" s="52">
        <f>IF((+$E43+$E45+$E47+$E48+$E51) =0,0,(P53   /(+$E43+$E45+$E47+$E48+$E51) )*100)</f>
        <v>47.72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74594000</v>
      </c>
      <c r="C67" s="104">
        <f>SUM(C9:C14,C17:C23,C26:C29,C32,C35:C39,C42:C52,C55:C58,C61:C65)</f>
        <v>0</v>
      </c>
      <c r="D67" s="104"/>
      <c r="E67" s="104">
        <f t="shared" si="35"/>
        <v>74594000</v>
      </c>
      <c r="F67" s="105">
        <f t="shared" ref="F67:O67" si="43">SUM(F9:F14,F17:F23,F26:F29,F32,F35:F39,F42:F52,F55:F58,F61:F65)</f>
        <v>74594000</v>
      </c>
      <c r="G67" s="106">
        <f t="shared" si="43"/>
        <v>34021000</v>
      </c>
      <c r="H67" s="105">
        <f t="shared" si="43"/>
        <v>9899000</v>
      </c>
      <c r="I67" s="106">
        <f t="shared" si="43"/>
        <v>0</v>
      </c>
      <c r="J67" s="105">
        <f t="shared" si="43"/>
        <v>12061000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21960000</v>
      </c>
      <c r="Q67" s="106">
        <f t="shared" si="37"/>
        <v>0</v>
      </c>
      <c r="R67" s="61">
        <f t="shared" si="38"/>
        <v>21.840589958581674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44.439048081593008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33061000</v>
      </c>
      <c r="C69" s="92"/>
      <c r="D69" s="92"/>
      <c r="E69" s="92">
        <f>$B69      +$C69      +$D69</f>
        <v>33061000</v>
      </c>
      <c r="F69" s="93">
        <v>33061000</v>
      </c>
      <c r="G69" s="94">
        <v>24764000</v>
      </c>
      <c r="H69" s="93">
        <v>9229000</v>
      </c>
      <c r="I69" s="94"/>
      <c r="J69" s="93">
        <v>11841000</v>
      </c>
      <c r="K69" s="94"/>
      <c r="L69" s="93"/>
      <c r="M69" s="94"/>
      <c r="N69" s="93"/>
      <c r="O69" s="94"/>
      <c r="P69" s="93">
        <f>$H69      +$J69      +$L69      +$N69</f>
        <v>21070000</v>
      </c>
      <c r="Q69" s="94">
        <f>$I69      +$K69      +$M69      +$O69</f>
        <v>0</v>
      </c>
      <c r="R69" s="48">
        <f>IF(($H69      =0),0,((($J69      -$H69      )/$H69      )*100))</f>
        <v>28.302091234153217</v>
      </c>
      <c r="S69" s="49">
        <f>IF(($I69      =0),0,((($K69      -$I69      )/$I69      )*100))</f>
        <v>0</v>
      </c>
      <c r="T69" s="48">
        <f>IF(($E69      =0),0,(($P69      /$E69      )*100))</f>
        <v>63.730679652763079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33061000</v>
      </c>
      <c r="C70" s="101">
        <f>C69</f>
        <v>0</v>
      </c>
      <c r="D70" s="101"/>
      <c r="E70" s="101">
        <f>$B70      +$C70      +$D70</f>
        <v>33061000</v>
      </c>
      <c r="F70" s="102">
        <f t="shared" ref="F70:O70" si="44">F69</f>
        <v>33061000</v>
      </c>
      <c r="G70" s="103">
        <f t="shared" si="44"/>
        <v>24764000</v>
      </c>
      <c r="H70" s="102">
        <f t="shared" si="44"/>
        <v>9229000</v>
      </c>
      <c r="I70" s="103">
        <f t="shared" si="44"/>
        <v>0</v>
      </c>
      <c r="J70" s="102">
        <f t="shared" si="44"/>
        <v>11841000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21070000</v>
      </c>
      <c r="Q70" s="103">
        <f>$I70      +$K70      +$M70      +$O70</f>
        <v>0</v>
      </c>
      <c r="R70" s="57">
        <f>IF(($H70      =0),0,((($J70      -$H70      )/$H70      )*100))</f>
        <v>28.302091234153217</v>
      </c>
      <c r="S70" s="58">
        <f>IF(($I70      =0),0,((($K70      -$I70      )/$I70      )*100))</f>
        <v>0</v>
      </c>
      <c r="T70" s="57">
        <f>IF($E70   =0,0,($P70   /$E70   )*100)</f>
        <v>63.730679652763079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33061000</v>
      </c>
      <c r="C71" s="104">
        <f>C69</f>
        <v>0</v>
      </c>
      <c r="D71" s="104"/>
      <c r="E71" s="104">
        <f>$B71      +$C71      +$D71</f>
        <v>33061000</v>
      </c>
      <c r="F71" s="105">
        <f t="shared" ref="F71:O71" si="45">F69</f>
        <v>33061000</v>
      </c>
      <c r="G71" s="106">
        <f t="shared" si="45"/>
        <v>24764000</v>
      </c>
      <c r="H71" s="105">
        <f t="shared" si="45"/>
        <v>9229000</v>
      </c>
      <c r="I71" s="106">
        <f t="shared" si="45"/>
        <v>0</v>
      </c>
      <c r="J71" s="105">
        <f t="shared" si="45"/>
        <v>11841000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21070000</v>
      </c>
      <c r="Q71" s="106">
        <f>$I71      +$K71      +$M71      +$O71</f>
        <v>0</v>
      </c>
      <c r="R71" s="61">
        <f>IF(($H71      =0),0,((($J71      -$H71      )/$H71      )*100))</f>
        <v>28.302091234153217</v>
      </c>
      <c r="S71" s="62">
        <f>IF(($I71      =0),0,((($K71      -$I71      )/$I71      )*100))</f>
        <v>0</v>
      </c>
      <c r="T71" s="61">
        <f>IF($E71   =0,0,($P71   /$E71   )*100)</f>
        <v>63.730679652763079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107655000</v>
      </c>
      <c r="C72" s="104">
        <f>SUM(C9:C14,C17:C23,C26:C29,C32,C35:C39,C42:C52,C55:C58,C61:C65,C69)</f>
        <v>0</v>
      </c>
      <c r="D72" s="104"/>
      <c r="E72" s="104">
        <f>$B72      +$C72      +$D72</f>
        <v>107655000</v>
      </c>
      <c r="F72" s="105">
        <f t="shared" ref="F72:O72" si="46">SUM(F9:F14,F17:F23,F26:F29,F32,F35:F39,F42:F52,F55:F58,F61:F65,F69)</f>
        <v>107655000</v>
      </c>
      <c r="G72" s="106">
        <f t="shared" si="46"/>
        <v>58785000</v>
      </c>
      <c r="H72" s="105">
        <f t="shared" si="46"/>
        <v>19128000</v>
      </c>
      <c r="I72" s="106">
        <f t="shared" si="46"/>
        <v>0</v>
      </c>
      <c r="J72" s="105">
        <f t="shared" si="46"/>
        <v>23902000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43030000</v>
      </c>
      <c r="Q72" s="106">
        <f>$I72      +$K72      +$M72      +$O72</f>
        <v>0</v>
      </c>
      <c r="R72" s="61">
        <f>IF(($H72      =0),0,((($J72      -$H72      )/$H72      )*100))</f>
        <v>24.958176495190294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52.172120712441043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rUeW17rULcyuOhBanVwWNkNaHzyh4l3UHcs/xTooWKPwyX6pJnrTl990lJCaDsQbvNtInwESsBouSSsvj+KfA==" saltValue="VlBzNORGtOWX6mPe/yHJ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186000</v>
      </c>
      <c r="I10" s="94"/>
      <c r="J10" s="93">
        <v>263000</v>
      </c>
      <c r="K10" s="94"/>
      <c r="L10" s="93"/>
      <c r="M10" s="94"/>
      <c r="N10" s="93"/>
      <c r="O10" s="94"/>
      <c r="P10" s="93">
        <f t="shared" ref="P10:P15" si="1">$H10      +$J10      +$L10      +$N10</f>
        <v>449000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41.397849462365592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14.483870967741936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8200000</v>
      </c>
      <c r="C15" s="95">
        <f>SUM(C9:C14)</f>
        <v>0</v>
      </c>
      <c r="D15" s="95"/>
      <c r="E15" s="95">
        <f t="shared" si="0"/>
        <v>8200000</v>
      </c>
      <c r="F15" s="96">
        <f t="shared" ref="F15:O15" si="7">SUM(F9:F14)</f>
        <v>8200000</v>
      </c>
      <c r="G15" s="97">
        <f t="shared" si="7"/>
        <v>3100000</v>
      </c>
      <c r="H15" s="96">
        <f t="shared" si="7"/>
        <v>186000</v>
      </c>
      <c r="I15" s="97">
        <f t="shared" si="7"/>
        <v>0</v>
      </c>
      <c r="J15" s="96">
        <f t="shared" si="7"/>
        <v>263000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449000</v>
      </c>
      <c r="Q15" s="97">
        <f t="shared" si="2"/>
        <v>0</v>
      </c>
      <c r="R15" s="52">
        <f t="shared" si="3"/>
        <v>41.397849462365592</v>
      </c>
      <c r="S15" s="53">
        <f t="shared" si="4"/>
        <v>0</v>
      </c>
      <c r="T15" s="52">
        <f>IF((SUM($E9:$E13))=0,0,(P15/(SUM($E9:$E13))*100))</f>
        <v>5.5432098765432096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2848000</v>
      </c>
      <c r="C32" s="92"/>
      <c r="D32" s="92"/>
      <c r="E32" s="92">
        <f>$B32      +$C32      +$D32</f>
        <v>2848000</v>
      </c>
      <c r="F32" s="93">
        <v>2848000</v>
      </c>
      <c r="G32" s="94">
        <v>712000</v>
      </c>
      <c r="H32" s="93">
        <v>441000</v>
      </c>
      <c r="I32" s="94"/>
      <c r="J32" s="93">
        <v>271000</v>
      </c>
      <c r="K32" s="94"/>
      <c r="L32" s="93"/>
      <c r="M32" s="94"/>
      <c r="N32" s="93"/>
      <c r="O32" s="94"/>
      <c r="P32" s="93">
        <f>$H32      +$J32      +$L32      +$N32</f>
        <v>712000</v>
      </c>
      <c r="Q32" s="94">
        <f>$I32      +$K32      +$M32      +$O32</f>
        <v>0</v>
      </c>
      <c r="R32" s="48">
        <f>IF(($H32      =0),0,((($J32      -$H32      )/$H32      )*100))</f>
        <v>-38.548752834467123</v>
      </c>
      <c r="S32" s="49">
        <f>IF(($I32      =0),0,((($K32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2848000</v>
      </c>
      <c r="C33" s="95">
        <f>C32</f>
        <v>0</v>
      </c>
      <c r="D33" s="95"/>
      <c r="E33" s="95">
        <f>$B33      +$C33      +$D33</f>
        <v>2848000</v>
      </c>
      <c r="F33" s="96">
        <f t="shared" ref="F33:O33" si="17">F32</f>
        <v>2848000</v>
      </c>
      <c r="G33" s="97">
        <f t="shared" si="17"/>
        <v>712000</v>
      </c>
      <c r="H33" s="96">
        <f t="shared" si="17"/>
        <v>441000</v>
      </c>
      <c r="I33" s="97">
        <f t="shared" si="17"/>
        <v>0</v>
      </c>
      <c r="J33" s="96">
        <f t="shared" si="17"/>
        <v>271000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712000</v>
      </c>
      <c r="Q33" s="97">
        <f>$I33      +$K33      +$M33      +$O33</f>
        <v>0</v>
      </c>
      <c r="R33" s="52">
        <f>IF(($H33      =0),0,((($J33      -$H33      )/$H33      )*100))</f>
        <v>-38.548752834467123</v>
      </c>
      <c r="S33" s="53">
        <f>IF(($I33      =0),0,((($K33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27436000</v>
      </c>
      <c r="C35" s="92"/>
      <c r="D35" s="92"/>
      <c r="E35" s="92">
        <f t="shared" ref="E35:E40" si="18">$B35      +$C35      +$D35</f>
        <v>27436000</v>
      </c>
      <c r="F35" s="93">
        <v>27436000</v>
      </c>
      <c r="G35" s="94">
        <v>16520000</v>
      </c>
      <c r="H35" s="93"/>
      <c r="I35" s="94"/>
      <c r="J35" s="93">
        <v>7179000</v>
      </c>
      <c r="K35" s="94"/>
      <c r="L35" s="93"/>
      <c r="M35" s="94"/>
      <c r="N35" s="93"/>
      <c r="O35" s="94"/>
      <c r="P35" s="93">
        <f t="shared" ref="P35:P40" si="19">$H35      +$J35      +$L35      +$N35</f>
        <v>7179000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26.166350779997082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406000</v>
      </c>
      <c r="C36" s="92"/>
      <c r="D36" s="92"/>
      <c r="E36" s="92">
        <f t="shared" si="18"/>
        <v>406000</v>
      </c>
      <c r="F36" s="93">
        <v>406000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27842000</v>
      </c>
      <c r="C40" s="95">
        <f>SUM(C35:C39)</f>
        <v>0</v>
      </c>
      <c r="D40" s="95"/>
      <c r="E40" s="95">
        <f t="shared" si="18"/>
        <v>27842000</v>
      </c>
      <c r="F40" s="96">
        <f t="shared" ref="F40:O40" si="25">SUM(F35:F39)</f>
        <v>27842000</v>
      </c>
      <c r="G40" s="97">
        <f t="shared" si="25"/>
        <v>16520000</v>
      </c>
      <c r="H40" s="96">
        <f t="shared" si="25"/>
        <v>0</v>
      </c>
      <c r="I40" s="97">
        <f t="shared" si="25"/>
        <v>0</v>
      </c>
      <c r="J40" s="96">
        <f t="shared" si="25"/>
        <v>7179000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7179000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26.166350779997082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43964000</v>
      </c>
      <c r="C44" s="92"/>
      <c r="D44" s="92"/>
      <c r="E44" s="92">
        <f t="shared" si="26"/>
        <v>43964000</v>
      </c>
      <c r="F44" s="93">
        <v>43964000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15000000</v>
      </c>
      <c r="H51" s="93">
        <v>1856000</v>
      </c>
      <c r="I51" s="94"/>
      <c r="J51" s="93">
        <v>1466000</v>
      </c>
      <c r="K51" s="94"/>
      <c r="L51" s="93"/>
      <c r="M51" s="94"/>
      <c r="N51" s="93"/>
      <c r="O51" s="94"/>
      <c r="P51" s="93">
        <f t="shared" si="27"/>
        <v>3322000</v>
      </c>
      <c r="Q51" s="94">
        <f t="shared" si="28"/>
        <v>0</v>
      </c>
      <c r="R51" s="48">
        <f t="shared" si="29"/>
        <v>-21.012931034482758</v>
      </c>
      <c r="S51" s="49">
        <f t="shared" si="30"/>
        <v>0</v>
      </c>
      <c r="T51" s="48">
        <f t="shared" si="31"/>
        <v>13.288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68964000</v>
      </c>
      <c r="C53" s="95">
        <f>SUM(C42:C52)</f>
        <v>0</v>
      </c>
      <c r="D53" s="95"/>
      <c r="E53" s="95">
        <f t="shared" si="26"/>
        <v>68964000</v>
      </c>
      <c r="F53" s="96">
        <f t="shared" ref="F53:O53" si="33">SUM(F42:F52)</f>
        <v>68964000</v>
      </c>
      <c r="G53" s="97">
        <f t="shared" si="33"/>
        <v>15000000</v>
      </c>
      <c r="H53" s="96">
        <f t="shared" si="33"/>
        <v>1856000</v>
      </c>
      <c r="I53" s="97">
        <f t="shared" si="33"/>
        <v>0</v>
      </c>
      <c r="J53" s="96">
        <f t="shared" si="33"/>
        <v>1466000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3322000</v>
      </c>
      <c r="Q53" s="97">
        <f t="shared" si="28"/>
        <v>0</v>
      </c>
      <c r="R53" s="52">
        <f t="shared" si="29"/>
        <v>-21.012931034482758</v>
      </c>
      <c r="S53" s="53">
        <f t="shared" si="30"/>
        <v>0</v>
      </c>
      <c r="T53" s="52">
        <f>IF((+$E43+$E45+$E47+$E48+$E51) =0,0,(P53   /(+$E43+$E45+$E47+$E48+$E51) )*100)</f>
        <v>13.288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107854000</v>
      </c>
      <c r="C67" s="104">
        <f>SUM(C9:C14,C17:C23,C26:C29,C32,C35:C39,C42:C52,C55:C58,C61:C65)</f>
        <v>0</v>
      </c>
      <c r="D67" s="104"/>
      <c r="E67" s="104">
        <f t="shared" si="35"/>
        <v>107854000</v>
      </c>
      <c r="F67" s="105">
        <f t="shared" ref="F67:O67" si="43">SUM(F9:F14,F17:F23,F26:F29,F32,F35:F39,F42:F52,F55:F58,F61:F65)</f>
        <v>107854000</v>
      </c>
      <c r="G67" s="106">
        <f t="shared" si="43"/>
        <v>35332000</v>
      </c>
      <c r="H67" s="105">
        <f t="shared" si="43"/>
        <v>2483000</v>
      </c>
      <c r="I67" s="106">
        <f t="shared" si="43"/>
        <v>0</v>
      </c>
      <c r="J67" s="105">
        <f t="shared" si="43"/>
        <v>9179000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11662000</v>
      </c>
      <c r="Q67" s="106">
        <f t="shared" si="37"/>
        <v>0</v>
      </c>
      <c r="R67" s="61">
        <f t="shared" si="38"/>
        <v>269.67378171566651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18.398965038495518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79585000</v>
      </c>
      <c r="C69" s="92"/>
      <c r="D69" s="92"/>
      <c r="E69" s="92">
        <f>$B69      +$C69      +$D69</f>
        <v>79585000</v>
      </c>
      <c r="F69" s="93">
        <v>79585000</v>
      </c>
      <c r="G69" s="94">
        <v>51746000</v>
      </c>
      <c r="H69" s="93">
        <v>9858000</v>
      </c>
      <c r="I69" s="94"/>
      <c r="J69" s="93">
        <v>38429000</v>
      </c>
      <c r="K69" s="94"/>
      <c r="L69" s="93"/>
      <c r="M69" s="94"/>
      <c r="N69" s="93"/>
      <c r="O69" s="94"/>
      <c r="P69" s="93">
        <f>$H69      +$J69      +$L69      +$N69</f>
        <v>48287000</v>
      </c>
      <c r="Q69" s="94">
        <f>$I69      +$K69      +$M69      +$O69</f>
        <v>0</v>
      </c>
      <c r="R69" s="48">
        <f>IF(($H69      =0),0,((($J69      -$H69      )/$H69      )*100))</f>
        <v>289.82552241834043</v>
      </c>
      <c r="S69" s="49">
        <f>IF(($I69      =0),0,((($K69      -$I69      )/$I69      )*100))</f>
        <v>0</v>
      </c>
      <c r="T69" s="48">
        <f>IF(($E69      =0),0,(($P69      /$E69      )*100))</f>
        <v>60.673493748822018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79585000</v>
      </c>
      <c r="C70" s="101">
        <f>C69</f>
        <v>0</v>
      </c>
      <c r="D70" s="101"/>
      <c r="E70" s="101">
        <f>$B70      +$C70      +$D70</f>
        <v>79585000</v>
      </c>
      <c r="F70" s="102">
        <f t="shared" ref="F70:O70" si="44">F69</f>
        <v>79585000</v>
      </c>
      <c r="G70" s="103">
        <f t="shared" si="44"/>
        <v>51746000</v>
      </c>
      <c r="H70" s="102">
        <f t="shared" si="44"/>
        <v>9858000</v>
      </c>
      <c r="I70" s="103">
        <f t="shared" si="44"/>
        <v>0</v>
      </c>
      <c r="J70" s="102">
        <f t="shared" si="44"/>
        <v>38429000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48287000</v>
      </c>
      <c r="Q70" s="103">
        <f>$I70      +$K70      +$M70      +$O70</f>
        <v>0</v>
      </c>
      <c r="R70" s="57">
        <f>IF(($H70      =0),0,((($J70      -$H70      )/$H70      )*100))</f>
        <v>289.82552241834043</v>
      </c>
      <c r="S70" s="58">
        <f>IF(($I70      =0),0,((($K70      -$I70      )/$I70      )*100))</f>
        <v>0</v>
      </c>
      <c r="T70" s="57">
        <f>IF($E70   =0,0,($P70   /$E70   )*100)</f>
        <v>60.673493748822018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79585000</v>
      </c>
      <c r="C71" s="104">
        <f>C69</f>
        <v>0</v>
      </c>
      <c r="D71" s="104"/>
      <c r="E71" s="104">
        <f>$B71      +$C71      +$D71</f>
        <v>79585000</v>
      </c>
      <c r="F71" s="105">
        <f t="shared" ref="F71:O71" si="45">F69</f>
        <v>79585000</v>
      </c>
      <c r="G71" s="106">
        <f t="shared" si="45"/>
        <v>51746000</v>
      </c>
      <c r="H71" s="105">
        <f t="shared" si="45"/>
        <v>9858000</v>
      </c>
      <c r="I71" s="106">
        <f t="shared" si="45"/>
        <v>0</v>
      </c>
      <c r="J71" s="105">
        <f t="shared" si="45"/>
        <v>38429000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48287000</v>
      </c>
      <c r="Q71" s="106">
        <f>$I71      +$K71      +$M71      +$O71</f>
        <v>0</v>
      </c>
      <c r="R71" s="61">
        <f>IF(($H71      =0),0,((($J71      -$H71      )/$H71      )*100))</f>
        <v>289.82552241834043</v>
      </c>
      <c r="S71" s="62">
        <f>IF(($I71      =0),0,((($K71      -$I71      )/$I71      )*100))</f>
        <v>0</v>
      </c>
      <c r="T71" s="61">
        <f>IF($E71   =0,0,($P71   /$E71   )*100)</f>
        <v>60.673493748822018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187439000</v>
      </c>
      <c r="C72" s="104">
        <f>SUM(C9:C14,C17:C23,C26:C29,C32,C35:C39,C42:C52,C55:C58,C61:C65,C69)</f>
        <v>0</v>
      </c>
      <c r="D72" s="104"/>
      <c r="E72" s="104">
        <f>$B72      +$C72      +$D72</f>
        <v>187439000</v>
      </c>
      <c r="F72" s="105">
        <f t="shared" ref="F72:O72" si="46">SUM(F9:F14,F17:F23,F26:F29,F32,F35:F39,F42:F52,F55:F58,F61:F65,F69)</f>
        <v>187439000</v>
      </c>
      <c r="G72" s="106">
        <f t="shared" si="46"/>
        <v>87078000</v>
      </c>
      <c r="H72" s="105">
        <f t="shared" si="46"/>
        <v>12341000</v>
      </c>
      <c r="I72" s="106">
        <f t="shared" si="46"/>
        <v>0</v>
      </c>
      <c r="J72" s="105">
        <f t="shared" si="46"/>
        <v>47608000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59949000</v>
      </c>
      <c r="Q72" s="106">
        <f>$I72      +$K72      +$M72      +$O72</f>
        <v>0</v>
      </c>
      <c r="R72" s="61">
        <f>IF(($H72      =0),0,((($J72      -$H72      )/$H72      )*100))</f>
        <v>285.77100721173326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41.931467660821575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PZjFIWGCOxlxM3I9GpukpJdLIVPfPCgUxO5xX4VANNSHRxqkD5bkjbr5joSRJ8TfbNwJsMGI5cuwfyj5EaWXA==" saltValue="plHgqgZEIzuTEiVcoxhQ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>
        <v>108714</v>
      </c>
      <c r="J10" s="93">
        <v>351000</v>
      </c>
      <c r="K10" s="94">
        <v>134336</v>
      </c>
      <c r="L10" s="93"/>
      <c r="M10" s="94"/>
      <c r="N10" s="93"/>
      <c r="O10" s="94"/>
      <c r="P10" s="93">
        <f t="shared" ref="P10:P15" si="1">$H10      +$J10      +$L10      +$N10</f>
        <v>351000</v>
      </c>
      <c r="Q10" s="94">
        <f t="shared" ref="Q10:Q15" si="2">$I10      +$K10      +$M10      +$O10</f>
        <v>243050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23.56826167742885</v>
      </c>
      <c r="T10" s="48">
        <f t="shared" ref="T10:T14" si="5">IF(($E10      =0),0,(($P10      /$E10      )*100))</f>
        <v>11.700000000000001</v>
      </c>
      <c r="U10" s="50">
        <f t="shared" ref="U10:U14" si="6">IF(($E10      =0),0,(($Q10      /$E10      )*100))</f>
        <v>8.1016666666666666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108714</v>
      </c>
      <c r="J15" s="96">
        <f t="shared" si="7"/>
        <v>351000</v>
      </c>
      <c r="K15" s="97">
        <f t="shared" si="7"/>
        <v>134336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351000</v>
      </c>
      <c r="Q15" s="97">
        <f t="shared" si="2"/>
        <v>243050</v>
      </c>
      <c r="R15" s="52">
        <f t="shared" si="3"/>
        <v>0</v>
      </c>
      <c r="S15" s="53">
        <f t="shared" si="4"/>
        <v>23.56826167742885</v>
      </c>
      <c r="T15" s="52">
        <f>IF((SUM($E9:$E13))=0,0,(P15/(SUM($E9:$E13))*100))</f>
        <v>11.700000000000001</v>
      </c>
      <c r="U15" s="54">
        <f>IF((SUM($E9:$E13))=0,0,(Q15/(SUM($E9:$E13))*100))</f>
        <v>8.1016666666666666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5300000</v>
      </c>
      <c r="C19" s="92"/>
      <c r="D19" s="92"/>
      <c r="E19" s="92">
        <f t="shared" si="8"/>
        <v>5300000</v>
      </c>
      <c r="F19" s="93">
        <v>5300000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5300000</v>
      </c>
      <c r="C24" s="95">
        <f>SUM(C17:C23)</f>
        <v>0</v>
      </c>
      <c r="D24" s="95"/>
      <c r="E24" s="95">
        <f t="shared" si="8"/>
        <v>5300000</v>
      </c>
      <c r="F24" s="96">
        <f t="shared" ref="F24:O24" si="15">SUM(F17:F23)</f>
        <v>5300000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2728000</v>
      </c>
      <c r="C29" s="92"/>
      <c r="D29" s="92"/>
      <c r="E29" s="92">
        <f>$B29      +$C29      +$D29</f>
        <v>2728000</v>
      </c>
      <c r="F29" s="93">
        <v>2728000</v>
      </c>
      <c r="G29" s="94">
        <v>1909000</v>
      </c>
      <c r="H29" s="93">
        <v>610000</v>
      </c>
      <c r="I29" s="94">
        <v>-1909000</v>
      </c>
      <c r="J29" s="93">
        <v>700000</v>
      </c>
      <c r="K29" s="94"/>
      <c r="L29" s="93"/>
      <c r="M29" s="94"/>
      <c r="N29" s="93"/>
      <c r="O29" s="94"/>
      <c r="P29" s="93">
        <f>$H29      +$J29      +$L29      +$N29</f>
        <v>1310000</v>
      </c>
      <c r="Q29" s="94">
        <f>$I29      +$K29      +$M29      +$O29</f>
        <v>-1909000</v>
      </c>
      <c r="R29" s="48">
        <f>IF(($H29      =0),0,((($J29      -$H29      )/$H29      )*100))</f>
        <v>14.754098360655737</v>
      </c>
      <c r="S29" s="49">
        <f>IF(($I29      =0),0,((($K29      -$I29      )/$I29      )*100))</f>
        <v>-100</v>
      </c>
      <c r="T29" s="48">
        <f>IF(($E29      =0),0,(($P29      /$E29      )*100))</f>
        <v>48.020527859237539</v>
      </c>
      <c r="U29" s="50">
        <f>IF(($E29      =0),0,(($Q29      /$E29      )*100))</f>
        <v>-69.978005865102645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2728000</v>
      </c>
      <c r="C30" s="95">
        <f>SUM(C26:C29)</f>
        <v>0</v>
      </c>
      <c r="D30" s="95"/>
      <c r="E30" s="95">
        <f>$B30      +$C30      +$D30</f>
        <v>2728000</v>
      </c>
      <c r="F30" s="96">
        <f t="shared" ref="F30:O30" si="16">SUM(F26:F29)</f>
        <v>2728000</v>
      </c>
      <c r="G30" s="97">
        <f t="shared" si="16"/>
        <v>1909000</v>
      </c>
      <c r="H30" s="96">
        <f t="shared" si="16"/>
        <v>610000</v>
      </c>
      <c r="I30" s="97">
        <f t="shared" si="16"/>
        <v>-1909000</v>
      </c>
      <c r="J30" s="96">
        <f t="shared" si="16"/>
        <v>700000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1310000</v>
      </c>
      <c r="Q30" s="97">
        <f>$I30      +$K30      +$M30      +$O30</f>
        <v>-1909000</v>
      </c>
      <c r="R30" s="52">
        <f>IF(($H30      =0),0,((($J30      -$H30      )/$H30      )*100))</f>
        <v>14.754098360655737</v>
      </c>
      <c r="S30" s="53">
        <f>IF(($I30      =0),0,((($K30      -$I30      )/$I30      )*100))</f>
        <v>-100</v>
      </c>
      <c r="T30" s="52">
        <f>IF($E30   =0,0,($P30   /$E30   )*100)</f>
        <v>48.020527859237539</v>
      </c>
      <c r="U30" s="54">
        <f>IF($E30   =0,0,($Q30   /$E30   )*100)</f>
        <v>-69.978005865102645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1845000</v>
      </c>
      <c r="C32" s="92"/>
      <c r="D32" s="92"/>
      <c r="E32" s="92">
        <f>$B32      +$C32      +$D32</f>
        <v>1845000</v>
      </c>
      <c r="F32" s="93">
        <v>1845000</v>
      </c>
      <c r="G32" s="94">
        <v>1291000</v>
      </c>
      <c r="H32" s="93">
        <v>1114000</v>
      </c>
      <c r="I32" s="94">
        <v>664846</v>
      </c>
      <c r="J32" s="93">
        <v>135000</v>
      </c>
      <c r="K32" s="94">
        <v>1402738</v>
      </c>
      <c r="L32" s="93"/>
      <c r="M32" s="94"/>
      <c r="N32" s="93"/>
      <c r="O32" s="94"/>
      <c r="P32" s="93">
        <f>$H32      +$J32      +$L32      +$N32</f>
        <v>1249000</v>
      </c>
      <c r="Q32" s="94">
        <f>$I32      +$K32      +$M32      +$O32</f>
        <v>2067584</v>
      </c>
      <c r="R32" s="48">
        <f>IF(($H32      =0),0,((($J32      -$H32      )/$H32      )*100))</f>
        <v>-87.881508078994614</v>
      </c>
      <c r="S32" s="49">
        <f>IF(($I32      =0),0,((($K32      -$I32      )/$I32      )*100))</f>
        <v>110.98690523820554</v>
      </c>
      <c r="T32" s="48">
        <f>IF(($E32      =0),0,(($P32      /$E32      )*100))</f>
        <v>67.696476964769644</v>
      </c>
      <c r="U32" s="50">
        <f>IF(($E32      =0),0,(($Q32      /$E32      )*100))</f>
        <v>112.06417344173443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1845000</v>
      </c>
      <c r="C33" s="95">
        <f>C32</f>
        <v>0</v>
      </c>
      <c r="D33" s="95"/>
      <c r="E33" s="95">
        <f>$B33      +$C33      +$D33</f>
        <v>1845000</v>
      </c>
      <c r="F33" s="96">
        <f t="shared" ref="F33:O33" si="17">F32</f>
        <v>1845000</v>
      </c>
      <c r="G33" s="97">
        <f t="shared" si="17"/>
        <v>1291000</v>
      </c>
      <c r="H33" s="96">
        <f t="shared" si="17"/>
        <v>1114000</v>
      </c>
      <c r="I33" s="97">
        <f t="shared" si="17"/>
        <v>664846</v>
      </c>
      <c r="J33" s="96">
        <f t="shared" si="17"/>
        <v>135000</v>
      </c>
      <c r="K33" s="97">
        <f t="shared" si="17"/>
        <v>1402738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1249000</v>
      </c>
      <c r="Q33" s="97">
        <f>$I33      +$K33      +$M33      +$O33</f>
        <v>2067584</v>
      </c>
      <c r="R33" s="52">
        <f>IF(($H33      =0),0,((($J33      -$H33      )/$H33      )*100))</f>
        <v>-87.881508078994614</v>
      </c>
      <c r="S33" s="53">
        <f>IF(($I33      =0),0,((($K33      -$I33      )/$I33      )*100))</f>
        <v>110.98690523820554</v>
      </c>
      <c r="T33" s="52">
        <f>IF($E33   =0,0,($P33   /$E33   )*100)</f>
        <v>67.696476964769644</v>
      </c>
      <c r="U33" s="54">
        <f>IF($E33   =0,0,($Q33   /$E33   )*100)</f>
        <v>112.06417344173443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38000000</v>
      </c>
      <c r="C44" s="92"/>
      <c r="D44" s="92"/>
      <c r="E44" s="92">
        <f t="shared" si="26"/>
        <v>38000000</v>
      </c>
      <c r="F44" s="93">
        <v>38000000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40000000</v>
      </c>
      <c r="C52" s="92"/>
      <c r="D52" s="92"/>
      <c r="E52" s="92">
        <f t="shared" si="26"/>
        <v>40000000</v>
      </c>
      <c r="F52" s="93">
        <v>40000000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78000000</v>
      </c>
      <c r="C53" s="95">
        <f>SUM(C42:C52)</f>
        <v>0</v>
      </c>
      <c r="D53" s="95"/>
      <c r="E53" s="95">
        <f t="shared" si="26"/>
        <v>78000000</v>
      </c>
      <c r="F53" s="96">
        <f t="shared" ref="F53:O53" si="33">SUM(F42:F52)</f>
        <v>78000000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90873000</v>
      </c>
      <c r="C67" s="104">
        <f>SUM(C9:C14,C17:C23,C26:C29,C32,C35:C39,C42:C52,C55:C58,C61:C65)</f>
        <v>0</v>
      </c>
      <c r="D67" s="104"/>
      <c r="E67" s="104">
        <f t="shared" si="35"/>
        <v>90873000</v>
      </c>
      <c r="F67" s="105">
        <f t="shared" ref="F67:O67" si="43">SUM(F9:F14,F17:F23,F26:F29,F32,F35:F39,F42:F52,F55:F58,F61:F65)</f>
        <v>90873000</v>
      </c>
      <c r="G67" s="106">
        <f t="shared" si="43"/>
        <v>6200000</v>
      </c>
      <c r="H67" s="105">
        <f t="shared" si="43"/>
        <v>1724000</v>
      </c>
      <c r="I67" s="106">
        <f t="shared" si="43"/>
        <v>-1135440</v>
      </c>
      <c r="J67" s="105">
        <f t="shared" si="43"/>
        <v>1186000</v>
      </c>
      <c r="K67" s="106">
        <f t="shared" si="43"/>
        <v>1537074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2910000</v>
      </c>
      <c r="Q67" s="106">
        <f t="shared" si="37"/>
        <v>401634</v>
      </c>
      <c r="R67" s="61">
        <f t="shared" si="38"/>
        <v>-31.206496519721576</v>
      </c>
      <c r="S67" s="62">
        <f t="shared" si="39"/>
        <v>-235.37254280279009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38.425987059289582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5.3034992737356399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361060000</v>
      </c>
      <c r="C69" s="92"/>
      <c r="D69" s="92"/>
      <c r="E69" s="92">
        <f>$B69      +$C69      +$D69</f>
        <v>361060000</v>
      </c>
      <c r="F69" s="93">
        <v>361060000</v>
      </c>
      <c r="G69" s="94">
        <v>95900000</v>
      </c>
      <c r="H69" s="93"/>
      <c r="I69" s="94">
        <v>9846863</v>
      </c>
      <c r="J69" s="93">
        <v>94999000</v>
      </c>
      <c r="K69" s="94">
        <v>7497045</v>
      </c>
      <c r="L69" s="93"/>
      <c r="M69" s="94"/>
      <c r="N69" s="93"/>
      <c r="O69" s="94"/>
      <c r="P69" s="93">
        <f>$H69      +$J69      +$L69      +$N69</f>
        <v>94999000</v>
      </c>
      <c r="Q69" s="94">
        <f>$I69      +$K69      +$M69      +$O69</f>
        <v>17343908</v>
      </c>
      <c r="R69" s="48">
        <f>IF(($H69      =0),0,((($J69      -$H69      )/$H69      )*100))</f>
        <v>0</v>
      </c>
      <c r="S69" s="49">
        <f>IF(($I69      =0),0,((($K69      -$I69      )/$I69      )*100))</f>
        <v>-23.863620322533176</v>
      </c>
      <c r="T69" s="48">
        <f>IF(($E69      =0),0,(($P69      /$E69      )*100))</f>
        <v>26.311139422810616</v>
      </c>
      <c r="U69" s="50">
        <f>IF(($E69      =0),0,(($Q69      /$E69      )*100))</f>
        <v>4.8036082645543674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361060000</v>
      </c>
      <c r="C70" s="101">
        <f>C69</f>
        <v>0</v>
      </c>
      <c r="D70" s="101"/>
      <c r="E70" s="101">
        <f>$B70      +$C70      +$D70</f>
        <v>361060000</v>
      </c>
      <c r="F70" s="102">
        <f t="shared" ref="F70:O70" si="44">F69</f>
        <v>361060000</v>
      </c>
      <c r="G70" s="103">
        <f t="shared" si="44"/>
        <v>95900000</v>
      </c>
      <c r="H70" s="102">
        <f t="shared" si="44"/>
        <v>0</v>
      </c>
      <c r="I70" s="103">
        <f t="shared" si="44"/>
        <v>9846863</v>
      </c>
      <c r="J70" s="102">
        <f t="shared" si="44"/>
        <v>94999000</v>
      </c>
      <c r="K70" s="103">
        <f t="shared" si="44"/>
        <v>7497045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94999000</v>
      </c>
      <c r="Q70" s="103">
        <f>$I70      +$K70      +$M70      +$O70</f>
        <v>17343908</v>
      </c>
      <c r="R70" s="57">
        <f>IF(($H70      =0),0,((($J70      -$H70      )/$H70      )*100))</f>
        <v>0</v>
      </c>
      <c r="S70" s="58">
        <f>IF(($I70      =0),0,((($K70      -$I70      )/$I70      )*100))</f>
        <v>-23.863620322533176</v>
      </c>
      <c r="T70" s="57">
        <f>IF($E70   =0,0,($P70   /$E70   )*100)</f>
        <v>26.311139422810616</v>
      </c>
      <c r="U70" s="59">
        <f>IF($E70   =0,0,($Q70   /$E70 )*100)</f>
        <v>4.8036082645543674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361060000</v>
      </c>
      <c r="C71" s="104">
        <f>C69</f>
        <v>0</v>
      </c>
      <c r="D71" s="104"/>
      <c r="E71" s="104">
        <f>$B71      +$C71      +$D71</f>
        <v>361060000</v>
      </c>
      <c r="F71" s="105">
        <f t="shared" ref="F71:O71" si="45">F69</f>
        <v>361060000</v>
      </c>
      <c r="G71" s="106">
        <f t="shared" si="45"/>
        <v>95900000</v>
      </c>
      <c r="H71" s="105">
        <f t="shared" si="45"/>
        <v>0</v>
      </c>
      <c r="I71" s="106">
        <f t="shared" si="45"/>
        <v>9846863</v>
      </c>
      <c r="J71" s="105">
        <f t="shared" si="45"/>
        <v>94999000</v>
      </c>
      <c r="K71" s="106">
        <f t="shared" si="45"/>
        <v>7497045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94999000</v>
      </c>
      <c r="Q71" s="106">
        <f>$I71      +$K71      +$M71      +$O71</f>
        <v>17343908</v>
      </c>
      <c r="R71" s="61">
        <f>IF(($H71      =0),0,((($J71      -$H71      )/$H71      )*100))</f>
        <v>0</v>
      </c>
      <c r="S71" s="62">
        <f>IF(($I71      =0),0,((($K71      -$I71      )/$I71      )*100))</f>
        <v>-23.863620322533176</v>
      </c>
      <c r="T71" s="61">
        <f>IF($E71   =0,0,($P71   /$E71   )*100)</f>
        <v>26.311139422810616</v>
      </c>
      <c r="U71" s="65">
        <f>IF($E71   =0,0,($Q71   /$E71   )*100)</f>
        <v>4.8036082645543674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451933000</v>
      </c>
      <c r="C72" s="104">
        <f>SUM(C9:C14,C17:C23,C26:C29,C32,C35:C39,C42:C52,C55:C58,C61:C65,C69)</f>
        <v>0</v>
      </c>
      <c r="D72" s="104"/>
      <c r="E72" s="104">
        <f>$B72      +$C72      +$D72</f>
        <v>451933000</v>
      </c>
      <c r="F72" s="105">
        <f t="shared" ref="F72:O72" si="46">SUM(F9:F14,F17:F23,F26:F29,F32,F35:F39,F42:F52,F55:F58,F61:F65,F69)</f>
        <v>451933000</v>
      </c>
      <c r="G72" s="106">
        <f t="shared" si="46"/>
        <v>102100000</v>
      </c>
      <c r="H72" s="105">
        <f t="shared" si="46"/>
        <v>1724000</v>
      </c>
      <c r="I72" s="106">
        <f t="shared" si="46"/>
        <v>8711423</v>
      </c>
      <c r="J72" s="105">
        <f t="shared" si="46"/>
        <v>96185000</v>
      </c>
      <c r="K72" s="106">
        <f t="shared" si="46"/>
        <v>9034119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97909000</v>
      </c>
      <c r="Q72" s="106">
        <f>$I72      +$K72      +$M72      +$O72</f>
        <v>17745542</v>
      </c>
      <c r="R72" s="61">
        <f>IF(($H72      =0),0,((($J72      -$H72      )/$H72      )*100))</f>
        <v>5479.176334106729</v>
      </c>
      <c r="S72" s="62">
        <f>IF(($I72      =0),0,((($K72      -$I72      )/$I72      )*100))</f>
        <v>3.7042857406878302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26.560020399692917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4.8138777591805395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wL9W4r40qMMItOj16Tv4dmC+7+XbA50A7yCHT+7mLwMqdAmCMqVaMrVL8IAbQrF8FuIDL+j9G6TnvOETWJOs6w==" saltValue="83PHP+FVF1oKgcQJxURN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5100000</v>
      </c>
      <c r="C19" s="92"/>
      <c r="D19" s="92"/>
      <c r="E19" s="92">
        <f t="shared" si="8"/>
        <v>5100000</v>
      </c>
      <c r="F19" s="93">
        <v>5100000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5100000</v>
      </c>
      <c r="C24" s="95">
        <f>SUM(C17:C23)</f>
        <v>0</v>
      </c>
      <c r="D24" s="95"/>
      <c r="E24" s="95">
        <f t="shared" si="8"/>
        <v>5100000</v>
      </c>
      <c r="F24" s="96">
        <f t="shared" ref="F24:O24" si="15">SUM(F17:F23)</f>
        <v>5100000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2525000</v>
      </c>
      <c r="C29" s="92"/>
      <c r="D29" s="92"/>
      <c r="E29" s="92">
        <f>$B29      +$C29      +$D29</f>
        <v>2525000</v>
      </c>
      <c r="F29" s="93">
        <v>2525000</v>
      </c>
      <c r="G29" s="94">
        <v>1768000</v>
      </c>
      <c r="H29" s="93"/>
      <c r="I29" s="94"/>
      <c r="J29" s="93">
        <v>908000</v>
      </c>
      <c r="K29" s="94"/>
      <c r="L29" s="93"/>
      <c r="M29" s="94"/>
      <c r="N29" s="93"/>
      <c r="O29" s="94"/>
      <c r="P29" s="93">
        <f>$H29      +$J29      +$L29      +$N29</f>
        <v>908000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35.960396039603957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2525000</v>
      </c>
      <c r="C30" s="95">
        <f>SUM(C26:C29)</f>
        <v>0</v>
      </c>
      <c r="D30" s="95"/>
      <c r="E30" s="95">
        <f>$B30      +$C30      +$D30</f>
        <v>2525000</v>
      </c>
      <c r="F30" s="96">
        <f t="shared" ref="F30:O30" si="16">SUM(F26:F29)</f>
        <v>2525000</v>
      </c>
      <c r="G30" s="97">
        <f t="shared" si="16"/>
        <v>1768000</v>
      </c>
      <c r="H30" s="96">
        <f t="shared" si="16"/>
        <v>0</v>
      </c>
      <c r="I30" s="97">
        <f t="shared" si="16"/>
        <v>0</v>
      </c>
      <c r="J30" s="96">
        <f t="shared" si="16"/>
        <v>908000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908000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35.960396039603957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1079000</v>
      </c>
      <c r="C32" s="92"/>
      <c r="D32" s="92"/>
      <c r="E32" s="92">
        <f>$B32      +$C32      +$D32</f>
        <v>1079000</v>
      </c>
      <c r="F32" s="93">
        <v>1079000</v>
      </c>
      <c r="G32" s="94">
        <v>755000</v>
      </c>
      <c r="H32" s="93">
        <v>436000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436000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40.407784986098235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755000</v>
      </c>
      <c r="H33" s="96">
        <f t="shared" si="17"/>
        <v>436000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436000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40.407784986098235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340000000</v>
      </c>
      <c r="C43" s="92"/>
      <c r="D43" s="92"/>
      <c r="E43" s="92">
        <f t="shared" si="26"/>
        <v>340000000</v>
      </c>
      <c r="F43" s="93">
        <v>340000000</v>
      </c>
      <c r="G43" s="94">
        <v>130000000</v>
      </c>
      <c r="H43" s="93">
        <v>11172000</v>
      </c>
      <c r="I43" s="94"/>
      <c r="J43" s="93">
        <v>105414000</v>
      </c>
      <c r="K43" s="94"/>
      <c r="L43" s="93"/>
      <c r="M43" s="94"/>
      <c r="N43" s="93"/>
      <c r="O43" s="94"/>
      <c r="P43" s="93">
        <f t="shared" si="27"/>
        <v>116586000</v>
      </c>
      <c r="Q43" s="94">
        <f t="shared" si="28"/>
        <v>0</v>
      </c>
      <c r="R43" s="48">
        <f t="shared" si="29"/>
        <v>843.55531686358756</v>
      </c>
      <c r="S43" s="49">
        <f t="shared" si="30"/>
        <v>0</v>
      </c>
      <c r="T43" s="48">
        <f t="shared" si="31"/>
        <v>34.29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100000000</v>
      </c>
      <c r="C51" s="92"/>
      <c r="D51" s="92"/>
      <c r="E51" s="92">
        <f t="shared" si="26"/>
        <v>100000000</v>
      </c>
      <c r="F51" s="93">
        <v>100000000</v>
      </c>
      <c r="G51" s="94">
        <v>80000000</v>
      </c>
      <c r="H51" s="93">
        <v>22690000</v>
      </c>
      <c r="I51" s="94"/>
      <c r="J51" s="93">
        <v>30673000</v>
      </c>
      <c r="K51" s="94"/>
      <c r="L51" s="93"/>
      <c r="M51" s="94"/>
      <c r="N51" s="93"/>
      <c r="O51" s="94"/>
      <c r="P51" s="93">
        <f t="shared" si="27"/>
        <v>53363000</v>
      </c>
      <c r="Q51" s="94">
        <f t="shared" si="28"/>
        <v>0</v>
      </c>
      <c r="R51" s="48">
        <f t="shared" si="29"/>
        <v>35.182899955927724</v>
      </c>
      <c r="S51" s="49">
        <f t="shared" si="30"/>
        <v>0</v>
      </c>
      <c r="T51" s="48">
        <f t="shared" si="31"/>
        <v>53.363000000000007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440000000</v>
      </c>
      <c r="C53" s="95">
        <f>SUM(C42:C52)</f>
        <v>0</v>
      </c>
      <c r="D53" s="95"/>
      <c r="E53" s="95">
        <f t="shared" si="26"/>
        <v>440000000</v>
      </c>
      <c r="F53" s="96">
        <f t="shared" ref="F53:O53" si="33">SUM(F42:F52)</f>
        <v>440000000</v>
      </c>
      <c r="G53" s="97">
        <f t="shared" si="33"/>
        <v>210000000</v>
      </c>
      <c r="H53" s="96">
        <f t="shared" si="33"/>
        <v>33862000</v>
      </c>
      <c r="I53" s="97">
        <f t="shared" si="33"/>
        <v>0</v>
      </c>
      <c r="J53" s="96">
        <f t="shared" si="33"/>
        <v>136087000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169949000</v>
      </c>
      <c r="Q53" s="97">
        <f t="shared" si="28"/>
        <v>0</v>
      </c>
      <c r="R53" s="52">
        <f t="shared" si="29"/>
        <v>301.88707105309788</v>
      </c>
      <c r="S53" s="53">
        <f t="shared" si="30"/>
        <v>0</v>
      </c>
      <c r="T53" s="52">
        <f>IF((+$E43+$E45+$E47+$E48+$E51) =0,0,(P53   /(+$E43+$E45+$E47+$E48+$E51) )*100)</f>
        <v>38.624772727272727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451004000</v>
      </c>
      <c r="C67" s="104">
        <f>SUM(C9:C14,C17:C23,C26:C29,C32,C35:C39,C42:C52,C55:C58,C61:C65)</f>
        <v>0</v>
      </c>
      <c r="D67" s="104"/>
      <c r="E67" s="104">
        <f t="shared" si="35"/>
        <v>451004000</v>
      </c>
      <c r="F67" s="105">
        <f t="shared" ref="F67:O67" si="43">SUM(F9:F14,F17:F23,F26:F29,F32,F35:F39,F42:F52,F55:F58,F61:F65)</f>
        <v>451004000</v>
      </c>
      <c r="G67" s="106">
        <f t="shared" si="43"/>
        <v>214823000</v>
      </c>
      <c r="H67" s="105">
        <f t="shared" si="43"/>
        <v>34298000</v>
      </c>
      <c r="I67" s="106">
        <f t="shared" si="43"/>
        <v>0</v>
      </c>
      <c r="J67" s="105">
        <f t="shared" si="43"/>
        <v>136995000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171293000</v>
      </c>
      <c r="Q67" s="106">
        <f t="shared" si="37"/>
        <v>0</v>
      </c>
      <c r="R67" s="61">
        <f t="shared" si="38"/>
        <v>299.42562248527611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38.414770892389392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166277000</v>
      </c>
      <c r="C69" s="92"/>
      <c r="D69" s="92"/>
      <c r="E69" s="92">
        <f>$B69      +$C69      +$D69</f>
        <v>166277000</v>
      </c>
      <c r="F69" s="93">
        <v>166277000</v>
      </c>
      <c r="G69" s="94">
        <v>64656000</v>
      </c>
      <c r="H69" s="93">
        <v>4945000</v>
      </c>
      <c r="I69" s="94"/>
      <c r="J69" s="93">
        <v>59711000</v>
      </c>
      <c r="K69" s="94"/>
      <c r="L69" s="93"/>
      <c r="M69" s="94"/>
      <c r="N69" s="93"/>
      <c r="O69" s="94"/>
      <c r="P69" s="93">
        <f>$H69      +$J69      +$L69      +$N69</f>
        <v>64656000</v>
      </c>
      <c r="Q69" s="94">
        <f>$I69      +$K69      +$M69      +$O69</f>
        <v>0</v>
      </c>
      <c r="R69" s="48">
        <f>IF(($H69      =0),0,((($J69      -$H69      )/$H69      )*100))</f>
        <v>1107.5025278058645</v>
      </c>
      <c r="S69" s="49">
        <f>IF(($I69      =0),0,((($K69      -$I69      )/$I69      )*100))</f>
        <v>0</v>
      </c>
      <c r="T69" s="48">
        <f>IF(($E69      =0),0,(($P69      /$E69      )*100))</f>
        <v>38.884511989030351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166277000</v>
      </c>
      <c r="C70" s="101">
        <f>C69</f>
        <v>0</v>
      </c>
      <c r="D70" s="101"/>
      <c r="E70" s="101">
        <f>$B70      +$C70      +$D70</f>
        <v>166277000</v>
      </c>
      <c r="F70" s="102">
        <f t="shared" ref="F70:O70" si="44">F69</f>
        <v>166277000</v>
      </c>
      <c r="G70" s="103">
        <f t="shared" si="44"/>
        <v>64656000</v>
      </c>
      <c r="H70" s="102">
        <f t="shared" si="44"/>
        <v>4945000</v>
      </c>
      <c r="I70" s="103">
        <f t="shared" si="44"/>
        <v>0</v>
      </c>
      <c r="J70" s="102">
        <f t="shared" si="44"/>
        <v>59711000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64656000</v>
      </c>
      <c r="Q70" s="103">
        <f>$I70      +$K70      +$M70      +$O70</f>
        <v>0</v>
      </c>
      <c r="R70" s="57">
        <f>IF(($H70      =0),0,((($J70      -$H70      )/$H70      )*100))</f>
        <v>1107.5025278058645</v>
      </c>
      <c r="S70" s="58">
        <f>IF(($I70      =0),0,((($K70      -$I70      )/$I70      )*100))</f>
        <v>0</v>
      </c>
      <c r="T70" s="57">
        <f>IF($E70   =0,0,($P70   /$E70   )*100)</f>
        <v>38.884511989030351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166277000</v>
      </c>
      <c r="C71" s="104">
        <f>C69</f>
        <v>0</v>
      </c>
      <c r="D71" s="104"/>
      <c r="E71" s="104">
        <f>$B71      +$C71      +$D71</f>
        <v>166277000</v>
      </c>
      <c r="F71" s="105">
        <f t="shared" ref="F71:O71" si="45">F69</f>
        <v>166277000</v>
      </c>
      <c r="G71" s="106">
        <f t="shared" si="45"/>
        <v>64656000</v>
      </c>
      <c r="H71" s="105">
        <f t="shared" si="45"/>
        <v>4945000</v>
      </c>
      <c r="I71" s="106">
        <f t="shared" si="45"/>
        <v>0</v>
      </c>
      <c r="J71" s="105">
        <f t="shared" si="45"/>
        <v>59711000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64656000</v>
      </c>
      <c r="Q71" s="106">
        <f>$I71      +$K71      +$M71      +$O71</f>
        <v>0</v>
      </c>
      <c r="R71" s="61">
        <f>IF(($H71      =0),0,((($J71      -$H71      )/$H71      )*100))</f>
        <v>1107.5025278058645</v>
      </c>
      <c r="S71" s="62">
        <f>IF(($I71      =0),0,((($K71      -$I71      )/$I71      )*100))</f>
        <v>0</v>
      </c>
      <c r="T71" s="61">
        <f>IF($E71   =0,0,($P71   /$E71   )*100)</f>
        <v>38.884511989030351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617281000</v>
      </c>
      <c r="C72" s="104">
        <f>SUM(C9:C14,C17:C23,C26:C29,C32,C35:C39,C42:C52,C55:C58,C61:C65,C69)</f>
        <v>0</v>
      </c>
      <c r="D72" s="104"/>
      <c r="E72" s="104">
        <f>$B72      +$C72      +$D72</f>
        <v>617281000</v>
      </c>
      <c r="F72" s="105">
        <f t="shared" ref="F72:O72" si="46">SUM(F9:F14,F17:F23,F26:F29,F32,F35:F39,F42:F52,F55:F58,F61:F65,F69)</f>
        <v>617281000</v>
      </c>
      <c r="G72" s="106">
        <f t="shared" si="46"/>
        <v>279479000</v>
      </c>
      <c r="H72" s="105">
        <f t="shared" si="46"/>
        <v>39243000</v>
      </c>
      <c r="I72" s="106">
        <f t="shared" si="46"/>
        <v>0</v>
      </c>
      <c r="J72" s="105">
        <f t="shared" si="46"/>
        <v>196706000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235949000</v>
      </c>
      <c r="Q72" s="106">
        <f>$I72      +$K72      +$M72      +$O72</f>
        <v>0</v>
      </c>
      <c r="R72" s="61">
        <f>IF(($H72      =0),0,((($J72      -$H72      )/$H72      )*100))</f>
        <v>401.25117855413703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38.542359204222279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KLOyAnFKqfxsGJJO1pKFbfIHu6jy+1lII7/agSaxl6CCc17UYgd9Y6HnUZaWMieioGd0d4VZ6BSPTB6TeW5guw==" saltValue="3v1fktsgbPCBStzBmg77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215000</v>
      </c>
      <c r="I10" s="94"/>
      <c r="J10" s="93">
        <v>220000</v>
      </c>
      <c r="K10" s="94"/>
      <c r="L10" s="93"/>
      <c r="M10" s="94"/>
      <c r="N10" s="93"/>
      <c r="O10" s="94"/>
      <c r="P10" s="93">
        <f t="shared" ref="P10:P15" si="1">$H10      +$J10      +$L10      +$N10</f>
        <v>435000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2.3255813953488373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43.5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215000</v>
      </c>
      <c r="I15" s="97">
        <f t="shared" si="7"/>
        <v>0</v>
      </c>
      <c r="J15" s="96">
        <f t="shared" si="7"/>
        <v>220000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435000</v>
      </c>
      <c r="Q15" s="97">
        <f t="shared" si="2"/>
        <v>0</v>
      </c>
      <c r="R15" s="52">
        <f t="shared" si="3"/>
        <v>2.3255813953488373</v>
      </c>
      <c r="S15" s="53">
        <f t="shared" si="4"/>
        <v>0</v>
      </c>
      <c r="T15" s="52">
        <f>IF((SUM($E9:$E13))=0,0,(P15/(SUM($E9:$E13))*100))</f>
        <v>43.5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2641000</v>
      </c>
      <c r="C29" s="92"/>
      <c r="D29" s="92"/>
      <c r="E29" s="92">
        <f>$B29      +$C29      +$D29</f>
        <v>2641000</v>
      </c>
      <c r="F29" s="93">
        <v>2641000</v>
      </c>
      <c r="G29" s="94">
        <v>1849000</v>
      </c>
      <c r="H29" s="93">
        <v>637000</v>
      </c>
      <c r="I29" s="94"/>
      <c r="J29" s="93">
        <v>757000</v>
      </c>
      <c r="K29" s="94"/>
      <c r="L29" s="93"/>
      <c r="M29" s="94"/>
      <c r="N29" s="93"/>
      <c r="O29" s="94"/>
      <c r="P29" s="93">
        <f>$H29      +$J29      +$L29      +$N29</f>
        <v>1394000</v>
      </c>
      <c r="Q29" s="94">
        <f>$I29      +$K29      +$M29      +$O29</f>
        <v>0</v>
      </c>
      <c r="R29" s="48">
        <f>IF(($H29      =0),0,((($J29      -$H29      )/$H29      )*100))</f>
        <v>18.838304552590269</v>
      </c>
      <c r="S29" s="49">
        <f>IF(($I29      =0),0,((($K29      -$I29      )/$I29      )*100))</f>
        <v>0</v>
      </c>
      <c r="T29" s="48">
        <f>IF(($E29      =0),0,(($P29      /$E29      )*100))</f>
        <v>52.783036728511924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2641000</v>
      </c>
      <c r="C30" s="95">
        <f>SUM(C26:C29)</f>
        <v>0</v>
      </c>
      <c r="D30" s="95"/>
      <c r="E30" s="95">
        <f>$B30      +$C30      +$D30</f>
        <v>2641000</v>
      </c>
      <c r="F30" s="96">
        <f t="shared" ref="F30:O30" si="16">SUM(F26:F29)</f>
        <v>2641000</v>
      </c>
      <c r="G30" s="97">
        <f t="shared" si="16"/>
        <v>1849000</v>
      </c>
      <c r="H30" s="96">
        <f t="shared" si="16"/>
        <v>637000</v>
      </c>
      <c r="I30" s="97">
        <f t="shared" si="16"/>
        <v>0</v>
      </c>
      <c r="J30" s="96">
        <f t="shared" si="16"/>
        <v>757000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1394000</v>
      </c>
      <c r="Q30" s="97">
        <f>$I30      +$K30      +$M30      +$O30</f>
        <v>0</v>
      </c>
      <c r="R30" s="52">
        <f>IF(($H30      =0),0,((($J30      -$H30      )/$H30      )*100))</f>
        <v>18.838304552590269</v>
      </c>
      <c r="S30" s="53">
        <f>IF(($I30      =0),0,((($K30      -$I30      )/$I30      )*100))</f>
        <v>0</v>
      </c>
      <c r="T30" s="52">
        <f>IF($E30   =0,0,($P30   /$E30   )*100)</f>
        <v>52.783036728511924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2306000</v>
      </c>
      <c r="C32" s="92"/>
      <c r="D32" s="92"/>
      <c r="E32" s="92">
        <f>$B32      +$C32      +$D32</f>
        <v>2306000</v>
      </c>
      <c r="F32" s="93">
        <v>2306000</v>
      </c>
      <c r="G32" s="94">
        <v>577000</v>
      </c>
      <c r="H32" s="93">
        <v>565000</v>
      </c>
      <c r="I32" s="94"/>
      <c r="J32" s="93">
        <v>12000</v>
      </c>
      <c r="K32" s="94"/>
      <c r="L32" s="93"/>
      <c r="M32" s="94"/>
      <c r="N32" s="93"/>
      <c r="O32" s="94"/>
      <c r="P32" s="93">
        <f>$H32      +$J32      +$L32      +$N32</f>
        <v>577000</v>
      </c>
      <c r="Q32" s="94">
        <f>$I32      +$K32      +$M32      +$O32</f>
        <v>0</v>
      </c>
      <c r="R32" s="48">
        <f>IF(($H32      =0),0,((($J32      -$H32      )/$H32      )*100))</f>
        <v>-97.876106194690266</v>
      </c>
      <c r="S32" s="49">
        <f>IF(($I32      =0),0,((($K32      -$I32      )/$I32      )*100))</f>
        <v>0</v>
      </c>
      <c r="T32" s="48">
        <f>IF(($E32      =0),0,(($P32      /$E32      )*100))</f>
        <v>25.021682567215958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2306000</v>
      </c>
      <c r="C33" s="95">
        <f>C32</f>
        <v>0</v>
      </c>
      <c r="D33" s="95"/>
      <c r="E33" s="95">
        <f>$B33      +$C33      +$D33</f>
        <v>2306000</v>
      </c>
      <c r="F33" s="96">
        <f t="shared" ref="F33:O33" si="17">F32</f>
        <v>2306000</v>
      </c>
      <c r="G33" s="97">
        <f t="shared" si="17"/>
        <v>577000</v>
      </c>
      <c r="H33" s="96">
        <f t="shared" si="17"/>
        <v>565000</v>
      </c>
      <c r="I33" s="97">
        <f t="shared" si="17"/>
        <v>0</v>
      </c>
      <c r="J33" s="96">
        <f t="shared" si="17"/>
        <v>12000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577000</v>
      </c>
      <c r="Q33" s="97">
        <f>$I33      +$K33      +$M33      +$O33</f>
        <v>0</v>
      </c>
      <c r="R33" s="52">
        <f>IF(($H33      =0),0,((($J33      -$H33      )/$H33      )*100))</f>
        <v>-97.876106194690266</v>
      </c>
      <c r="S33" s="53">
        <f>IF(($I33      =0),0,((($K33      -$I33      )/$I33      )*100))</f>
        <v>0</v>
      </c>
      <c r="T33" s="52">
        <f>IF($E33   =0,0,($P33   /$E33   )*100)</f>
        <v>25.021682567215958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5947000</v>
      </c>
      <c r="C67" s="104">
        <f>SUM(C9:C14,C17:C23,C26:C29,C32,C35:C39,C42:C52,C55:C58,C61:C65)</f>
        <v>0</v>
      </c>
      <c r="D67" s="104"/>
      <c r="E67" s="104">
        <f t="shared" si="35"/>
        <v>5947000</v>
      </c>
      <c r="F67" s="105">
        <f t="shared" ref="F67:O67" si="43">SUM(F9:F14,F17:F23,F26:F29,F32,F35:F39,F42:F52,F55:F58,F61:F65)</f>
        <v>5947000</v>
      </c>
      <c r="G67" s="106">
        <f t="shared" si="43"/>
        <v>3426000</v>
      </c>
      <c r="H67" s="105">
        <f t="shared" si="43"/>
        <v>1417000</v>
      </c>
      <c r="I67" s="106">
        <f t="shared" si="43"/>
        <v>0</v>
      </c>
      <c r="J67" s="105">
        <f t="shared" si="43"/>
        <v>989000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2406000</v>
      </c>
      <c r="Q67" s="106">
        <f t="shared" si="37"/>
        <v>0</v>
      </c>
      <c r="R67" s="61">
        <f t="shared" si="38"/>
        <v>-30.20465772759351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40.45737346561291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5947000</v>
      </c>
      <c r="C72" s="104">
        <f>SUM(C9:C14,C17:C23,C26:C29,C32,C35:C39,C42:C52,C55:C58,C61:C65,C69)</f>
        <v>0</v>
      </c>
      <c r="D72" s="104"/>
      <c r="E72" s="104">
        <f>$B72      +$C72      +$D72</f>
        <v>5947000</v>
      </c>
      <c r="F72" s="105">
        <f t="shared" ref="F72:O72" si="46">SUM(F9:F14,F17:F23,F26:F29,F32,F35:F39,F42:F52,F55:F58,F61:F65,F69)</f>
        <v>5947000</v>
      </c>
      <c r="G72" s="106">
        <f t="shared" si="46"/>
        <v>3426000</v>
      </c>
      <c r="H72" s="105">
        <f t="shared" si="46"/>
        <v>1417000</v>
      </c>
      <c r="I72" s="106">
        <f t="shared" si="46"/>
        <v>0</v>
      </c>
      <c r="J72" s="105">
        <f t="shared" si="46"/>
        <v>989000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2406000</v>
      </c>
      <c r="Q72" s="106">
        <f>$I72      +$K72      +$M72      +$O72</f>
        <v>0</v>
      </c>
      <c r="R72" s="61">
        <f>IF(($H72      =0),0,((($J72      -$H72      )/$H72      )*100))</f>
        <v>-30.20465772759351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40.45737346561291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MNUsQ0GJpX6/KGBCHDnogRRcOySTpvQW+PVbaq5meOoB6wvr8i1c+CWKTHmLsUexQasSQ18IYmgikavKng0/CQ==" saltValue="3FK0JuQYvogvQ1NDcWQD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50000</v>
      </c>
      <c r="I10" s="94">
        <v>2086492</v>
      </c>
      <c r="J10" s="93">
        <v>2439000</v>
      </c>
      <c r="K10" s="94">
        <v>594253</v>
      </c>
      <c r="L10" s="93"/>
      <c r="M10" s="94"/>
      <c r="N10" s="93"/>
      <c r="O10" s="94"/>
      <c r="P10" s="93">
        <f t="shared" ref="P10:P15" si="1">$H10      +$J10      +$L10      +$N10</f>
        <v>2489000</v>
      </c>
      <c r="Q10" s="94">
        <f t="shared" ref="Q10:Q15" si="2">$I10      +$K10      +$M10      +$O10</f>
        <v>2680745</v>
      </c>
      <c r="R10" s="48">
        <f t="shared" ref="R10:R15" si="3">IF(($H10      =0),0,((($J10      -$H10      )/$H10      )*100))</f>
        <v>4778</v>
      </c>
      <c r="S10" s="49">
        <f t="shared" ref="S10:S15" si="4">IF(($I10      =0),0,((($K10      -$I10      )/$I10      )*100))</f>
        <v>-71.519037695807128</v>
      </c>
      <c r="T10" s="48">
        <f t="shared" ref="T10:T14" si="5">IF(($E10      =0),0,(($P10      /$E10      )*100))</f>
        <v>85.827586206896555</v>
      </c>
      <c r="U10" s="50">
        <f t="shared" ref="U10:U14" si="6">IF(($E10      =0),0,(($Q10      /$E10      )*100))</f>
        <v>92.439482758620699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3400000</v>
      </c>
      <c r="C15" s="95">
        <f>SUM(C9:C14)</f>
        <v>0</v>
      </c>
      <c r="D15" s="95"/>
      <c r="E15" s="95">
        <f t="shared" si="0"/>
        <v>3400000</v>
      </c>
      <c r="F15" s="96">
        <f t="shared" ref="F15:O15" si="7">SUM(F9:F14)</f>
        <v>3400000</v>
      </c>
      <c r="G15" s="97">
        <f t="shared" si="7"/>
        <v>2900000</v>
      </c>
      <c r="H15" s="96">
        <f t="shared" si="7"/>
        <v>50000</v>
      </c>
      <c r="I15" s="97">
        <f t="shared" si="7"/>
        <v>2086492</v>
      </c>
      <c r="J15" s="96">
        <f t="shared" si="7"/>
        <v>2439000</v>
      </c>
      <c r="K15" s="97">
        <f t="shared" si="7"/>
        <v>594253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2489000</v>
      </c>
      <c r="Q15" s="97">
        <f t="shared" si="2"/>
        <v>2680745</v>
      </c>
      <c r="R15" s="52">
        <f t="shared" si="3"/>
        <v>4778</v>
      </c>
      <c r="S15" s="53">
        <f t="shared" si="4"/>
        <v>-71.519037695807128</v>
      </c>
      <c r="T15" s="52">
        <f>IF((SUM($E9:$E13))=0,0,(P15/(SUM($E9:$E13))*100))</f>
        <v>85.827586206896555</v>
      </c>
      <c r="U15" s="54">
        <f>IF((SUM($E9:$E13))=0,0,(Q15/(SUM($E9:$E13))*100))</f>
        <v>92.439482758620699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2874000</v>
      </c>
      <c r="C32" s="92"/>
      <c r="D32" s="92"/>
      <c r="E32" s="92">
        <f>$B32      +$C32      +$D32</f>
        <v>2874000</v>
      </c>
      <c r="F32" s="93">
        <v>2874000</v>
      </c>
      <c r="G32" s="94">
        <v>719000</v>
      </c>
      <c r="H32" s="93"/>
      <c r="I32" s="94">
        <v>900723</v>
      </c>
      <c r="J32" s="93"/>
      <c r="K32" s="94">
        <v>1973276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2873999</v>
      </c>
      <c r="R32" s="48">
        <f>IF(($H32      =0),0,((($J32      -$H32      )/$H32      )*100))</f>
        <v>0</v>
      </c>
      <c r="S32" s="49">
        <f>IF(($I32      =0),0,((($K32      -$I32      )/$I32      )*100))</f>
        <v>119.07689711487328</v>
      </c>
      <c r="T32" s="48">
        <f>IF(($E32      =0),0,(($P32      /$E32      )*100))</f>
        <v>0</v>
      </c>
      <c r="U32" s="50">
        <f>IF(($E32      =0),0,(($Q32      /$E32      )*100))</f>
        <v>99.999965205288802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2874000</v>
      </c>
      <c r="C33" s="95">
        <f>C32</f>
        <v>0</v>
      </c>
      <c r="D33" s="95"/>
      <c r="E33" s="95">
        <f>$B33      +$C33      +$D33</f>
        <v>2874000</v>
      </c>
      <c r="F33" s="96">
        <f t="shared" ref="F33:O33" si="17">F32</f>
        <v>2874000</v>
      </c>
      <c r="G33" s="97">
        <f t="shared" si="17"/>
        <v>719000</v>
      </c>
      <c r="H33" s="96">
        <f t="shared" si="17"/>
        <v>0</v>
      </c>
      <c r="I33" s="97">
        <f t="shared" si="17"/>
        <v>900723</v>
      </c>
      <c r="J33" s="96">
        <f t="shared" si="17"/>
        <v>0</v>
      </c>
      <c r="K33" s="97">
        <f t="shared" si="17"/>
        <v>1973276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2873999</v>
      </c>
      <c r="R33" s="52">
        <f>IF(($H33      =0),0,((($J33      -$H33      )/$H33      )*100))</f>
        <v>0</v>
      </c>
      <c r="S33" s="53">
        <f>IF(($I33      =0),0,((($K33      -$I33      )/$I33      )*100))</f>
        <v>119.07689711487328</v>
      </c>
      <c r="T33" s="52">
        <f>IF($E33   =0,0,($P33   /$E33   )*100)</f>
        <v>0</v>
      </c>
      <c r="U33" s="54">
        <f>IF($E33   =0,0,($Q33   /$E33   )*100)</f>
        <v>99.999965205288802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21192000</v>
      </c>
      <c r="C36" s="92"/>
      <c r="D36" s="92"/>
      <c r="E36" s="92">
        <f t="shared" si="18"/>
        <v>21192000</v>
      </c>
      <c r="F36" s="93">
        <v>21192000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21192000</v>
      </c>
      <c r="C40" s="95">
        <f>SUM(C35:C39)</f>
        <v>0</v>
      </c>
      <c r="D40" s="95"/>
      <c r="E40" s="95">
        <f t="shared" si="18"/>
        <v>21192000</v>
      </c>
      <c r="F40" s="96">
        <f t="shared" ref="F40:O40" si="25">SUM(F35:F39)</f>
        <v>21192000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30338000</v>
      </c>
      <c r="C44" s="92"/>
      <c r="D44" s="92"/>
      <c r="E44" s="92">
        <f t="shared" si="26"/>
        <v>30338000</v>
      </c>
      <c r="F44" s="93">
        <v>30338000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25000000</v>
      </c>
      <c r="H51" s="93">
        <v>5000000</v>
      </c>
      <c r="I51" s="94"/>
      <c r="J51" s="93">
        <v>15627000</v>
      </c>
      <c r="K51" s="94">
        <v>20685561</v>
      </c>
      <c r="L51" s="93"/>
      <c r="M51" s="94"/>
      <c r="N51" s="93"/>
      <c r="O51" s="94"/>
      <c r="P51" s="93">
        <f t="shared" si="27"/>
        <v>20627000</v>
      </c>
      <c r="Q51" s="94">
        <f t="shared" si="28"/>
        <v>20685561</v>
      </c>
      <c r="R51" s="48">
        <f t="shared" si="29"/>
        <v>212.54</v>
      </c>
      <c r="S51" s="49">
        <f t="shared" si="30"/>
        <v>0</v>
      </c>
      <c r="T51" s="48">
        <f t="shared" si="31"/>
        <v>68.756666666666661</v>
      </c>
      <c r="U51" s="50">
        <f t="shared" si="32"/>
        <v>68.95187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60338000</v>
      </c>
      <c r="C53" s="95">
        <f>SUM(C42:C52)</f>
        <v>0</v>
      </c>
      <c r="D53" s="95"/>
      <c r="E53" s="95">
        <f t="shared" si="26"/>
        <v>60338000</v>
      </c>
      <c r="F53" s="96">
        <f t="shared" ref="F53:O53" si="33">SUM(F42:F52)</f>
        <v>60338000</v>
      </c>
      <c r="G53" s="97">
        <f t="shared" si="33"/>
        <v>25000000</v>
      </c>
      <c r="H53" s="96">
        <f t="shared" si="33"/>
        <v>5000000</v>
      </c>
      <c r="I53" s="97">
        <f t="shared" si="33"/>
        <v>0</v>
      </c>
      <c r="J53" s="96">
        <f t="shared" si="33"/>
        <v>15627000</v>
      </c>
      <c r="K53" s="97">
        <f t="shared" si="33"/>
        <v>20685561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20627000</v>
      </c>
      <c r="Q53" s="97">
        <f t="shared" si="28"/>
        <v>20685561</v>
      </c>
      <c r="R53" s="52">
        <f t="shared" si="29"/>
        <v>212.54</v>
      </c>
      <c r="S53" s="53">
        <f t="shared" si="30"/>
        <v>0</v>
      </c>
      <c r="T53" s="52">
        <f>IF((+$E43+$E45+$E47+$E48+$E51) =0,0,(P53   /(+$E43+$E45+$E47+$E48+$E51) )*100)</f>
        <v>68.756666666666661</v>
      </c>
      <c r="U53" s="54">
        <f>IF((+$E43+$E45+$E47+$E48+$E51) =0,0,(Q53   /(+$E43+$E45+$E47+$E48+$E51) )*100)</f>
        <v>68.95187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87804000</v>
      </c>
      <c r="C67" s="104">
        <f>SUM(C9:C14,C17:C23,C26:C29,C32,C35:C39,C42:C52,C55:C58,C61:C65)</f>
        <v>0</v>
      </c>
      <c r="D67" s="104"/>
      <c r="E67" s="104">
        <f t="shared" si="35"/>
        <v>87804000</v>
      </c>
      <c r="F67" s="105">
        <f t="shared" ref="F67:O67" si="43">SUM(F9:F14,F17:F23,F26:F29,F32,F35:F39,F42:F52,F55:F58,F61:F65)</f>
        <v>87804000</v>
      </c>
      <c r="G67" s="106">
        <f t="shared" si="43"/>
        <v>28619000</v>
      </c>
      <c r="H67" s="105">
        <f t="shared" si="43"/>
        <v>5050000</v>
      </c>
      <c r="I67" s="106">
        <f t="shared" si="43"/>
        <v>2987215</v>
      </c>
      <c r="J67" s="105">
        <f t="shared" si="43"/>
        <v>18066000</v>
      </c>
      <c r="K67" s="106">
        <f t="shared" si="43"/>
        <v>23253090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23116000</v>
      </c>
      <c r="Q67" s="106">
        <f t="shared" si="37"/>
        <v>26240305</v>
      </c>
      <c r="R67" s="61">
        <f t="shared" si="38"/>
        <v>257.74257425742576</v>
      </c>
      <c r="S67" s="62">
        <f t="shared" si="39"/>
        <v>678.42036813553761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64.616760775982556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73.350212444792305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137728000</v>
      </c>
      <c r="C69" s="92"/>
      <c r="D69" s="92"/>
      <c r="E69" s="92">
        <f>$B69      +$C69      +$D69</f>
        <v>137728000</v>
      </c>
      <c r="F69" s="93">
        <v>137728000</v>
      </c>
      <c r="G69" s="94">
        <v>122206000</v>
      </c>
      <c r="H69" s="93">
        <v>59917000</v>
      </c>
      <c r="I69" s="94">
        <v>67939637</v>
      </c>
      <c r="J69" s="93">
        <v>23401000</v>
      </c>
      <c r="K69" s="94">
        <v>20453741</v>
      </c>
      <c r="L69" s="93"/>
      <c r="M69" s="94"/>
      <c r="N69" s="93"/>
      <c r="O69" s="94"/>
      <c r="P69" s="93">
        <f>$H69      +$J69      +$L69      +$N69</f>
        <v>83318000</v>
      </c>
      <c r="Q69" s="94">
        <f>$I69      +$K69      +$M69      +$O69</f>
        <v>88393378</v>
      </c>
      <c r="R69" s="48">
        <f>IF(($H69      =0),0,((($J69      -$H69      )/$H69      )*100))</f>
        <v>-60.944306290368345</v>
      </c>
      <c r="S69" s="49">
        <f>IF(($I69      =0),0,((($K69      -$I69      )/$I69      )*100))</f>
        <v>-69.894244504132402</v>
      </c>
      <c r="T69" s="48">
        <f>IF(($E69      =0),0,(($P69      /$E69      )*100))</f>
        <v>60.494598048327141</v>
      </c>
      <c r="U69" s="50">
        <f>IF(($E69      =0),0,(($Q69      /$E69      )*100))</f>
        <v>64.179671526486999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137728000</v>
      </c>
      <c r="C70" s="101">
        <f>C69</f>
        <v>0</v>
      </c>
      <c r="D70" s="101"/>
      <c r="E70" s="101">
        <f>$B70      +$C70      +$D70</f>
        <v>137728000</v>
      </c>
      <c r="F70" s="102">
        <f t="shared" ref="F70:O70" si="44">F69</f>
        <v>137728000</v>
      </c>
      <c r="G70" s="103">
        <f t="shared" si="44"/>
        <v>122206000</v>
      </c>
      <c r="H70" s="102">
        <f t="shared" si="44"/>
        <v>59917000</v>
      </c>
      <c r="I70" s="103">
        <f t="shared" si="44"/>
        <v>67939637</v>
      </c>
      <c r="J70" s="102">
        <f t="shared" si="44"/>
        <v>23401000</v>
      </c>
      <c r="K70" s="103">
        <f t="shared" si="44"/>
        <v>20453741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83318000</v>
      </c>
      <c r="Q70" s="103">
        <f>$I70      +$K70      +$M70      +$O70</f>
        <v>88393378</v>
      </c>
      <c r="R70" s="57">
        <f>IF(($H70      =0),0,((($J70      -$H70      )/$H70      )*100))</f>
        <v>-60.944306290368345</v>
      </c>
      <c r="S70" s="58">
        <f>IF(($I70      =0),0,((($K70      -$I70      )/$I70      )*100))</f>
        <v>-69.894244504132402</v>
      </c>
      <c r="T70" s="57">
        <f>IF($E70   =0,0,($P70   /$E70   )*100)</f>
        <v>60.494598048327141</v>
      </c>
      <c r="U70" s="59">
        <f>IF($E70   =0,0,($Q70   /$E70 )*100)</f>
        <v>64.179671526486999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137728000</v>
      </c>
      <c r="C71" s="104">
        <f>C69</f>
        <v>0</v>
      </c>
      <c r="D71" s="104"/>
      <c r="E71" s="104">
        <f>$B71      +$C71      +$D71</f>
        <v>137728000</v>
      </c>
      <c r="F71" s="105">
        <f t="shared" ref="F71:O71" si="45">F69</f>
        <v>137728000</v>
      </c>
      <c r="G71" s="106">
        <f t="shared" si="45"/>
        <v>122206000</v>
      </c>
      <c r="H71" s="105">
        <f t="shared" si="45"/>
        <v>59917000</v>
      </c>
      <c r="I71" s="106">
        <f t="shared" si="45"/>
        <v>67939637</v>
      </c>
      <c r="J71" s="105">
        <f t="shared" si="45"/>
        <v>23401000</v>
      </c>
      <c r="K71" s="106">
        <f t="shared" si="45"/>
        <v>20453741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83318000</v>
      </c>
      <c r="Q71" s="106">
        <f>$I71      +$K71      +$M71      +$O71</f>
        <v>88393378</v>
      </c>
      <c r="R71" s="61">
        <f>IF(($H71      =0),0,((($J71      -$H71      )/$H71      )*100))</f>
        <v>-60.944306290368345</v>
      </c>
      <c r="S71" s="62">
        <f>IF(($I71      =0),0,((($K71      -$I71      )/$I71      )*100))</f>
        <v>-69.894244504132402</v>
      </c>
      <c r="T71" s="61">
        <f>IF($E71   =0,0,($P71   /$E71   )*100)</f>
        <v>60.494598048327141</v>
      </c>
      <c r="U71" s="65">
        <f>IF($E71   =0,0,($Q71   /$E71   )*100)</f>
        <v>64.179671526486999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225532000</v>
      </c>
      <c r="C72" s="104">
        <f>SUM(C9:C14,C17:C23,C26:C29,C32,C35:C39,C42:C52,C55:C58,C61:C65,C69)</f>
        <v>0</v>
      </c>
      <c r="D72" s="104"/>
      <c r="E72" s="104">
        <f>$B72      +$C72      +$D72</f>
        <v>225532000</v>
      </c>
      <c r="F72" s="105">
        <f t="shared" ref="F72:O72" si="46">SUM(F9:F14,F17:F23,F26:F29,F32,F35:F39,F42:F52,F55:F58,F61:F65,F69)</f>
        <v>225532000</v>
      </c>
      <c r="G72" s="106">
        <f t="shared" si="46"/>
        <v>150825000</v>
      </c>
      <c r="H72" s="105">
        <f t="shared" si="46"/>
        <v>64967000</v>
      </c>
      <c r="I72" s="106">
        <f t="shared" si="46"/>
        <v>70926852</v>
      </c>
      <c r="J72" s="105">
        <f t="shared" si="46"/>
        <v>41467000</v>
      </c>
      <c r="K72" s="106">
        <f t="shared" si="46"/>
        <v>43706831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106434000</v>
      </c>
      <c r="Q72" s="106">
        <f>$I72      +$K72      +$M72      +$O72</f>
        <v>114633683</v>
      </c>
      <c r="R72" s="61">
        <f>IF(($H72      =0),0,((($J72      -$H72      )/$H72      )*100))</f>
        <v>-36.172210506872723</v>
      </c>
      <c r="S72" s="62">
        <f>IF(($I72      =0),0,((($K72      -$I72      )/$I72      )*100))</f>
        <v>-38.377596400302664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61.344537815126053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66.070525411810806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47hIBTT9uz7l4US/rdNOmOIocCw+O6V/l9z1659HZQxjn6GENKOiXRWwHsVPr0nngE6CmbM3luW6UdQl9vS1RQ==" saltValue="KmKapYf4MDV6wjjT0ll89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44000</v>
      </c>
      <c r="I10" s="94">
        <v>141220</v>
      </c>
      <c r="J10" s="93">
        <v>539000</v>
      </c>
      <c r="K10" s="94">
        <v>488734</v>
      </c>
      <c r="L10" s="93"/>
      <c r="M10" s="94"/>
      <c r="N10" s="93"/>
      <c r="O10" s="94"/>
      <c r="P10" s="93">
        <f t="shared" ref="P10:P15" si="1">$H10      +$J10      +$L10      +$N10</f>
        <v>583000</v>
      </c>
      <c r="Q10" s="94">
        <f t="shared" ref="Q10:Q15" si="2">$I10      +$K10      +$M10      +$O10</f>
        <v>629954</v>
      </c>
      <c r="R10" s="48">
        <f t="shared" ref="R10:R15" si="3">IF(($H10      =0),0,((($J10      -$H10      )/$H10      )*100))</f>
        <v>1125</v>
      </c>
      <c r="S10" s="49">
        <f t="shared" ref="S10:S15" si="4">IF(($I10      =0),0,((($K10      -$I10      )/$I10      )*100))</f>
        <v>246.07987537176038</v>
      </c>
      <c r="T10" s="48">
        <f t="shared" ref="T10:T14" si="5">IF(($E10      =0),0,(($P10      /$E10      )*100))</f>
        <v>20.103448275862068</v>
      </c>
      <c r="U10" s="50">
        <f t="shared" ref="U10:U14" si="6">IF(($E10      =0),0,(($Q10      /$E10      )*100))</f>
        <v>21.722551724137933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44000</v>
      </c>
      <c r="I15" s="97">
        <f t="shared" si="7"/>
        <v>141220</v>
      </c>
      <c r="J15" s="96">
        <f t="shared" si="7"/>
        <v>539000</v>
      </c>
      <c r="K15" s="97">
        <f t="shared" si="7"/>
        <v>488734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583000</v>
      </c>
      <c r="Q15" s="97">
        <f t="shared" si="2"/>
        <v>629954</v>
      </c>
      <c r="R15" s="52">
        <f t="shared" si="3"/>
        <v>1125</v>
      </c>
      <c r="S15" s="53">
        <f t="shared" si="4"/>
        <v>246.07987537176038</v>
      </c>
      <c r="T15" s="52">
        <f>IF((SUM($E9:$E13))=0,0,(P15/(SUM($E9:$E13))*100))</f>
        <v>20.103448275862068</v>
      </c>
      <c r="U15" s="54">
        <f>IF((SUM($E9:$E13))=0,0,(Q15/(SUM($E9:$E13))*100))</f>
        <v>21.722551724137933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978000</v>
      </c>
      <c r="C32" s="92"/>
      <c r="D32" s="92"/>
      <c r="E32" s="92">
        <f>$B32      +$C32      +$D32</f>
        <v>978000</v>
      </c>
      <c r="F32" s="93">
        <v>978000</v>
      </c>
      <c r="G32" s="94">
        <v>685000</v>
      </c>
      <c r="H32" s="93">
        <v>244000</v>
      </c>
      <c r="I32" s="94">
        <v>244000</v>
      </c>
      <c r="J32" s="93"/>
      <c r="K32" s="94">
        <v>441000</v>
      </c>
      <c r="L32" s="93"/>
      <c r="M32" s="94"/>
      <c r="N32" s="93"/>
      <c r="O32" s="94"/>
      <c r="P32" s="93">
        <f>$H32      +$J32      +$L32      +$N32</f>
        <v>244000</v>
      </c>
      <c r="Q32" s="94">
        <f>$I32      +$K32      +$M32      +$O32</f>
        <v>685000</v>
      </c>
      <c r="R32" s="48">
        <f>IF(($H32      =0),0,((($J32      -$H32      )/$H32      )*100))</f>
        <v>-100</v>
      </c>
      <c r="S32" s="49">
        <f>IF(($I32      =0),0,((($K32      -$I32      )/$I32      )*100))</f>
        <v>80.737704918032776</v>
      </c>
      <c r="T32" s="48">
        <f>IF(($E32      =0),0,(($P32      /$E32      )*100))</f>
        <v>24.948875255623722</v>
      </c>
      <c r="U32" s="50">
        <f>IF(($E32      =0),0,(($Q32      /$E32      )*100))</f>
        <v>70.040899795501019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978000</v>
      </c>
      <c r="C33" s="95">
        <f>C32</f>
        <v>0</v>
      </c>
      <c r="D33" s="95"/>
      <c r="E33" s="95">
        <f>$B33      +$C33      +$D33</f>
        <v>978000</v>
      </c>
      <c r="F33" s="96">
        <f t="shared" ref="F33:O33" si="17">F32</f>
        <v>978000</v>
      </c>
      <c r="G33" s="97">
        <f t="shared" si="17"/>
        <v>685000</v>
      </c>
      <c r="H33" s="96">
        <f t="shared" si="17"/>
        <v>244000</v>
      </c>
      <c r="I33" s="97">
        <f t="shared" si="17"/>
        <v>244000</v>
      </c>
      <c r="J33" s="96">
        <f t="shared" si="17"/>
        <v>0</v>
      </c>
      <c r="K33" s="97">
        <f t="shared" si="17"/>
        <v>441000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244000</v>
      </c>
      <c r="Q33" s="97">
        <f>$I33      +$K33      +$M33      +$O33</f>
        <v>685000</v>
      </c>
      <c r="R33" s="52">
        <f>IF(($H33      =0),0,((($J33      -$H33      )/$H33      )*100))</f>
        <v>-100</v>
      </c>
      <c r="S33" s="53">
        <f>IF(($I33      =0),0,((($K33      -$I33      )/$I33      )*100))</f>
        <v>80.737704918032776</v>
      </c>
      <c r="T33" s="52">
        <f>IF($E33   =0,0,($P33   /$E33   )*100)</f>
        <v>24.948875255623722</v>
      </c>
      <c r="U33" s="54">
        <f>IF($E33   =0,0,($Q33   /$E33   )*100)</f>
        <v>70.040899795501019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30150000</v>
      </c>
      <c r="C35" s="92"/>
      <c r="D35" s="92"/>
      <c r="E35" s="92">
        <f t="shared" ref="E35:E40" si="18">$B35      +$C35      +$D35</f>
        <v>30150000</v>
      </c>
      <c r="F35" s="93">
        <v>30150000</v>
      </c>
      <c r="G35" s="94">
        <v>7500000</v>
      </c>
      <c r="H35" s="93">
        <v>645000</v>
      </c>
      <c r="I35" s="94">
        <v>644715</v>
      </c>
      <c r="J35" s="93">
        <v>1619000</v>
      </c>
      <c r="K35" s="94">
        <v>4874462</v>
      </c>
      <c r="L35" s="93"/>
      <c r="M35" s="94"/>
      <c r="N35" s="93"/>
      <c r="O35" s="94"/>
      <c r="P35" s="93">
        <f t="shared" ref="P35:P40" si="19">$H35      +$J35      +$L35      +$N35</f>
        <v>2264000</v>
      </c>
      <c r="Q35" s="94">
        <f t="shared" ref="Q35:Q40" si="20">$I35      +$K35      +$M35      +$O35</f>
        <v>5519177</v>
      </c>
      <c r="R35" s="48">
        <f t="shared" ref="R35:R40" si="21">IF(($H35      =0),0,((($J35      -$H35      )/$H35      )*100))</f>
        <v>151.00775193798449</v>
      </c>
      <c r="S35" s="49">
        <f t="shared" ref="S35:S40" si="22">IF(($I35      =0),0,((($K35      -$I35      )/$I35      )*100))</f>
        <v>656.06461769929354</v>
      </c>
      <c r="T35" s="48">
        <f t="shared" ref="T35:T39" si="23">IF(($E35      =0),0,(($P35      /$E35      )*100))</f>
        <v>7.5091210613598678</v>
      </c>
      <c r="U35" s="50">
        <f t="shared" ref="U35:U39" si="24">IF(($E35      =0),0,(($Q35      /$E35      )*100))</f>
        <v>18.305728026533995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46860000</v>
      </c>
      <c r="C36" s="92"/>
      <c r="D36" s="92"/>
      <c r="E36" s="92">
        <f t="shared" si="18"/>
        <v>46860000</v>
      </c>
      <c r="F36" s="93">
        <v>46860000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77010000</v>
      </c>
      <c r="C40" s="95">
        <f>SUM(C35:C39)</f>
        <v>0</v>
      </c>
      <c r="D40" s="95"/>
      <c r="E40" s="95">
        <f t="shared" si="18"/>
        <v>77010000</v>
      </c>
      <c r="F40" s="96">
        <f t="shared" ref="F40:O40" si="25">SUM(F35:F39)</f>
        <v>77010000</v>
      </c>
      <c r="G40" s="97">
        <f t="shared" si="25"/>
        <v>7500000</v>
      </c>
      <c r="H40" s="96">
        <f t="shared" si="25"/>
        <v>645000</v>
      </c>
      <c r="I40" s="97">
        <f t="shared" si="25"/>
        <v>644715</v>
      </c>
      <c r="J40" s="96">
        <f t="shared" si="25"/>
        <v>1619000</v>
      </c>
      <c r="K40" s="97">
        <f t="shared" si="25"/>
        <v>4874462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2264000</v>
      </c>
      <c r="Q40" s="97">
        <f t="shared" si="20"/>
        <v>5519177</v>
      </c>
      <c r="R40" s="52">
        <f t="shared" si="21"/>
        <v>151.00775193798449</v>
      </c>
      <c r="S40" s="53">
        <f t="shared" si="22"/>
        <v>656.06461769929354</v>
      </c>
      <c r="T40" s="52">
        <f>IF((+$E35+$E38) =0,0,(P40   /(+$E35+$E38) )*100)</f>
        <v>7.5091210613598678</v>
      </c>
      <c r="U40" s="54">
        <f>IF((+$E35+$E38) =0,0,(Q40   /(+$E35+$E38) )*100)</f>
        <v>18.305728026533995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134887000</v>
      </c>
      <c r="C44" s="92"/>
      <c r="D44" s="92"/>
      <c r="E44" s="92">
        <f t="shared" si="26"/>
        <v>134887000</v>
      </c>
      <c r="F44" s="93">
        <v>134887000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154887000</v>
      </c>
      <c r="C53" s="95">
        <f>SUM(C42:C52)</f>
        <v>0</v>
      </c>
      <c r="D53" s="95"/>
      <c r="E53" s="95">
        <f t="shared" si="26"/>
        <v>154887000</v>
      </c>
      <c r="F53" s="96">
        <f t="shared" ref="F53:O53" si="33">SUM(F42:F52)</f>
        <v>154887000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235775000</v>
      </c>
      <c r="C67" s="104">
        <f>SUM(C9:C14,C17:C23,C26:C29,C32,C35:C39,C42:C52,C55:C58,C61:C65)</f>
        <v>0</v>
      </c>
      <c r="D67" s="104"/>
      <c r="E67" s="104">
        <f t="shared" si="35"/>
        <v>235775000</v>
      </c>
      <c r="F67" s="105">
        <f t="shared" ref="F67:O67" si="43">SUM(F9:F14,F17:F23,F26:F29,F32,F35:F39,F42:F52,F55:F58,F61:F65)</f>
        <v>235775000</v>
      </c>
      <c r="G67" s="106">
        <f t="shared" si="43"/>
        <v>11085000</v>
      </c>
      <c r="H67" s="105">
        <f t="shared" si="43"/>
        <v>933000</v>
      </c>
      <c r="I67" s="106">
        <f t="shared" si="43"/>
        <v>1029935</v>
      </c>
      <c r="J67" s="105">
        <f t="shared" si="43"/>
        <v>2158000</v>
      </c>
      <c r="K67" s="106">
        <f t="shared" si="43"/>
        <v>5804196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3091000</v>
      </c>
      <c r="Q67" s="106">
        <f t="shared" si="37"/>
        <v>6834131</v>
      </c>
      <c r="R67" s="61">
        <f t="shared" si="38"/>
        <v>131.29689174705251</v>
      </c>
      <c r="S67" s="62">
        <f t="shared" si="39"/>
        <v>463.54973857573543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9.083695779945927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20.083845656518161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339658000</v>
      </c>
      <c r="C69" s="92"/>
      <c r="D69" s="92"/>
      <c r="E69" s="92">
        <f>$B69      +$C69      +$D69</f>
        <v>339658000</v>
      </c>
      <c r="F69" s="93">
        <v>339658000</v>
      </c>
      <c r="G69" s="94">
        <v>228836000</v>
      </c>
      <c r="H69" s="93">
        <v>88601000</v>
      </c>
      <c r="I69" s="94">
        <v>76401962</v>
      </c>
      <c r="J69" s="93">
        <v>72773000</v>
      </c>
      <c r="K69" s="94">
        <v>94012648</v>
      </c>
      <c r="L69" s="93"/>
      <c r="M69" s="94"/>
      <c r="N69" s="93"/>
      <c r="O69" s="94"/>
      <c r="P69" s="93">
        <f>$H69      +$J69      +$L69      +$N69</f>
        <v>161374000</v>
      </c>
      <c r="Q69" s="94">
        <f>$I69      +$K69      +$M69      +$O69</f>
        <v>170414610</v>
      </c>
      <c r="R69" s="48">
        <f>IF(($H69      =0),0,((($J69      -$H69      )/$H69      )*100))</f>
        <v>-17.864358190088147</v>
      </c>
      <c r="S69" s="49">
        <f>IF(($I69      =0),0,((($K69      -$I69      )/$I69      )*100))</f>
        <v>23.05004418603805</v>
      </c>
      <c r="T69" s="48">
        <f>IF(($E69      =0),0,(($P69      /$E69      )*100))</f>
        <v>47.51073138274382</v>
      </c>
      <c r="U69" s="50">
        <f>IF(($E69      =0),0,(($Q69      /$E69      )*100))</f>
        <v>50.172411661141503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339658000</v>
      </c>
      <c r="C70" s="101">
        <f>C69</f>
        <v>0</v>
      </c>
      <c r="D70" s="101"/>
      <c r="E70" s="101">
        <f>$B70      +$C70      +$D70</f>
        <v>339658000</v>
      </c>
      <c r="F70" s="102">
        <f t="shared" ref="F70:O70" si="44">F69</f>
        <v>339658000</v>
      </c>
      <c r="G70" s="103">
        <f t="shared" si="44"/>
        <v>228836000</v>
      </c>
      <c r="H70" s="102">
        <f t="shared" si="44"/>
        <v>88601000</v>
      </c>
      <c r="I70" s="103">
        <f t="shared" si="44"/>
        <v>76401962</v>
      </c>
      <c r="J70" s="102">
        <f t="shared" si="44"/>
        <v>72773000</v>
      </c>
      <c r="K70" s="103">
        <f t="shared" si="44"/>
        <v>94012648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161374000</v>
      </c>
      <c r="Q70" s="103">
        <f>$I70      +$K70      +$M70      +$O70</f>
        <v>170414610</v>
      </c>
      <c r="R70" s="57">
        <f>IF(($H70      =0),0,((($J70      -$H70      )/$H70      )*100))</f>
        <v>-17.864358190088147</v>
      </c>
      <c r="S70" s="58">
        <f>IF(($I70      =0),0,((($K70      -$I70      )/$I70      )*100))</f>
        <v>23.05004418603805</v>
      </c>
      <c r="T70" s="57">
        <f>IF($E70   =0,0,($P70   /$E70   )*100)</f>
        <v>47.51073138274382</v>
      </c>
      <c r="U70" s="59">
        <f>IF($E70   =0,0,($Q70   /$E70 )*100)</f>
        <v>50.172411661141503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339658000</v>
      </c>
      <c r="C71" s="104">
        <f>C69</f>
        <v>0</v>
      </c>
      <c r="D71" s="104"/>
      <c r="E71" s="104">
        <f>$B71      +$C71      +$D71</f>
        <v>339658000</v>
      </c>
      <c r="F71" s="105">
        <f t="shared" ref="F71:O71" si="45">F69</f>
        <v>339658000</v>
      </c>
      <c r="G71" s="106">
        <f t="shared" si="45"/>
        <v>228836000</v>
      </c>
      <c r="H71" s="105">
        <f t="shared" si="45"/>
        <v>88601000</v>
      </c>
      <c r="I71" s="106">
        <f t="shared" si="45"/>
        <v>76401962</v>
      </c>
      <c r="J71" s="105">
        <f t="shared" si="45"/>
        <v>72773000</v>
      </c>
      <c r="K71" s="106">
        <f t="shared" si="45"/>
        <v>94012648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161374000</v>
      </c>
      <c r="Q71" s="106">
        <f>$I71      +$K71      +$M71      +$O71</f>
        <v>170414610</v>
      </c>
      <c r="R71" s="61">
        <f>IF(($H71      =0),0,((($J71      -$H71      )/$H71      )*100))</f>
        <v>-17.864358190088147</v>
      </c>
      <c r="S71" s="62">
        <f>IF(($I71      =0),0,((($K71      -$I71      )/$I71      )*100))</f>
        <v>23.05004418603805</v>
      </c>
      <c r="T71" s="61">
        <f>IF($E71   =0,0,($P71   /$E71   )*100)</f>
        <v>47.51073138274382</v>
      </c>
      <c r="U71" s="65">
        <f>IF($E71   =0,0,($Q71   /$E71   )*100)</f>
        <v>50.172411661141503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575433000</v>
      </c>
      <c r="C72" s="104">
        <f>SUM(C9:C14,C17:C23,C26:C29,C32,C35:C39,C42:C52,C55:C58,C61:C65,C69)</f>
        <v>0</v>
      </c>
      <c r="D72" s="104"/>
      <c r="E72" s="104">
        <f>$B72      +$C72      +$D72</f>
        <v>575433000</v>
      </c>
      <c r="F72" s="105">
        <f t="shared" ref="F72:O72" si="46">SUM(F9:F14,F17:F23,F26:F29,F32,F35:F39,F42:F52,F55:F58,F61:F65,F69)</f>
        <v>575433000</v>
      </c>
      <c r="G72" s="106">
        <f t="shared" si="46"/>
        <v>239921000</v>
      </c>
      <c r="H72" s="105">
        <f t="shared" si="46"/>
        <v>89534000</v>
      </c>
      <c r="I72" s="106">
        <f t="shared" si="46"/>
        <v>77431897</v>
      </c>
      <c r="J72" s="105">
        <f t="shared" si="46"/>
        <v>74931000</v>
      </c>
      <c r="K72" s="106">
        <f t="shared" si="46"/>
        <v>99816844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164465000</v>
      </c>
      <c r="Q72" s="106">
        <f>$I72      +$K72      +$M72      +$O72</f>
        <v>177248741</v>
      </c>
      <c r="R72" s="61">
        <f>IF(($H72      =0),0,((($J72      -$H72      )/$H72      )*100))</f>
        <v>-16.310005137713048</v>
      </c>
      <c r="S72" s="62">
        <f>IF(($I72      =0),0,((($K72      -$I72      )/$I72      )*100))</f>
        <v>28.909206499228606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44.011549803846009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47.432534534341663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GlvJ71IjERTHWWK5n6Ksic02kT9bnHwMQ7B/ktlARyuRyux2KcQMCSc51hDO9Y3OVcI9l1RVRWgRtAA47E2mbA==" saltValue="kPtl3ULJdkICJ315uE51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162000</v>
      </c>
      <c r="I10" s="94">
        <v>225554</v>
      </c>
      <c r="J10" s="93">
        <v>162000</v>
      </c>
      <c r="K10" s="94">
        <v>342639</v>
      </c>
      <c r="L10" s="93"/>
      <c r="M10" s="94"/>
      <c r="N10" s="93"/>
      <c r="O10" s="94"/>
      <c r="P10" s="93">
        <f t="shared" ref="P10:P15" si="1">$H10      +$J10      +$L10      +$N10</f>
        <v>324000</v>
      </c>
      <c r="Q10" s="94">
        <f t="shared" ref="Q10:Q15" si="2">$I10      +$K10      +$M10      +$O10</f>
        <v>568193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51.909963911081157</v>
      </c>
      <c r="T10" s="48">
        <f t="shared" ref="T10:T14" si="5">IF(($E10      =0),0,(($P10      /$E10      )*100))</f>
        <v>19.058823529411764</v>
      </c>
      <c r="U10" s="50">
        <f t="shared" ref="U10:U14" si="6">IF(($E10      =0),0,(($Q10      /$E10      )*100))</f>
        <v>33.423117647058824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11707000</v>
      </c>
      <c r="C13" s="92"/>
      <c r="D13" s="92"/>
      <c r="E13" s="92">
        <f t="shared" si="0"/>
        <v>11707000</v>
      </c>
      <c r="F13" s="93">
        <v>11707000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13507000</v>
      </c>
      <c r="C15" s="95">
        <f>SUM(C9:C14)</f>
        <v>0</v>
      </c>
      <c r="D15" s="95"/>
      <c r="E15" s="95">
        <f t="shared" si="0"/>
        <v>13507000</v>
      </c>
      <c r="F15" s="96">
        <f t="shared" ref="F15:O15" si="7">SUM(F9:F14)</f>
        <v>13507000</v>
      </c>
      <c r="G15" s="97">
        <f t="shared" si="7"/>
        <v>1700000</v>
      </c>
      <c r="H15" s="96">
        <f t="shared" si="7"/>
        <v>162000</v>
      </c>
      <c r="I15" s="97">
        <f t="shared" si="7"/>
        <v>225554</v>
      </c>
      <c r="J15" s="96">
        <f t="shared" si="7"/>
        <v>162000</v>
      </c>
      <c r="K15" s="97">
        <f t="shared" si="7"/>
        <v>342639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324000</v>
      </c>
      <c r="Q15" s="97">
        <f t="shared" si="2"/>
        <v>568193</v>
      </c>
      <c r="R15" s="52">
        <f t="shared" si="3"/>
        <v>0</v>
      </c>
      <c r="S15" s="53">
        <f t="shared" si="4"/>
        <v>51.909963911081157</v>
      </c>
      <c r="T15" s="52">
        <f>IF((SUM($E9:$E13))=0,0,(P15/(SUM($E9:$E13))*100))</f>
        <v>2.4166480196912059</v>
      </c>
      <c r="U15" s="54">
        <f>IF((SUM($E9:$E13))=0,0,(Q15/(SUM($E9:$E13))*100))</f>
        <v>4.2380323711493997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>
        <v>257603000</v>
      </c>
      <c r="C28" s="92"/>
      <c r="D28" s="92"/>
      <c r="E28" s="92">
        <f>$B28      +$C28      +$D28</f>
        <v>257603000</v>
      </c>
      <c r="F28" s="93">
        <v>257603000</v>
      </c>
      <c r="G28" s="94">
        <v>139105000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/>
      <c r="M28" s="94"/>
      <c r="N28" s="93"/>
      <c r="O28" s="94"/>
      <c r="P28" s="93">
        <f>$H28      +$J28      +$L28      +$N28</f>
        <v>172525000</v>
      </c>
      <c r="Q28" s="94">
        <f>$I28      +$K28      +$M28      +$O28</f>
        <v>161866639</v>
      </c>
      <c r="R28" s="48">
        <f>IF(($H28      =0),0,((($J28      -$H28      )/$H28      )*100))</f>
        <v>5.7175222083109762</v>
      </c>
      <c r="S28" s="49">
        <f>IF(($I28      =0),0,((($K28      -$I28      )/$I28      )*100))</f>
        <v>318.46890106942237</v>
      </c>
      <c r="T28" s="48">
        <f>IF(($E28      =0),0,(($P28      /$E28      )*100))</f>
        <v>66.973210715713719</v>
      </c>
      <c r="U28" s="50">
        <f>IF(($E28      =0),0,(($Q28      /$E28      )*100))</f>
        <v>62.83569640105123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257603000</v>
      </c>
      <c r="C30" s="95">
        <f>SUM(C26:C29)</f>
        <v>0</v>
      </c>
      <c r="D30" s="95"/>
      <c r="E30" s="95">
        <f>$B30      +$C30      +$D30</f>
        <v>257603000</v>
      </c>
      <c r="F30" s="96">
        <f t="shared" ref="F30:O30" si="16">SUM(F26:F29)</f>
        <v>257603000</v>
      </c>
      <c r="G30" s="97">
        <f t="shared" si="16"/>
        <v>139105000</v>
      </c>
      <c r="H30" s="96">
        <f t="shared" si="16"/>
        <v>83865000</v>
      </c>
      <c r="I30" s="97">
        <f t="shared" si="16"/>
        <v>31220125</v>
      </c>
      <c r="J30" s="96">
        <f t="shared" si="16"/>
        <v>88660000</v>
      </c>
      <c r="K30" s="97">
        <f t="shared" si="16"/>
        <v>130646514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172525000</v>
      </c>
      <c r="Q30" s="97">
        <f>$I30      +$K30      +$M30      +$O30</f>
        <v>161866639</v>
      </c>
      <c r="R30" s="52">
        <f>IF(($H30      =0),0,((($J30      -$H30      )/$H30      )*100))</f>
        <v>5.7175222083109762</v>
      </c>
      <c r="S30" s="53">
        <f>IF(($I30      =0),0,((($K30      -$I30      )/$I30      )*100))</f>
        <v>318.46890106942237</v>
      </c>
      <c r="T30" s="52">
        <f>IF($E30   =0,0,($P30   /$E30   )*100)</f>
        <v>66.973210715713719</v>
      </c>
      <c r="U30" s="54">
        <f>IF($E30   =0,0,($Q30   /$E30   )*100)</f>
        <v>62.83569640105123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2196000</v>
      </c>
      <c r="C32" s="92"/>
      <c r="D32" s="92"/>
      <c r="E32" s="92">
        <f>$B32      +$C32      +$D32</f>
        <v>2196000</v>
      </c>
      <c r="F32" s="93">
        <v>2196000</v>
      </c>
      <c r="G32" s="94">
        <v>1537000</v>
      </c>
      <c r="H32" s="93">
        <v>513000</v>
      </c>
      <c r="I32" s="94">
        <v>345670</v>
      </c>
      <c r="J32" s="93">
        <v>170000</v>
      </c>
      <c r="K32" s="94">
        <v>513840</v>
      </c>
      <c r="L32" s="93"/>
      <c r="M32" s="94"/>
      <c r="N32" s="93"/>
      <c r="O32" s="94"/>
      <c r="P32" s="93">
        <f>$H32      +$J32      +$L32      +$N32</f>
        <v>683000</v>
      </c>
      <c r="Q32" s="94">
        <f>$I32      +$K32      +$M32      +$O32</f>
        <v>859510</v>
      </c>
      <c r="R32" s="48">
        <f>IF(($H32      =0),0,((($J32      -$H32      )/$H32      )*100))</f>
        <v>-66.861598440545805</v>
      </c>
      <c r="S32" s="49">
        <f>IF(($I32      =0),0,((($K32      -$I32      )/$I32      )*100))</f>
        <v>48.650446958081403</v>
      </c>
      <c r="T32" s="48">
        <f>IF(($E32      =0),0,(($P32      /$E32      )*100))</f>
        <v>31.102003642987246</v>
      </c>
      <c r="U32" s="50">
        <f>IF(($E32      =0),0,(($Q32      /$E32      )*100))</f>
        <v>39.139799635701273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2196000</v>
      </c>
      <c r="C33" s="95">
        <f>C32</f>
        <v>0</v>
      </c>
      <c r="D33" s="95"/>
      <c r="E33" s="95">
        <f>$B33      +$C33      +$D33</f>
        <v>2196000</v>
      </c>
      <c r="F33" s="96">
        <f t="shared" ref="F33:O33" si="17">F32</f>
        <v>2196000</v>
      </c>
      <c r="G33" s="97">
        <f t="shared" si="17"/>
        <v>1537000</v>
      </c>
      <c r="H33" s="96">
        <f t="shared" si="17"/>
        <v>513000</v>
      </c>
      <c r="I33" s="97">
        <f t="shared" si="17"/>
        <v>345670</v>
      </c>
      <c r="J33" s="96">
        <f t="shared" si="17"/>
        <v>170000</v>
      </c>
      <c r="K33" s="97">
        <f t="shared" si="17"/>
        <v>513840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683000</v>
      </c>
      <c r="Q33" s="97">
        <f>$I33      +$K33      +$M33      +$O33</f>
        <v>859510</v>
      </c>
      <c r="R33" s="52">
        <f>IF(($H33      =0),0,((($J33      -$H33      )/$H33      )*100))</f>
        <v>-66.861598440545805</v>
      </c>
      <c r="S33" s="53">
        <f>IF(($I33      =0),0,((($K33      -$I33      )/$I33      )*100))</f>
        <v>48.650446958081403</v>
      </c>
      <c r="T33" s="52">
        <f>IF($E33   =0,0,($P33   /$E33   )*100)</f>
        <v>31.102003642987246</v>
      </c>
      <c r="U33" s="54">
        <f>IF($E33   =0,0,($Q33   /$E33   )*100)</f>
        <v>39.139799635701273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31000000</v>
      </c>
      <c r="C35" s="92"/>
      <c r="D35" s="92"/>
      <c r="E35" s="92">
        <f t="shared" ref="E35:E40" si="18">$B35      +$C35      +$D35</f>
        <v>31000000</v>
      </c>
      <c r="F35" s="93">
        <v>31000000</v>
      </c>
      <c r="G35" s="94">
        <v>18500000</v>
      </c>
      <c r="H35" s="93">
        <v>4481000</v>
      </c>
      <c r="I35" s="94"/>
      <c r="J35" s="93">
        <v>3921000</v>
      </c>
      <c r="K35" s="94">
        <v>15355138</v>
      </c>
      <c r="L35" s="93"/>
      <c r="M35" s="94"/>
      <c r="N35" s="93"/>
      <c r="O35" s="94"/>
      <c r="P35" s="93">
        <f t="shared" ref="P35:P40" si="19">$H35      +$J35      +$L35      +$N35</f>
        <v>8402000</v>
      </c>
      <c r="Q35" s="94">
        <f t="shared" ref="Q35:Q40" si="20">$I35      +$K35      +$M35      +$O35</f>
        <v>15355138</v>
      </c>
      <c r="R35" s="48">
        <f t="shared" ref="R35:R40" si="21">IF(($H35      =0),0,((($J35      -$H35      )/$H35      )*100))</f>
        <v>-12.4972104440973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27.103225806451615</v>
      </c>
      <c r="U35" s="50">
        <f t="shared" ref="U35:U39" si="24">IF(($E35      =0),0,(($Q35      /$E35      )*100))</f>
        <v>49.532703225806451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48504000</v>
      </c>
      <c r="C36" s="92"/>
      <c r="D36" s="92"/>
      <c r="E36" s="92">
        <f t="shared" si="18"/>
        <v>48504000</v>
      </c>
      <c r="F36" s="93">
        <v>48504000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>
        <v>1219000</v>
      </c>
      <c r="I38" s="94"/>
      <c r="J38" s="93"/>
      <c r="K38" s="94">
        <v>2659864</v>
      </c>
      <c r="L38" s="93"/>
      <c r="M38" s="94"/>
      <c r="N38" s="93"/>
      <c r="O38" s="94"/>
      <c r="P38" s="93">
        <f t="shared" si="19"/>
        <v>1219000</v>
      </c>
      <c r="Q38" s="94">
        <f t="shared" si="20"/>
        <v>2659864</v>
      </c>
      <c r="R38" s="48">
        <f t="shared" si="21"/>
        <v>-100</v>
      </c>
      <c r="S38" s="49">
        <f t="shared" si="22"/>
        <v>0</v>
      </c>
      <c r="T38" s="48">
        <f t="shared" si="23"/>
        <v>24.38</v>
      </c>
      <c r="U38" s="50">
        <f t="shared" si="24"/>
        <v>53.197279999999999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84504000</v>
      </c>
      <c r="C40" s="95">
        <f>SUM(C35:C39)</f>
        <v>0</v>
      </c>
      <c r="D40" s="95"/>
      <c r="E40" s="95">
        <f t="shared" si="18"/>
        <v>84504000</v>
      </c>
      <c r="F40" s="96">
        <f t="shared" ref="F40:O40" si="25">SUM(F35:F39)</f>
        <v>84504000</v>
      </c>
      <c r="G40" s="97">
        <f t="shared" si="25"/>
        <v>22500000</v>
      </c>
      <c r="H40" s="96">
        <f t="shared" si="25"/>
        <v>5700000</v>
      </c>
      <c r="I40" s="97">
        <f t="shared" si="25"/>
        <v>0</v>
      </c>
      <c r="J40" s="96">
        <f t="shared" si="25"/>
        <v>3921000</v>
      </c>
      <c r="K40" s="97">
        <f t="shared" si="25"/>
        <v>18015002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9621000</v>
      </c>
      <c r="Q40" s="97">
        <f t="shared" si="20"/>
        <v>18015002</v>
      </c>
      <c r="R40" s="52">
        <f t="shared" si="21"/>
        <v>-31.210526315789473</v>
      </c>
      <c r="S40" s="53">
        <f t="shared" si="22"/>
        <v>0</v>
      </c>
      <c r="T40" s="52">
        <f>IF((+$E35+$E38) =0,0,(P40   /(+$E35+$E38) )*100)</f>
        <v>26.724999999999998</v>
      </c>
      <c r="U40" s="54">
        <f>IF((+$E35+$E38) =0,0,(Q40   /(+$E35+$E38) )*100)</f>
        <v>50.041672222222225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95000000</v>
      </c>
      <c r="C51" s="92"/>
      <c r="D51" s="92"/>
      <c r="E51" s="92">
        <f t="shared" si="26"/>
        <v>95000000</v>
      </c>
      <c r="F51" s="93">
        <v>95000000</v>
      </c>
      <c r="G51" s="94">
        <v>60000000</v>
      </c>
      <c r="H51" s="93">
        <v>8404000</v>
      </c>
      <c r="I51" s="94">
        <v>4699360</v>
      </c>
      <c r="J51" s="93"/>
      <c r="K51" s="94">
        <v>22455945</v>
      </c>
      <c r="L51" s="93"/>
      <c r="M51" s="94"/>
      <c r="N51" s="93"/>
      <c r="O51" s="94"/>
      <c r="P51" s="93">
        <f t="shared" si="27"/>
        <v>8404000</v>
      </c>
      <c r="Q51" s="94">
        <f t="shared" si="28"/>
        <v>27155305</v>
      </c>
      <c r="R51" s="48">
        <f t="shared" si="29"/>
        <v>-100</v>
      </c>
      <c r="S51" s="49">
        <f t="shared" si="30"/>
        <v>377.85113292022743</v>
      </c>
      <c r="T51" s="48">
        <f t="shared" si="31"/>
        <v>8.8463157894736835</v>
      </c>
      <c r="U51" s="50">
        <f t="shared" si="32"/>
        <v>28.58453157894737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95000000</v>
      </c>
      <c r="C53" s="95">
        <f>SUM(C42:C52)</f>
        <v>0</v>
      </c>
      <c r="D53" s="95"/>
      <c r="E53" s="95">
        <f t="shared" si="26"/>
        <v>95000000</v>
      </c>
      <c r="F53" s="96">
        <f t="shared" ref="F53:O53" si="33">SUM(F42:F52)</f>
        <v>95000000</v>
      </c>
      <c r="G53" s="97">
        <f t="shared" si="33"/>
        <v>60000000</v>
      </c>
      <c r="H53" s="96">
        <f t="shared" si="33"/>
        <v>8404000</v>
      </c>
      <c r="I53" s="97">
        <f t="shared" si="33"/>
        <v>4699360</v>
      </c>
      <c r="J53" s="96">
        <f t="shared" si="33"/>
        <v>0</v>
      </c>
      <c r="K53" s="97">
        <f t="shared" si="33"/>
        <v>22455945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8404000</v>
      </c>
      <c r="Q53" s="97">
        <f t="shared" si="28"/>
        <v>27155305</v>
      </c>
      <c r="R53" s="52">
        <f t="shared" si="29"/>
        <v>-100</v>
      </c>
      <c r="S53" s="53">
        <f t="shared" si="30"/>
        <v>377.85113292022743</v>
      </c>
      <c r="T53" s="52">
        <f>IF((+$E43+$E45+$E47+$E48+$E51) =0,0,(P53   /(+$E43+$E45+$E47+$E48+$E51) )*100)</f>
        <v>8.8463157894736835</v>
      </c>
      <c r="U53" s="54">
        <f>IF((+$E43+$E45+$E47+$E48+$E51) =0,0,(Q53   /(+$E43+$E45+$E47+$E48+$E51) )*100)</f>
        <v>28.58453157894737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452810000</v>
      </c>
      <c r="C67" s="104">
        <f>SUM(C9:C14,C17:C23,C26:C29,C32,C35:C39,C42:C52,C55:C58,C61:C65)</f>
        <v>0</v>
      </c>
      <c r="D67" s="104"/>
      <c r="E67" s="104">
        <f t="shared" si="35"/>
        <v>452810000</v>
      </c>
      <c r="F67" s="105">
        <f t="shared" ref="F67:O67" si="43">SUM(F9:F14,F17:F23,F26:F29,F32,F35:F39,F42:F52,F55:F58,F61:F65)</f>
        <v>452810000</v>
      </c>
      <c r="G67" s="106">
        <f t="shared" si="43"/>
        <v>224842000</v>
      </c>
      <c r="H67" s="105">
        <f t="shared" si="43"/>
        <v>98644000</v>
      </c>
      <c r="I67" s="106">
        <f t="shared" si="43"/>
        <v>36490709</v>
      </c>
      <c r="J67" s="105">
        <f t="shared" si="43"/>
        <v>92913000</v>
      </c>
      <c r="K67" s="106">
        <f t="shared" si="43"/>
        <v>171973940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191557000</v>
      </c>
      <c r="Q67" s="106">
        <f t="shared" si="37"/>
        <v>208464649</v>
      </c>
      <c r="R67" s="61">
        <f t="shared" si="38"/>
        <v>-5.8097806252787798</v>
      </c>
      <c r="S67" s="62">
        <f t="shared" si="39"/>
        <v>371.28144317502847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47.390934325566661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51.573863079716773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291208000</v>
      </c>
      <c r="C69" s="92"/>
      <c r="D69" s="92"/>
      <c r="E69" s="92">
        <f>$B69      +$C69      +$D69</f>
        <v>291208000</v>
      </c>
      <c r="F69" s="93">
        <v>291208000</v>
      </c>
      <c r="G69" s="94">
        <v>186158000</v>
      </c>
      <c r="H69" s="93">
        <v>71614000</v>
      </c>
      <c r="I69" s="94">
        <v>28589579</v>
      </c>
      <c r="J69" s="93">
        <v>54970000</v>
      </c>
      <c r="K69" s="94">
        <v>47057350</v>
      </c>
      <c r="L69" s="93"/>
      <c r="M69" s="94"/>
      <c r="N69" s="93"/>
      <c r="O69" s="94"/>
      <c r="P69" s="93">
        <f>$H69      +$J69      +$L69      +$N69</f>
        <v>126584000</v>
      </c>
      <c r="Q69" s="94">
        <f>$I69      +$K69      +$M69      +$O69</f>
        <v>75646929</v>
      </c>
      <c r="R69" s="48">
        <f>IF(($H69      =0),0,((($J69      -$H69      )/$H69      )*100))</f>
        <v>-23.241265674309492</v>
      </c>
      <c r="S69" s="49">
        <f>IF(($I69      =0),0,((($K69      -$I69      )/$I69      )*100))</f>
        <v>64.596162818627022</v>
      </c>
      <c r="T69" s="48">
        <f>IF(($E69      =0),0,(($P69      /$E69      )*100))</f>
        <v>43.468586027856375</v>
      </c>
      <c r="U69" s="50">
        <f>IF(($E69      =0),0,(($Q69      /$E69      )*100))</f>
        <v>25.976940537347875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291208000</v>
      </c>
      <c r="C70" s="101">
        <f>C69</f>
        <v>0</v>
      </c>
      <c r="D70" s="101"/>
      <c r="E70" s="101">
        <f>$B70      +$C70      +$D70</f>
        <v>291208000</v>
      </c>
      <c r="F70" s="102">
        <f t="shared" ref="F70:O70" si="44">F69</f>
        <v>291208000</v>
      </c>
      <c r="G70" s="103">
        <f t="shared" si="44"/>
        <v>186158000</v>
      </c>
      <c r="H70" s="102">
        <f t="shared" si="44"/>
        <v>71614000</v>
      </c>
      <c r="I70" s="103">
        <f t="shared" si="44"/>
        <v>28589579</v>
      </c>
      <c r="J70" s="102">
        <f t="shared" si="44"/>
        <v>54970000</v>
      </c>
      <c r="K70" s="103">
        <f t="shared" si="44"/>
        <v>47057350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126584000</v>
      </c>
      <c r="Q70" s="103">
        <f>$I70      +$K70      +$M70      +$O70</f>
        <v>75646929</v>
      </c>
      <c r="R70" s="57">
        <f>IF(($H70      =0),0,((($J70      -$H70      )/$H70      )*100))</f>
        <v>-23.241265674309492</v>
      </c>
      <c r="S70" s="58">
        <f>IF(($I70      =0),0,((($K70      -$I70      )/$I70      )*100))</f>
        <v>64.596162818627022</v>
      </c>
      <c r="T70" s="57">
        <f>IF($E70   =0,0,($P70   /$E70   )*100)</f>
        <v>43.468586027856375</v>
      </c>
      <c r="U70" s="59">
        <f>IF($E70   =0,0,($Q70   /$E70 )*100)</f>
        <v>25.976940537347875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291208000</v>
      </c>
      <c r="C71" s="104">
        <f>C69</f>
        <v>0</v>
      </c>
      <c r="D71" s="104"/>
      <c r="E71" s="104">
        <f>$B71      +$C71      +$D71</f>
        <v>291208000</v>
      </c>
      <c r="F71" s="105">
        <f t="shared" ref="F71:O71" si="45">F69</f>
        <v>291208000</v>
      </c>
      <c r="G71" s="106">
        <f t="shared" si="45"/>
        <v>186158000</v>
      </c>
      <c r="H71" s="105">
        <f t="shared" si="45"/>
        <v>71614000</v>
      </c>
      <c r="I71" s="106">
        <f t="shared" si="45"/>
        <v>28589579</v>
      </c>
      <c r="J71" s="105">
        <f t="shared" si="45"/>
        <v>54970000</v>
      </c>
      <c r="K71" s="106">
        <f t="shared" si="45"/>
        <v>47057350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126584000</v>
      </c>
      <c r="Q71" s="106">
        <f>$I71      +$K71      +$M71      +$O71</f>
        <v>75646929</v>
      </c>
      <c r="R71" s="61">
        <f>IF(($H71      =0),0,((($J71      -$H71      )/$H71      )*100))</f>
        <v>-23.241265674309492</v>
      </c>
      <c r="S71" s="62">
        <f>IF(($I71      =0),0,((($K71      -$I71      )/$I71      )*100))</f>
        <v>64.596162818627022</v>
      </c>
      <c r="T71" s="61">
        <f>IF($E71   =0,0,($P71   /$E71   )*100)</f>
        <v>43.468586027856375</v>
      </c>
      <c r="U71" s="65">
        <f>IF($E71   =0,0,($Q71   /$E71   )*100)</f>
        <v>25.976940537347875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744018000</v>
      </c>
      <c r="C72" s="104">
        <f>SUM(C9:C14,C17:C23,C26:C29,C32,C35:C39,C42:C52,C55:C58,C61:C65,C69)</f>
        <v>0</v>
      </c>
      <c r="D72" s="104"/>
      <c r="E72" s="104">
        <f>$B72      +$C72      +$D72</f>
        <v>744018000</v>
      </c>
      <c r="F72" s="105">
        <f t="shared" ref="F72:O72" si="46">SUM(F9:F14,F17:F23,F26:F29,F32,F35:F39,F42:F52,F55:F58,F61:F65,F69)</f>
        <v>744018000</v>
      </c>
      <c r="G72" s="106">
        <f t="shared" si="46"/>
        <v>411000000</v>
      </c>
      <c r="H72" s="105">
        <f t="shared" si="46"/>
        <v>170258000</v>
      </c>
      <c r="I72" s="106">
        <f t="shared" si="46"/>
        <v>65080288</v>
      </c>
      <c r="J72" s="105">
        <f t="shared" si="46"/>
        <v>147883000</v>
      </c>
      <c r="K72" s="106">
        <f t="shared" si="46"/>
        <v>219031290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318141000</v>
      </c>
      <c r="Q72" s="106">
        <f>$I72      +$K72      +$M72      +$O72</f>
        <v>284111578</v>
      </c>
      <c r="R72" s="61">
        <f>IF(($H72      =0),0,((($J72      -$H72      )/$H72      )*100))</f>
        <v>-13.141820061318704</v>
      </c>
      <c r="S72" s="62">
        <f>IF(($I72      =0),0,((($K72      -$I72      )/$I72      )*100))</f>
        <v>236.55550202850978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45.748431869361269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40.855027077395626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cQGNFNAUG6xBl5NnWJSZwHMzIOjA4mfObEXxjymEC35fRl1+rO1H342Wem2asSvkYRl22nWsU4nQkpeZSzyogA==" saltValue="BEvDdyJe6sZsflHmNLdj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700000</v>
      </c>
      <c r="I10" s="94"/>
      <c r="J10" s="93">
        <v>50000</v>
      </c>
      <c r="K10" s="94"/>
      <c r="L10" s="93"/>
      <c r="M10" s="94"/>
      <c r="N10" s="93"/>
      <c r="O10" s="94"/>
      <c r="P10" s="93">
        <f t="shared" ref="P10:P15" si="1">$H10      +$J10      +$L10      +$N10</f>
        <v>750000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-92.857142857142861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24.193548387096776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700000</v>
      </c>
      <c r="I15" s="97">
        <f t="shared" si="7"/>
        <v>0</v>
      </c>
      <c r="J15" s="96">
        <f t="shared" si="7"/>
        <v>50000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750000</v>
      </c>
      <c r="Q15" s="97">
        <f t="shared" si="2"/>
        <v>0</v>
      </c>
      <c r="R15" s="52">
        <f t="shared" si="3"/>
        <v>-92.857142857142861</v>
      </c>
      <c r="S15" s="53">
        <f t="shared" si="4"/>
        <v>0</v>
      </c>
      <c r="T15" s="52">
        <f>IF((SUM($E9:$E13))=0,0,(P15/(SUM($E9:$E13))*100))</f>
        <v>24.193548387096776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665000</v>
      </c>
      <c r="H32" s="93">
        <v>459000</v>
      </c>
      <c r="I32" s="94">
        <v>271102</v>
      </c>
      <c r="J32" s="93">
        <v>166000</v>
      </c>
      <c r="K32" s="94"/>
      <c r="L32" s="93"/>
      <c r="M32" s="94"/>
      <c r="N32" s="93"/>
      <c r="O32" s="94"/>
      <c r="P32" s="93">
        <f>$H32      +$J32      +$L32      +$N32</f>
        <v>625000</v>
      </c>
      <c r="Q32" s="94">
        <f>$I32      +$K32      +$M32      +$O32</f>
        <v>271102</v>
      </c>
      <c r="R32" s="48">
        <f>IF(($H32      =0),0,((($J32      -$H32      )/$H32      )*100))</f>
        <v>-63.834422657952075</v>
      </c>
      <c r="S32" s="49">
        <f>IF(($I32      =0),0,((($K32      -$I32      )/$I32      )*100))</f>
        <v>-100</v>
      </c>
      <c r="T32" s="48">
        <f>IF(($E32      =0),0,(($P32      /$E32      )*100))</f>
        <v>65.789473684210535</v>
      </c>
      <c r="U32" s="50">
        <f>IF(($E32      =0),0,(($Q32      /$E32      )*100))</f>
        <v>28.537052631578945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665000</v>
      </c>
      <c r="H33" s="96">
        <f t="shared" si="17"/>
        <v>459000</v>
      </c>
      <c r="I33" s="97">
        <f t="shared" si="17"/>
        <v>271102</v>
      </c>
      <c r="J33" s="96">
        <f t="shared" si="17"/>
        <v>166000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625000</v>
      </c>
      <c r="Q33" s="97">
        <f>$I33      +$K33      +$M33      +$O33</f>
        <v>271102</v>
      </c>
      <c r="R33" s="52">
        <f>IF(($H33      =0),0,((($J33      -$H33      )/$H33      )*100))</f>
        <v>-63.834422657952075</v>
      </c>
      <c r="S33" s="53">
        <f>IF(($I33      =0),0,((($K33      -$I33      )/$I33      )*100))</f>
        <v>-100</v>
      </c>
      <c r="T33" s="52">
        <f>IF($E33   =0,0,($P33   /$E33   )*100)</f>
        <v>65.789473684210535</v>
      </c>
      <c r="U33" s="54">
        <f>IF($E33   =0,0,($Q33   /$E33   )*100)</f>
        <v>28.537052631578945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285000</v>
      </c>
      <c r="C36" s="92"/>
      <c r="D36" s="92"/>
      <c r="E36" s="92">
        <f t="shared" si="18"/>
        <v>285000</v>
      </c>
      <c r="F36" s="93">
        <v>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285000</v>
      </c>
      <c r="C40" s="95">
        <f>SUM(C35:C39)</f>
        <v>0</v>
      </c>
      <c r="D40" s="95"/>
      <c r="E40" s="95">
        <f t="shared" si="18"/>
        <v>285000</v>
      </c>
      <c r="F40" s="96">
        <f t="shared" ref="F40:O40" si="25">SUM(F35:F39)</f>
        <v>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24335000</v>
      </c>
      <c r="C67" s="104">
        <f>SUM(C9:C14,C17:C23,C26:C29,C32,C35:C39,C42:C52,C55:C58,C61:C65)</f>
        <v>0</v>
      </c>
      <c r="D67" s="104"/>
      <c r="E67" s="104">
        <f t="shared" si="35"/>
        <v>24335000</v>
      </c>
      <c r="F67" s="105">
        <f t="shared" ref="F67:O67" si="43">SUM(F9:F14,F17:F23,F26:F29,F32,F35:F39,F42:F52,F55:F58,F61:F65)</f>
        <v>24335000</v>
      </c>
      <c r="G67" s="106">
        <f t="shared" si="43"/>
        <v>3765000</v>
      </c>
      <c r="H67" s="105">
        <f t="shared" si="43"/>
        <v>1159000</v>
      </c>
      <c r="I67" s="106">
        <f t="shared" si="43"/>
        <v>271102</v>
      </c>
      <c r="J67" s="105">
        <f t="shared" si="43"/>
        <v>216000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1375000</v>
      </c>
      <c r="Q67" s="106">
        <f t="shared" si="37"/>
        <v>271102</v>
      </c>
      <c r="R67" s="61">
        <f t="shared" si="38"/>
        <v>-81.363244176013808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33.950617283950621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6.6938765432098775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30205000</v>
      </c>
      <c r="C69" s="92"/>
      <c r="D69" s="92"/>
      <c r="E69" s="92">
        <f>$B69      +$C69      +$D69</f>
        <v>30205000</v>
      </c>
      <c r="F69" s="93">
        <v>30205000</v>
      </c>
      <c r="G69" s="94">
        <v>17574000</v>
      </c>
      <c r="H69" s="93">
        <v>6818000</v>
      </c>
      <c r="I69" s="94"/>
      <c r="J69" s="93">
        <v>10329000</v>
      </c>
      <c r="K69" s="94"/>
      <c r="L69" s="93"/>
      <c r="M69" s="94"/>
      <c r="N69" s="93"/>
      <c r="O69" s="94"/>
      <c r="P69" s="93">
        <f>$H69      +$J69      +$L69      +$N69</f>
        <v>17147000</v>
      </c>
      <c r="Q69" s="94">
        <f>$I69      +$K69      +$M69      +$O69</f>
        <v>0</v>
      </c>
      <c r="R69" s="48">
        <f>IF(($H69      =0),0,((($J69      -$H69      )/$H69      )*100))</f>
        <v>51.496039894397185</v>
      </c>
      <c r="S69" s="49">
        <f>IF(($I69      =0),0,((($K69      -$I69      )/$I69      )*100))</f>
        <v>0</v>
      </c>
      <c r="T69" s="48">
        <f>IF(($E69      =0),0,(($P69      /$E69      )*100))</f>
        <v>56.76874689620923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30205000</v>
      </c>
      <c r="C70" s="101">
        <f>C69</f>
        <v>0</v>
      </c>
      <c r="D70" s="101"/>
      <c r="E70" s="101">
        <f>$B70      +$C70      +$D70</f>
        <v>30205000</v>
      </c>
      <c r="F70" s="102">
        <f t="shared" ref="F70:O70" si="44">F69</f>
        <v>30205000</v>
      </c>
      <c r="G70" s="103">
        <f t="shared" si="44"/>
        <v>17574000</v>
      </c>
      <c r="H70" s="102">
        <f t="shared" si="44"/>
        <v>6818000</v>
      </c>
      <c r="I70" s="103">
        <f t="shared" si="44"/>
        <v>0</v>
      </c>
      <c r="J70" s="102">
        <f t="shared" si="44"/>
        <v>10329000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17147000</v>
      </c>
      <c r="Q70" s="103">
        <f>$I70      +$K70      +$M70      +$O70</f>
        <v>0</v>
      </c>
      <c r="R70" s="57">
        <f>IF(($H70      =0),0,((($J70      -$H70      )/$H70      )*100))</f>
        <v>51.496039894397185</v>
      </c>
      <c r="S70" s="58">
        <f>IF(($I70      =0),0,((($K70      -$I70      )/$I70      )*100))</f>
        <v>0</v>
      </c>
      <c r="T70" s="57">
        <f>IF($E70   =0,0,($P70   /$E70   )*100)</f>
        <v>56.76874689620923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30205000</v>
      </c>
      <c r="C71" s="104">
        <f>C69</f>
        <v>0</v>
      </c>
      <c r="D71" s="104"/>
      <c r="E71" s="104">
        <f>$B71      +$C71      +$D71</f>
        <v>30205000</v>
      </c>
      <c r="F71" s="105">
        <f t="shared" ref="F71:O71" si="45">F69</f>
        <v>30205000</v>
      </c>
      <c r="G71" s="106">
        <f t="shared" si="45"/>
        <v>17574000</v>
      </c>
      <c r="H71" s="105">
        <f t="shared" si="45"/>
        <v>6818000</v>
      </c>
      <c r="I71" s="106">
        <f t="shared" si="45"/>
        <v>0</v>
      </c>
      <c r="J71" s="105">
        <f t="shared" si="45"/>
        <v>10329000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17147000</v>
      </c>
      <c r="Q71" s="106">
        <f>$I71      +$K71      +$M71      +$O71</f>
        <v>0</v>
      </c>
      <c r="R71" s="61">
        <f>IF(($H71      =0),0,((($J71      -$H71      )/$H71      )*100))</f>
        <v>51.496039894397185</v>
      </c>
      <c r="S71" s="62">
        <f>IF(($I71      =0),0,((($K71      -$I71      )/$I71      )*100))</f>
        <v>0</v>
      </c>
      <c r="T71" s="61">
        <f>IF($E71   =0,0,($P71   /$E71   )*100)</f>
        <v>56.76874689620923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54540000</v>
      </c>
      <c r="C72" s="104">
        <f>SUM(C9:C14,C17:C23,C26:C29,C32,C35:C39,C42:C52,C55:C58,C61:C65,C69)</f>
        <v>0</v>
      </c>
      <c r="D72" s="104"/>
      <c r="E72" s="104">
        <f>$B72      +$C72      +$D72</f>
        <v>54540000</v>
      </c>
      <c r="F72" s="105">
        <f t="shared" ref="F72:O72" si="46">SUM(F9:F14,F17:F23,F26:F29,F32,F35:F39,F42:F52,F55:F58,F61:F65,F69)</f>
        <v>54540000</v>
      </c>
      <c r="G72" s="106">
        <f t="shared" si="46"/>
        <v>21339000</v>
      </c>
      <c r="H72" s="105">
        <f t="shared" si="46"/>
        <v>7977000</v>
      </c>
      <c r="I72" s="106">
        <f t="shared" si="46"/>
        <v>271102</v>
      </c>
      <c r="J72" s="105">
        <f t="shared" si="46"/>
        <v>10545000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18522000</v>
      </c>
      <c r="Q72" s="106">
        <f>$I72      +$K72      +$M72      +$O72</f>
        <v>271102</v>
      </c>
      <c r="R72" s="61">
        <f>IF(($H72      =0),0,((($J72      -$H72      )/$H72      )*100))</f>
        <v>32.192553591575781</v>
      </c>
      <c r="S72" s="62">
        <f>IF(($I72      =0),0,((($K72      -$I72      )/$I72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54.070938549116917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0.7914231499051233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2stotNSUwRXUK4HzOyQt6p35TKk5t38fOGv7LRHRw1tln+mjNY6Uuw1oefXaMUfUtKTi+IPMgVOSvlc5/E1LYg==" saltValue="nyeP/G/xVaAyVaS/KK6P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A61D0B-70D9-4E60-A524-C9D235727F96}"/>
</file>

<file path=customXml/itemProps2.xml><?xml version="1.0" encoding="utf-8"?>
<ds:datastoreItem xmlns:ds="http://schemas.openxmlformats.org/officeDocument/2006/customXml" ds:itemID="{599D9D64-5B1A-4E75-9497-978C26BE01F4}"/>
</file>

<file path=customXml/itemProps3.xml><?xml version="1.0" encoding="utf-8"?>
<ds:datastoreItem xmlns:ds="http://schemas.openxmlformats.org/officeDocument/2006/customXml" ds:itemID="{E49593FB-A475-4D8D-99F2-3A8AD38856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2024-02-06T07:41:18Z</dcterms:created>
  <dcterms:modified xsi:type="dcterms:W3CDTF">2024-02-06T07:42:07Z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