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FE3DB9B1-4B84-4BC8-97A5-0B67A293D86C}" xr6:coauthVersionLast="47" xr6:coauthVersionMax="47" xr10:uidLastSave="{00000000-0000-0000-0000-000000000000}"/>
  <workbookProtection workbookAlgorithmName="SHA-512" workbookHashValue="qy+vkuAPjF7KnGkpX3QghMDa9crWLuMLvJM8VhlHCa5BGgr0rs80/vMrpWIwNdm/mBf6Eb4qGzh3JO+jFdfjgw==" workbookSaltValue="rFtDgGg3EuR1fZ9j+4Ba1Q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DC45" sheetId="2" r:id="rId2"/>
    <sheet name="DC6" sheetId="3" r:id="rId3"/>
    <sheet name="DC7" sheetId="4" r:id="rId4"/>
    <sheet name="DC8" sheetId="5" r:id="rId5"/>
    <sheet name="DC9" sheetId="6" r:id="rId6"/>
    <sheet name="NC061" sheetId="7" r:id="rId7"/>
    <sheet name="NC062" sheetId="8" r:id="rId8"/>
    <sheet name="NC064" sheetId="9" r:id="rId9"/>
    <sheet name="NC065" sheetId="10" r:id="rId10"/>
    <sheet name="NC066" sheetId="11" r:id="rId11"/>
    <sheet name="NC067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NC091" sheetId="26" r:id="rId26"/>
    <sheet name="NC092" sheetId="27" r:id="rId27"/>
    <sheet name="NC093" sheetId="28" r:id="rId28"/>
    <sheet name="NC094" sheetId="29" r:id="rId29"/>
    <sheet name="NC451" sheetId="30" r:id="rId30"/>
    <sheet name="NC452" sheetId="31" r:id="rId31"/>
    <sheet name="NC453" sheetId="32" r:id="rId32"/>
  </sheets>
  <definedNames>
    <definedName name="_xlnm.Print_Area" localSheetId="1">'DC45'!$A$1:$X$127</definedName>
    <definedName name="_xlnm.Print_Area" localSheetId="2">'DC6'!$A$1:$X$127</definedName>
    <definedName name="_xlnm.Print_Area" localSheetId="3">'DC7'!$A$1:$X$127</definedName>
    <definedName name="_xlnm.Print_Area" localSheetId="4">'DC8'!$A$1:$X$127</definedName>
    <definedName name="_xlnm.Print_Area" localSheetId="5">'DC9'!$A$1:$X$127</definedName>
    <definedName name="_xlnm.Print_Area" localSheetId="6">'NC061'!$A$1:$X$127</definedName>
    <definedName name="_xlnm.Print_Area" localSheetId="7">'NC062'!$A$1:$X$127</definedName>
    <definedName name="_xlnm.Print_Area" localSheetId="8">'NC064'!$A$1:$X$127</definedName>
    <definedName name="_xlnm.Print_Area" localSheetId="9">'NC065'!$A$1:$X$127</definedName>
    <definedName name="_xlnm.Print_Area" localSheetId="10">'NC066'!$A$1:$X$127</definedName>
    <definedName name="_xlnm.Print_Area" localSheetId="11">'NC067'!$A$1:$X$127</definedName>
    <definedName name="_xlnm.Print_Area" localSheetId="12">'NC071'!$A$1:$X$127</definedName>
    <definedName name="_xlnm.Print_Area" localSheetId="13">'NC072'!$A$1:$X$127</definedName>
    <definedName name="_xlnm.Print_Area" localSheetId="14">'NC073'!$A$1:$X$127</definedName>
    <definedName name="_xlnm.Print_Area" localSheetId="15">'NC074'!$A$1:$X$127</definedName>
    <definedName name="_xlnm.Print_Area" localSheetId="16">'NC075'!$A$1:$X$127</definedName>
    <definedName name="_xlnm.Print_Area" localSheetId="17">'NC076'!$A$1:$X$127</definedName>
    <definedName name="_xlnm.Print_Area" localSheetId="18">'NC077'!$A$1:$X$127</definedName>
    <definedName name="_xlnm.Print_Area" localSheetId="19">'NC078'!$A$1:$X$127</definedName>
    <definedName name="_xlnm.Print_Area" localSheetId="20">'NC082'!$A$1:$X$127</definedName>
    <definedName name="_xlnm.Print_Area" localSheetId="21">'NC084'!$A$1:$X$127</definedName>
    <definedName name="_xlnm.Print_Area" localSheetId="22">'NC085'!$A$1:$X$127</definedName>
    <definedName name="_xlnm.Print_Area" localSheetId="23">'NC086'!$A$1:$X$127</definedName>
    <definedName name="_xlnm.Print_Area" localSheetId="24">'NC087'!$A$1:$X$127</definedName>
    <definedName name="_xlnm.Print_Area" localSheetId="25">'NC091'!$A$1:$X$127</definedName>
    <definedName name="_xlnm.Print_Area" localSheetId="26">'NC092'!$A$1:$X$127</definedName>
    <definedName name="_xlnm.Print_Area" localSheetId="27">'NC093'!$A$1:$X$127</definedName>
    <definedName name="_xlnm.Print_Area" localSheetId="28">'NC094'!$A$1:$X$127</definedName>
    <definedName name="_xlnm.Print_Area" localSheetId="29">'NC451'!$A$1:$X$127</definedName>
    <definedName name="_xlnm.Print_Area" localSheetId="30">'NC452'!$A$1:$X$127</definedName>
    <definedName name="_xlnm.Print_Area" localSheetId="31">'NC453'!$A$1:$X$127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T110" i="2" s="1"/>
  <c r="S109" i="2"/>
  <c r="R109" i="2"/>
  <c r="E109" i="2"/>
  <c r="T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S103" i="2"/>
  <c r="R103" i="2"/>
  <c r="E103" i="2"/>
  <c r="U103" i="2" s="1"/>
  <c r="S102" i="2"/>
  <c r="R102" i="2"/>
  <c r="E102" i="2"/>
  <c r="T102" i="2" s="1"/>
  <c r="S101" i="2"/>
  <c r="R101" i="2"/>
  <c r="E101" i="2"/>
  <c r="S100" i="2"/>
  <c r="R100" i="2"/>
  <c r="E100" i="2"/>
  <c r="T100" i="2" s="1"/>
  <c r="S99" i="2"/>
  <c r="R99" i="2"/>
  <c r="E99" i="2"/>
  <c r="T99" i="2" s="1"/>
  <c r="T98" i="2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S95" i="2" s="1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U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T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S105" i="3"/>
  <c r="R105" i="3"/>
  <c r="E105" i="3"/>
  <c r="S104" i="3"/>
  <c r="R104" i="3"/>
  <c r="E104" i="3"/>
  <c r="S103" i="3"/>
  <c r="R103" i="3"/>
  <c r="E103" i="3"/>
  <c r="T103" i="3" s="1"/>
  <c r="S102" i="3"/>
  <c r="R102" i="3"/>
  <c r="E102" i="3"/>
  <c r="U102" i="3" s="1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S97" i="3"/>
  <c r="R97" i="3"/>
  <c r="E97" i="3"/>
  <c r="S96" i="3"/>
  <c r="R96" i="3"/>
  <c r="E96" i="3"/>
  <c r="W95" i="3"/>
  <c r="W112" i="3" s="1"/>
  <c r="V95" i="3"/>
  <c r="V112" i="3" s="1"/>
  <c r="R95" i="3"/>
  <c r="M95" i="3"/>
  <c r="S95" i="3" s="1"/>
  <c r="L95" i="3"/>
  <c r="L112" i="3" s="1"/>
  <c r="R112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T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T110" i="4" s="1"/>
  <c r="S109" i="4"/>
  <c r="R109" i="4"/>
  <c r="E109" i="4"/>
  <c r="S108" i="4"/>
  <c r="R108" i="4"/>
  <c r="E108" i="4"/>
  <c r="U108" i="4" s="1"/>
  <c r="S107" i="4"/>
  <c r="R107" i="4"/>
  <c r="E107" i="4"/>
  <c r="U107" i="4" s="1"/>
  <c r="U106" i="4"/>
  <c r="S106" i="4"/>
  <c r="R106" i="4"/>
  <c r="E106" i="4"/>
  <c r="T106" i="4" s="1"/>
  <c r="S105" i="4"/>
  <c r="R105" i="4"/>
  <c r="E105" i="4"/>
  <c r="S104" i="4"/>
  <c r="R104" i="4"/>
  <c r="E104" i="4"/>
  <c r="T104" i="4" s="1"/>
  <c r="S103" i="4"/>
  <c r="R103" i="4"/>
  <c r="E103" i="4"/>
  <c r="U103" i="4" s="1"/>
  <c r="S102" i="4"/>
  <c r="R102" i="4"/>
  <c r="E102" i="4"/>
  <c r="T102" i="4" s="1"/>
  <c r="S101" i="4"/>
  <c r="R101" i="4"/>
  <c r="E101" i="4"/>
  <c r="S100" i="4"/>
  <c r="R100" i="4"/>
  <c r="E100" i="4"/>
  <c r="U100" i="4" s="1"/>
  <c r="S99" i="4"/>
  <c r="R99" i="4"/>
  <c r="E99" i="4"/>
  <c r="U99" i="4" s="1"/>
  <c r="S98" i="4"/>
  <c r="R98" i="4"/>
  <c r="E98" i="4"/>
  <c r="S97" i="4"/>
  <c r="R97" i="4"/>
  <c r="E97" i="4"/>
  <c r="T97" i="4" s="1"/>
  <c r="S96" i="4"/>
  <c r="R96" i="4"/>
  <c r="E96" i="4"/>
  <c r="T96" i="4" s="1"/>
  <c r="W95" i="4"/>
  <c r="W112" i="4" s="1"/>
  <c r="V95" i="4"/>
  <c r="V112" i="4" s="1"/>
  <c r="M95" i="4"/>
  <c r="S95" i="4" s="1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U109" i="5" s="1"/>
  <c r="S108" i="5"/>
  <c r="R108" i="5"/>
  <c r="E108" i="5"/>
  <c r="S107" i="5"/>
  <c r="R107" i="5"/>
  <c r="E107" i="5"/>
  <c r="T107" i="5" s="1"/>
  <c r="S106" i="5"/>
  <c r="R106" i="5"/>
  <c r="E106" i="5"/>
  <c r="U106" i="5" s="1"/>
  <c r="S105" i="5"/>
  <c r="R105" i="5"/>
  <c r="E105" i="5"/>
  <c r="T105" i="5" s="1"/>
  <c r="S104" i="5"/>
  <c r="R104" i="5"/>
  <c r="E104" i="5"/>
  <c r="S103" i="5"/>
  <c r="R103" i="5"/>
  <c r="E103" i="5"/>
  <c r="S102" i="5"/>
  <c r="R102" i="5"/>
  <c r="E102" i="5"/>
  <c r="U102" i="5" s="1"/>
  <c r="S101" i="5"/>
  <c r="R101" i="5"/>
  <c r="E101" i="5"/>
  <c r="U101" i="5" s="1"/>
  <c r="S100" i="5"/>
  <c r="R100" i="5"/>
  <c r="E100" i="5"/>
  <c r="S99" i="5"/>
  <c r="R99" i="5"/>
  <c r="E99" i="5"/>
  <c r="S98" i="5"/>
  <c r="R98" i="5"/>
  <c r="E98" i="5"/>
  <c r="S97" i="5"/>
  <c r="R97" i="5"/>
  <c r="E97" i="5"/>
  <c r="T97" i="5" s="1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R95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T108" i="6" s="1"/>
  <c r="S107" i="6"/>
  <c r="R107" i="6"/>
  <c r="E107" i="6"/>
  <c r="U107" i="6" s="1"/>
  <c r="S106" i="6"/>
  <c r="R106" i="6"/>
  <c r="E106" i="6"/>
  <c r="S105" i="6"/>
  <c r="R105" i="6"/>
  <c r="E105" i="6"/>
  <c r="U105" i="6" s="1"/>
  <c r="S104" i="6"/>
  <c r="R104" i="6"/>
  <c r="E104" i="6"/>
  <c r="T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S99" i="6"/>
  <c r="R99" i="6"/>
  <c r="E99" i="6"/>
  <c r="T99" i="6" s="1"/>
  <c r="S98" i="6"/>
  <c r="R98" i="6"/>
  <c r="E98" i="6"/>
  <c r="U97" i="6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T109" i="7" s="1"/>
  <c r="S108" i="7"/>
  <c r="R108" i="7"/>
  <c r="E108" i="7"/>
  <c r="T108" i="7" s="1"/>
  <c r="S107" i="7"/>
  <c r="R107" i="7"/>
  <c r="E107" i="7"/>
  <c r="S106" i="7"/>
  <c r="R106" i="7"/>
  <c r="E106" i="7"/>
  <c r="T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T101" i="7" s="1"/>
  <c r="S100" i="7"/>
  <c r="R100" i="7"/>
  <c r="E100" i="7"/>
  <c r="T100" i="7" s="1"/>
  <c r="S99" i="7"/>
  <c r="R99" i="7"/>
  <c r="E99" i="7"/>
  <c r="U98" i="7"/>
  <c r="S98" i="7"/>
  <c r="R98" i="7"/>
  <c r="E98" i="7"/>
  <c r="T98" i="7" s="1"/>
  <c r="S97" i="7"/>
  <c r="R97" i="7"/>
  <c r="E97" i="7"/>
  <c r="S96" i="7"/>
  <c r="R96" i="7"/>
  <c r="E96" i="7"/>
  <c r="U96" i="7" s="1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R113" i="8"/>
  <c r="Q113" i="8"/>
  <c r="P113" i="8"/>
  <c r="O113" i="8"/>
  <c r="N113" i="8"/>
  <c r="M113" i="8"/>
  <c r="S113" i="8" s="1"/>
  <c r="L113" i="8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T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S103" i="9"/>
  <c r="R103" i="9"/>
  <c r="E103" i="9"/>
  <c r="T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S99" i="9"/>
  <c r="R99" i="9"/>
  <c r="E99" i="9"/>
  <c r="T99" i="9" s="1"/>
  <c r="S98" i="9"/>
  <c r="R98" i="9"/>
  <c r="E98" i="9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S95" i="9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T104" i="10" s="1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S95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T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J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U103" i="11"/>
  <c r="S103" i="11"/>
  <c r="R103" i="11"/>
  <c r="E103" i="11"/>
  <c r="T103" i="11" s="1"/>
  <c r="S102" i="11"/>
  <c r="R102" i="11"/>
  <c r="E102" i="11"/>
  <c r="S101" i="11"/>
  <c r="R101" i="11"/>
  <c r="E101" i="11"/>
  <c r="T101" i="11" s="1"/>
  <c r="S100" i="11"/>
  <c r="R100" i="11"/>
  <c r="E100" i="11"/>
  <c r="S99" i="11"/>
  <c r="R99" i="11"/>
  <c r="E99" i="11"/>
  <c r="S98" i="11"/>
  <c r="R98" i="11"/>
  <c r="E98" i="11"/>
  <c r="U98" i="11" s="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L95" i="11"/>
  <c r="R95" i="11" s="1"/>
  <c r="K95" i="11"/>
  <c r="K112" i="11" s="1"/>
  <c r="J95" i="1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R113" i="12"/>
  <c r="Q113" i="12"/>
  <c r="P113" i="12"/>
  <c r="O113" i="12"/>
  <c r="N113" i="12"/>
  <c r="M113" i="12"/>
  <c r="S113" i="12" s="1"/>
  <c r="L113" i="12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U109" i="12" s="1"/>
  <c r="S108" i="12"/>
  <c r="R108" i="12"/>
  <c r="E108" i="12"/>
  <c r="S107" i="12"/>
  <c r="R107" i="12"/>
  <c r="E107" i="12"/>
  <c r="U107" i="12" s="1"/>
  <c r="S106" i="12"/>
  <c r="R106" i="12"/>
  <c r="E106" i="12"/>
  <c r="S105" i="12"/>
  <c r="R105" i="12"/>
  <c r="E105" i="12"/>
  <c r="U105" i="12" s="1"/>
  <c r="S104" i="12"/>
  <c r="R104" i="12"/>
  <c r="E104" i="12"/>
  <c r="T104" i="12" s="1"/>
  <c r="T103" i="12"/>
  <c r="S103" i="12"/>
  <c r="R103" i="12"/>
  <c r="E103" i="12"/>
  <c r="U103" i="12" s="1"/>
  <c r="S102" i="12"/>
  <c r="R102" i="12"/>
  <c r="E102" i="12"/>
  <c r="T102" i="12" s="1"/>
  <c r="S101" i="12"/>
  <c r="R101" i="12"/>
  <c r="E101" i="12"/>
  <c r="U101" i="12" s="1"/>
  <c r="S100" i="12"/>
  <c r="R100" i="12"/>
  <c r="E100" i="12"/>
  <c r="S99" i="12"/>
  <c r="R99" i="12"/>
  <c r="E99" i="12"/>
  <c r="S98" i="12"/>
  <c r="R98" i="12"/>
  <c r="E98" i="12"/>
  <c r="T98" i="12" s="1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S109" i="13"/>
  <c r="R109" i="13"/>
  <c r="E109" i="13"/>
  <c r="S108" i="13"/>
  <c r="R108" i="13"/>
  <c r="E108" i="13"/>
  <c r="U108" i="13" s="1"/>
  <c r="S107" i="13"/>
  <c r="R107" i="13"/>
  <c r="E107" i="13"/>
  <c r="T107" i="13" s="1"/>
  <c r="S106" i="13"/>
  <c r="R106" i="13"/>
  <c r="E106" i="13"/>
  <c r="U106" i="13" s="1"/>
  <c r="S105" i="13"/>
  <c r="R105" i="13"/>
  <c r="E105" i="13"/>
  <c r="S104" i="13"/>
  <c r="R104" i="13"/>
  <c r="E104" i="13"/>
  <c r="U104" i="13" s="1"/>
  <c r="S103" i="13"/>
  <c r="R103" i="13"/>
  <c r="E103" i="13"/>
  <c r="T103" i="13" s="1"/>
  <c r="S102" i="13"/>
  <c r="R102" i="13"/>
  <c r="E102" i="13"/>
  <c r="T102" i="13" s="1"/>
  <c r="S101" i="13"/>
  <c r="R101" i="13"/>
  <c r="E101" i="13"/>
  <c r="T100" i="13"/>
  <c r="S100" i="13"/>
  <c r="R100" i="13"/>
  <c r="E100" i="13"/>
  <c r="U100" i="13" s="1"/>
  <c r="S99" i="13"/>
  <c r="R99" i="13"/>
  <c r="E99" i="13"/>
  <c r="T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S108" i="14"/>
  <c r="R108" i="14"/>
  <c r="E108" i="14"/>
  <c r="U108" i="14" s="1"/>
  <c r="S107" i="14"/>
  <c r="R107" i="14"/>
  <c r="E107" i="14"/>
  <c r="S106" i="14"/>
  <c r="R106" i="14"/>
  <c r="E106" i="14"/>
  <c r="U106" i="14" s="1"/>
  <c r="S105" i="14"/>
  <c r="R105" i="14"/>
  <c r="E105" i="14"/>
  <c r="U105" i="14" s="1"/>
  <c r="S104" i="14"/>
  <c r="R104" i="14"/>
  <c r="E104" i="14"/>
  <c r="S103" i="14"/>
  <c r="R103" i="14"/>
  <c r="E103" i="14"/>
  <c r="T103" i="14" s="1"/>
  <c r="T102" i="14"/>
  <c r="S102" i="14"/>
  <c r="R102" i="14"/>
  <c r="E102" i="14"/>
  <c r="U102" i="14" s="1"/>
  <c r="S101" i="14"/>
  <c r="R101" i="14"/>
  <c r="E101" i="14"/>
  <c r="T100" i="14"/>
  <c r="S100" i="14"/>
  <c r="R100" i="14"/>
  <c r="E100" i="14"/>
  <c r="U100" i="14" s="1"/>
  <c r="S99" i="14"/>
  <c r="R99" i="14"/>
  <c r="E99" i="14"/>
  <c r="S98" i="14"/>
  <c r="R98" i="14"/>
  <c r="E98" i="14"/>
  <c r="U98" i="14" s="1"/>
  <c r="S97" i="14"/>
  <c r="R97" i="14"/>
  <c r="E97" i="14"/>
  <c r="U97" i="14" s="1"/>
  <c r="S96" i="14"/>
  <c r="R96" i="14"/>
  <c r="E96" i="14"/>
  <c r="W95" i="14"/>
  <c r="W112" i="14" s="1"/>
  <c r="V95" i="14"/>
  <c r="V112" i="14" s="1"/>
  <c r="M95" i="14"/>
  <c r="M112" i="14" s="1"/>
  <c r="S112" i="14" s="1"/>
  <c r="L95" i="14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S109" i="15"/>
  <c r="R109" i="15"/>
  <c r="E109" i="15"/>
  <c r="U109" i="15" s="1"/>
  <c r="S108" i="15"/>
  <c r="R108" i="15"/>
  <c r="E108" i="15"/>
  <c r="S107" i="15"/>
  <c r="R107" i="15"/>
  <c r="E107" i="15"/>
  <c r="U107" i="15" s="1"/>
  <c r="S106" i="15"/>
  <c r="R106" i="15"/>
  <c r="E106" i="15"/>
  <c r="U106" i="15" s="1"/>
  <c r="S105" i="15"/>
  <c r="R105" i="15"/>
  <c r="E105" i="15"/>
  <c r="S104" i="15"/>
  <c r="R104" i="15"/>
  <c r="E104" i="15"/>
  <c r="T104" i="15" s="1"/>
  <c r="T103" i="15"/>
  <c r="S103" i="15"/>
  <c r="R103" i="15"/>
  <c r="E103" i="15"/>
  <c r="U103" i="15" s="1"/>
  <c r="S102" i="15"/>
  <c r="R102" i="15"/>
  <c r="E102" i="15"/>
  <c r="S101" i="15"/>
  <c r="R101" i="15"/>
  <c r="E101" i="15"/>
  <c r="U101" i="15" s="1"/>
  <c r="S100" i="15"/>
  <c r="R100" i="15"/>
  <c r="E100" i="15"/>
  <c r="S99" i="15"/>
  <c r="R99" i="15"/>
  <c r="E99" i="15"/>
  <c r="U99" i="15" s="1"/>
  <c r="S98" i="15"/>
  <c r="R98" i="15"/>
  <c r="E98" i="15"/>
  <c r="S97" i="15"/>
  <c r="R97" i="15"/>
  <c r="E97" i="15"/>
  <c r="S96" i="15"/>
  <c r="R96" i="15"/>
  <c r="E96" i="15"/>
  <c r="T96" i="15" s="1"/>
  <c r="W95" i="15"/>
  <c r="W112" i="15" s="1"/>
  <c r="V95" i="15"/>
  <c r="V112" i="15" s="1"/>
  <c r="R95" i="15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T113" i="16"/>
  <c r="S113" i="16"/>
  <c r="Q113" i="16"/>
  <c r="P113" i="16"/>
  <c r="O113" i="16"/>
  <c r="N113" i="16"/>
  <c r="M113" i="16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S101" i="16"/>
  <c r="R101" i="16"/>
  <c r="E101" i="16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S96" i="16"/>
  <c r="R96" i="16"/>
  <c r="E96" i="16"/>
  <c r="T96" i="16" s="1"/>
  <c r="W95" i="16"/>
  <c r="W112" i="16" s="1"/>
  <c r="V95" i="16"/>
  <c r="V112" i="16" s="1"/>
  <c r="M95" i="16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S109" i="17"/>
  <c r="R109" i="17"/>
  <c r="E109" i="17"/>
  <c r="U109" i="17" s="1"/>
  <c r="S108" i="17"/>
  <c r="R108" i="17"/>
  <c r="E108" i="17"/>
  <c r="U108" i="17" s="1"/>
  <c r="S107" i="17"/>
  <c r="R107" i="17"/>
  <c r="E107" i="17"/>
  <c r="S106" i="17"/>
  <c r="R106" i="17"/>
  <c r="E106" i="17"/>
  <c r="T106" i="17" s="1"/>
  <c r="S105" i="17"/>
  <c r="R105" i="17"/>
  <c r="E105" i="17"/>
  <c r="U105" i="17" s="1"/>
  <c r="S104" i="17"/>
  <c r="R104" i="17"/>
  <c r="E104" i="17"/>
  <c r="T103" i="17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U100" i="17" s="1"/>
  <c r="S99" i="17"/>
  <c r="R99" i="17"/>
  <c r="E99" i="17"/>
  <c r="S98" i="17"/>
  <c r="R98" i="17"/>
  <c r="E98" i="17"/>
  <c r="T98" i="17" s="1"/>
  <c r="S97" i="17"/>
  <c r="R97" i="17"/>
  <c r="E97" i="17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S107" i="18"/>
  <c r="R107" i="18"/>
  <c r="E107" i="18"/>
  <c r="T107" i="18" s="1"/>
  <c r="S106" i="18"/>
  <c r="R106" i="18"/>
  <c r="E106" i="18"/>
  <c r="S105" i="18"/>
  <c r="R105" i="18"/>
  <c r="E105" i="18"/>
  <c r="U105" i="18" s="1"/>
  <c r="S104" i="18"/>
  <c r="R104" i="18"/>
  <c r="E104" i="18"/>
  <c r="S103" i="18"/>
  <c r="R103" i="18"/>
  <c r="E103" i="18"/>
  <c r="S102" i="18"/>
  <c r="R102" i="18"/>
  <c r="E102" i="18"/>
  <c r="U102" i="18" s="1"/>
  <c r="S101" i="18"/>
  <c r="R101" i="18"/>
  <c r="E101" i="18"/>
  <c r="U101" i="18" s="1"/>
  <c r="S100" i="18"/>
  <c r="R100" i="18"/>
  <c r="E100" i="18"/>
  <c r="S99" i="18"/>
  <c r="R99" i="18"/>
  <c r="E99" i="18"/>
  <c r="T99" i="18" s="1"/>
  <c r="S98" i="18"/>
  <c r="R98" i="18"/>
  <c r="E98" i="18"/>
  <c r="T98" i="18" s="1"/>
  <c r="S97" i="18"/>
  <c r="R97" i="18"/>
  <c r="E97" i="18"/>
  <c r="T97" i="18" s="1"/>
  <c r="S96" i="18"/>
  <c r="R96" i="18"/>
  <c r="E96" i="18"/>
  <c r="T96" i="18" s="1"/>
  <c r="W95" i="18"/>
  <c r="W112" i="18" s="1"/>
  <c r="V95" i="18"/>
  <c r="V112" i="18" s="1"/>
  <c r="M95" i="18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S98" i="19"/>
  <c r="R98" i="19"/>
  <c r="E98" i="19"/>
  <c r="T98" i="19" s="1"/>
  <c r="U97" i="19"/>
  <c r="T97" i="19"/>
  <c r="S97" i="19"/>
  <c r="R97" i="19"/>
  <c r="E97" i="19"/>
  <c r="S96" i="19"/>
  <c r="R96" i="19"/>
  <c r="E96" i="19"/>
  <c r="W95" i="19"/>
  <c r="W112" i="19" s="1"/>
  <c r="V95" i="19"/>
  <c r="V112" i="19" s="1"/>
  <c r="M95" i="19"/>
  <c r="M112" i="19" s="1"/>
  <c r="S112" i="19" s="1"/>
  <c r="L95" i="19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T108" i="20" s="1"/>
  <c r="S107" i="20"/>
  <c r="R107" i="20"/>
  <c r="E107" i="20"/>
  <c r="U107" i="20" s="1"/>
  <c r="S106" i="20"/>
  <c r="R106" i="20"/>
  <c r="E106" i="20"/>
  <c r="S105" i="20"/>
  <c r="R105" i="20"/>
  <c r="E105" i="20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S100" i="20"/>
  <c r="R100" i="20"/>
  <c r="E100" i="20"/>
  <c r="T100" i="20" s="1"/>
  <c r="T99" i="20"/>
  <c r="S99" i="20"/>
  <c r="R99" i="20"/>
  <c r="E99" i="20"/>
  <c r="U99" i="20" s="1"/>
  <c r="S98" i="20"/>
  <c r="R98" i="20"/>
  <c r="E98" i="20"/>
  <c r="U98" i="20" s="1"/>
  <c r="S97" i="20"/>
  <c r="R97" i="20"/>
  <c r="E97" i="20"/>
  <c r="S96" i="20"/>
  <c r="R96" i="20"/>
  <c r="E96" i="20"/>
  <c r="U96" i="20" s="1"/>
  <c r="W95" i="20"/>
  <c r="W112" i="20" s="1"/>
  <c r="V95" i="20"/>
  <c r="V112" i="20" s="1"/>
  <c r="M95" i="20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U99" i="21"/>
  <c r="S99" i="21"/>
  <c r="R99" i="21"/>
  <c r="E99" i="21"/>
  <c r="T99" i="21" s="1"/>
  <c r="S98" i="21"/>
  <c r="R98" i="21"/>
  <c r="E98" i="21"/>
  <c r="S97" i="21"/>
  <c r="R97" i="21"/>
  <c r="E97" i="21"/>
  <c r="U97" i="21" s="1"/>
  <c r="S96" i="21"/>
  <c r="R96" i="21"/>
  <c r="E96" i="21"/>
  <c r="T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T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T103" i="22" s="1"/>
  <c r="S102" i="22"/>
  <c r="R102" i="22"/>
  <c r="E102" i="22"/>
  <c r="T102" i="22" s="1"/>
  <c r="S101" i="22"/>
  <c r="R101" i="22"/>
  <c r="E101" i="22"/>
  <c r="T100" i="22"/>
  <c r="S100" i="22"/>
  <c r="R100" i="22"/>
  <c r="E100" i="22"/>
  <c r="U100" i="22" s="1"/>
  <c r="S99" i="22"/>
  <c r="R99" i="22"/>
  <c r="E99" i="22"/>
  <c r="T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T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T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T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R113" i="24"/>
  <c r="Q113" i="24"/>
  <c r="P113" i="24"/>
  <c r="O113" i="24"/>
  <c r="N113" i="24"/>
  <c r="M113" i="24"/>
  <c r="S113" i="24" s="1"/>
  <c r="L113" i="24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D112" i="24"/>
  <c r="U111" i="24"/>
  <c r="T111" i="24"/>
  <c r="S111" i="24"/>
  <c r="R111" i="24"/>
  <c r="S110" i="24"/>
  <c r="R110" i="24"/>
  <c r="E110" i="24"/>
  <c r="S109" i="24"/>
  <c r="R109" i="24"/>
  <c r="E109" i="24"/>
  <c r="T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5" i="24"/>
  <c r="S105" i="24"/>
  <c r="R105" i="24"/>
  <c r="E105" i="24"/>
  <c r="T105" i="24" s="1"/>
  <c r="S104" i="24"/>
  <c r="R104" i="24"/>
  <c r="E104" i="24"/>
  <c r="S103" i="24"/>
  <c r="R103" i="24"/>
  <c r="E103" i="24"/>
  <c r="U103" i="24" s="1"/>
  <c r="S102" i="24"/>
  <c r="R102" i="24"/>
  <c r="E102" i="24"/>
  <c r="S101" i="24"/>
  <c r="R101" i="24"/>
  <c r="E101" i="24"/>
  <c r="T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S97" i="24"/>
  <c r="R97" i="24"/>
  <c r="E97" i="24"/>
  <c r="T97" i="24" s="1"/>
  <c r="S96" i="24"/>
  <c r="R96" i="24"/>
  <c r="E96" i="24"/>
  <c r="T96" i="24" s="1"/>
  <c r="W95" i="24"/>
  <c r="W112" i="24" s="1"/>
  <c r="V95" i="24"/>
  <c r="V112" i="24" s="1"/>
  <c r="M95" i="24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T110" i="25" s="1"/>
  <c r="S109" i="25"/>
  <c r="R109" i="25"/>
  <c r="E109" i="25"/>
  <c r="S108" i="25"/>
  <c r="R108" i="25"/>
  <c r="E108" i="25"/>
  <c r="U108" i="25" s="1"/>
  <c r="S107" i="25"/>
  <c r="R107" i="25"/>
  <c r="E107" i="25"/>
  <c r="S106" i="25"/>
  <c r="R106" i="25"/>
  <c r="E106" i="25"/>
  <c r="T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T102" i="25" s="1"/>
  <c r="S101" i="25"/>
  <c r="R101" i="25"/>
  <c r="E101" i="25"/>
  <c r="T101" i="25" s="1"/>
  <c r="S100" i="25"/>
  <c r="R100" i="25"/>
  <c r="E100" i="25"/>
  <c r="U100" i="25" s="1"/>
  <c r="S99" i="25"/>
  <c r="R99" i="25"/>
  <c r="E99" i="25"/>
  <c r="S98" i="25"/>
  <c r="R98" i="25"/>
  <c r="E98" i="25"/>
  <c r="U98" i="25" s="1"/>
  <c r="S97" i="25"/>
  <c r="R97" i="25"/>
  <c r="E97" i="25"/>
  <c r="S96" i="25"/>
  <c r="R96" i="25"/>
  <c r="E96" i="25"/>
  <c r="U96" i="25" s="1"/>
  <c r="W95" i="25"/>
  <c r="W112" i="25" s="1"/>
  <c r="V95" i="25"/>
  <c r="V112" i="25" s="1"/>
  <c r="M95" i="25"/>
  <c r="S95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T110" i="26" s="1"/>
  <c r="S109" i="26"/>
  <c r="R109" i="26"/>
  <c r="E109" i="26"/>
  <c r="U109" i="26" s="1"/>
  <c r="U108" i="26"/>
  <c r="S108" i="26"/>
  <c r="R108" i="26"/>
  <c r="E108" i="26"/>
  <c r="T108" i="26" s="1"/>
  <c r="S107" i="26"/>
  <c r="R107" i="26"/>
  <c r="E107" i="26"/>
  <c r="U106" i="26"/>
  <c r="S106" i="26"/>
  <c r="R106" i="26"/>
  <c r="E106" i="26"/>
  <c r="T106" i="26" s="1"/>
  <c r="S105" i="26"/>
  <c r="R105" i="26"/>
  <c r="E105" i="26"/>
  <c r="S104" i="26"/>
  <c r="R104" i="26"/>
  <c r="E104" i="26"/>
  <c r="U104" i="26" s="1"/>
  <c r="S103" i="26"/>
  <c r="R103" i="26"/>
  <c r="E103" i="26"/>
  <c r="S102" i="26"/>
  <c r="R102" i="26"/>
  <c r="E102" i="26"/>
  <c r="T102" i="26" s="1"/>
  <c r="S101" i="26"/>
  <c r="R101" i="26"/>
  <c r="E101" i="26"/>
  <c r="S100" i="26"/>
  <c r="R100" i="26"/>
  <c r="E100" i="26"/>
  <c r="U100" i="26" s="1"/>
  <c r="S99" i="26"/>
  <c r="R99" i="26"/>
  <c r="E99" i="26"/>
  <c r="U99" i="26" s="1"/>
  <c r="S98" i="26"/>
  <c r="R98" i="26"/>
  <c r="E98" i="26"/>
  <c r="T98" i="26" s="1"/>
  <c r="S97" i="26"/>
  <c r="R97" i="26"/>
  <c r="E97" i="26"/>
  <c r="S96" i="26"/>
  <c r="R96" i="26"/>
  <c r="E96" i="26"/>
  <c r="T96" i="26" s="1"/>
  <c r="W95" i="26"/>
  <c r="W112" i="26" s="1"/>
  <c r="V95" i="26"/>
  <c r="V112" i="26" s="1"/>
  <c r="M95" i="26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T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T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S102" i="27"/>
  <c r="R102" i="27"/>
  <c r="E102" i="27"/>
  <c r="U102" i="27" s="1"/>
  <c r="S101" i="27"/>
  <c r="R101" i="27"/>
  <c r="E101" i="27"/>
  <c r="U101" i="27" s="1"/>
  <c r="U100" i="27"/>
  <c r="S100" i="27"/>
  <c r="R100" i="27"/>
  <c r="E100" i="27"/>
  <c r="T100" i="27" s="1"/>
  <c r="S99" i="27"/>
  <c r="R99" i="27"/>
  <c r="E99" i="27"/>
  <c r="U99" i="27" s="1"/>
  <c r="S98" i="27"/>
  <c r="R98" i="27"/>
  <c r="E98" i="27"/>
  <c r="T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6" i="28"/>
  <c r="T106" i="28"/>
  <c r="S106" i="28"/>
  <c r="R106" i="28"/>
  <c r="E106" i="28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S98" i="28"/>
  <c r="R98" i="28"/>
  <c r="E98" i="28"/>
  <c r="T98" i="28" s="1"/>
  <c r="T97" i="28"/>
  <c r="S97" i="28"/>
  <c r="R97" i="28"/>
  <c r="E97" i="28"/>
  <c r="U97" i="28" s="1"/>
  <c r="S96" i="28"/>
  <c r="R96" i="28"/>
  <c r="E96" i="28"/>
  <c r="W95" i="28"/>
  <c r="W112" i="28" s="1"/>
  <c r="V95" i="28"/>
  <c r="V112" i="28" s="1"/>
  <c r="M95" i="28"/>
  <c r="M112" i="28" s="1"/>
  <c r="S112" i="28" s="1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T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U109" i="29" s="1"/>
  <c r="S108" i="29"/>
  <c r="R108" i="29"/>
  <c r="E108" i="29"/>
  <c r="S107" i="29"/>
  <c r="R107" i="29"/>
  <c r="E107" i="29"/>
  <c r="T107" i="29" s="1"/>
  <c r="T106" i="29"/>
  <c r="S106" i="29"/>
  <c r="R106" i="29"/>
  <c r="E106" i="29"/>
  <c r="U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99" i="29"/>
  <c r="S99" i="29"/>
  <c r="R99" i="29"/>
  <c r="E99" i="29"/>
  <c r="T99" i="29" s="1"/>
  <c r="S98" i="29"/>
  <c r="R98" i="29"/>
  <c r="E98" i="29"/>
  <c r="U98" i="29" s="1"/>
  <c r="S97" i="29"/>
  <c r="R97" i="29"/>
  <c r="E97" i="29"/>
  <c r="U97" i="29" s="1"/>
  <c r="S96" i="29"/>
  <c r="R96" i="29"/>
  <c r="E96" i="29"/>
  <c r="U96" i="29" s="1"/>
  <c r="W95" i="29"/>
  <c r="W112" i="29" s="1"/>
  <c r="V95" i="29"/>
  <c r="V112" i="29" s="1"/>
  <c r="M95" i="29"/>
  <c r="S95" i="29" s="1"/>
  <c r="L95" i="29"/>
  <c r="L112" i="29" s="1"/>
  <c r="R112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T109" i="30" s="1"/>
  <c r="S108" i="30"/>
  <c r="R108" i="30"/>
  <c r="E108" i="30"/>
  <c r="U108" i="30" s="1"/>
  <c r="S107" i="30"/>
  <c r="R107" i="30"/>
  <c r="E107" i="30"/>
  <c r="S106" i="30"/>
  <c r="R106" i="30"/>
  <c r="E106" i="30"/>
  <c r="U106" i="30" s="1"/>
  <c r="S105" i="30"/>
  <c r="R105" i="30"/>
  <c r="E105" i="30"/>
  <c r="U105" i="30" s="1"/>
  <c r="S104" i="30"/>
  <c r="R104" i="30"/>
  <c r="E104" i="30"/>
  <c r="U104" i="30" s="1"/>
  <c r="S103" i="30"/>
  <c r="R103" i="30"/>
  <c r="E103" i="30"/>
  <c r="S102" i="30"/>
  <c r="R102" i="30"/>
  <c r="E102" i="30"/>
  <c r="U102" i="30" s="1"/>
  <c r="S101" i="30"/>
  <c r="R101" i="30"/>
  <c r="E101" i="30"/>
  <c r="T101" i="30" s="1"/>
  <c r="U100" i="30"/>
  <c r="S100" i="30"/>
  <c r="R100" i="30"/>
  <c r="E100" i="30"/>
  <c r="T100" i="30" s="1"/>
  <c r="S99" i="30"/>
  <c r="R99" i="30"/>
  <c r="E99" i="30"/>
  <c r="U98" i="30"/>
  <c r="S98" i="30"/>
  <c r="R98" i="30"/>
  <c r="E98" i="30"/>
  <c r="T98" i="30" s="1"/>
  <c r="S97" i="30"/>
  <c r="R97" i="30"/>
  <c r="E97" i="30"/>
  <c r="U97" i="30" s="1"/>
  <c r="S96" i="30"/>
  <c r="R96" i="30"/>
  <c r="E96" i="30"/>
  <c r="U96" i="30" s="1"/>
  <c r="W95" i="30"/>
  <c r="W112" i="30" s="1"/>
  <c r="V95" i="30"/>
  <c r="V112" i="30" s="1"/>
  <c r="M95" i="30"/>
  <c r="S95" i="30" s="1"/>
  <c r="L95" i="30"/>
  <c r="R95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T110" i="31" s="1"/>
  <c r="S109" i="31"/>
  <c r="R109" i="31"/>
  <c r="E109" i="31"/>
  <c r="T109" i="31" s="1"/>
  <c r="S108" i="31"/>
  <c r="R108" i="31"/>
  <c r="E108" i="31"/>
  <c r="U108" i="31" s="1"/>
  <c r="T107" i="3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T102" i="31" s="1"/>
  <c r="S101" i="31"/>
  <c r="R101" i="31"/>
  <c r="E101" i="31"/>
  <c r="T100" i="3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M95" i="3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U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T110" i="32" s="1"/>
  <c r="U109" i="32"/>
  <c r="S109" i="32"/>
  <c r="R109" i="32"/>
  <c r="E109" i="32"/>
  <c r="T109" i="32" s="1"/>
  <c r="S108" i="32"/>
  <c r="R108" i="32"/>
  <c r="E108" i="32"/>
  <c r="S107" i="32"/>
  <c r="R107" i="32"/>
  <c r="E107" i="32"/>
  <c r="U107" i="32" s="1"/>
  <c r="S106" i="32"/>
  <c r="R106" i="32"/>
  <c r="E106" i="32"/>
  <c r="U106" i="32" s="1"/>
  <c r="S105" i="32"/>
  <c r="R105" i="32"/>
  <c r="E105" i="32"/>
  <c r="U105" i="32" s="1"/>
  <c r="S104" i="32"/>
  <c r="R104" i="32"/>
  <c r="E104" i="32"/>
  <c r="U104" i="32" s="1"/>
  <c r="S103" i="32"/>
  <c r="R103" i="32"/>
  <c r="E103" i="32"/>
  <c r="T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S99" i="32"/>
  <c r="R99" i="32"/>
  <c r="E99" i="32"/>
  <c r="U99" i="32" s="1"/>
  <c r="S98" i="32"/>
  <c r="R98" i="32"/>
  <c r="E98" i="32"/>
  <c r="U98" i="32" s="1"/>
  <c r="S97" i="32"/>
  <c r="R97" i="32"/>
  <c r="E97" i="32"/>
  <c r="U97" i="32" s="1"/>
  <c r="S96" i="32"/>
  <c r="R96" i="32"/>
  <c r="E96" i="32"/>
  <c r="U96" i="32" s="1"/>
  <c r="W95" i="32"/>
  <c r="W112" i="32" s="1"/>
  <c r="V95" i="32"/>
  <c r="V112" i="32" s="1"/>
  <c r="M95" i="32"/>
  <c r="L95" i="32"/>
  <c r="R95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U104" i="1"/>
  <c r="S104" i="1"/>
  <c r="R104" i="1"/>
  <c r="E104" i="1"/>
  <c r="T104" i="1" s="1"/>
  <c r="S103" i="1"/>
  <c r="R103" i="1"/>
  <c r="E103" i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T96" i="1" s="1"/>
  <c r="W95" i="1"/>
  <c r="W112" i="1" s="1"/>
  <c r="V95" i="1"/>
  <c r="V112" i="1" s="1"/>
  <c r="M95" i="1"/>
  <c r="S95" i="1" s="1"/>
  <c r="L95" i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E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E79" i="16" s="1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E79" i="24" s="1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32"/>
  <c r="R93" i="32"/>
  <c r="Q93" i="32"/>
  <c r="P93" i="32"/>
  <c r="E93" i="32"/>
  <c r="S92" i="32"/>
  <c r="R92" i="32"/>
  <c r="Q92" i="32"/>
  <c r="P92" i="32"/>
  <c r="E92" i="32"/>
  <c r="S91" i="32"/>
  <c r="R91" i="32"/>
  <c r="Q91" i="32"/>
  <c r="P91" i="32"/>
  <c r="E91" i="32"/>
  <c r="T91" i="32" s="1"/>
  <c r="U90" i="32"/>
  <c r="S90" i="32"/>
  <c r="R90" i="32"/>
  <c r="Q90" i="32"/>
  <c r="P90" i="32"/>
  <c r="E90" i="32"/>
  <c r="T90" i="32" s="1"/>
  <c r="S89" i="32"/>
  <c r="R89" i="32"/>
  <c r="Q89" i="32"/>
  <c r="P89" i="32"/>
  <c r="E89" i="32"/>
  <c r="T89" i="32" s="1"/>
  <c r="S88" i="32"/>
  <c r="R88" i="32"/>
  <c r="Q88" i="32"/>
  <c r="P88" i="32"/>
  <c r="E88" i="32"/>
  <c r="U88" i="32" s="1"/>
  <c r="S87" i="32"/>
  <c r="R87" i="32"/>
  <c r="Q87" i="32"/>
  <c r="P87" i="32"/>
  <c r="E87" i="32"/>
  <c r="U87" i="32" s="1"/>
  <c r="S86" i="32"/>
  <c r="R86" i="32"/>
  <c r="Q86" i="32"/>
  <c r="P86" i="32"/>
  <c r="E86" i="32"/>
  <c r="U86" i="32" s="1"/>
  <c r="V72" i="32"/>
  <c r="O72" i="32"/>
  <c r="N72" i="32"/>
  <c r="M72" i="32"/>
  <c r="L72" i="32"/>
  <c r="K72" i="32"/>
  <c r="J72" i="32"/>
  <c r="I72" i="32"/>
  <c r="S72" i="32" s="1"/>
  <c r="H72" i="32"/>
  <c r="G72" i="32"/>
  <c r="F72" i="32"/>
  <c r="C72" i="32"/>
  <c r="B72" i="32"/>
  <c r="E72" i="32" s="1"/>
  <c r="V71" i="32"/>
  <c r="O71" i="32"/>
  <c r="N71" i="32"/>
  <c r="M71" i="32"/>
  <c r="L71" i="32"/>
  <c r="K71" i="32"/>
  <c r="J71" i="32"/>
  <c r="I71" i="32"/>
  <c r="S71" i="32" s="1"/>
  <c r="H71" i="32"/>
  <c r="R71" i="32" s="1"/>
  <c r="G71" i="32"/>
  <c r="F71" i="32"/>
  <c r="C71" i="32"/>
  <c r="B71" i="32"/>
  <c r="E71" i="32" s="1"/>
  <c r="V70" i="32"/>
  <c r="S70" i="32"/>
  <c r="O70" i="32"/>
  <c r="N70" i="32"/>
  <c r="M70" i="32"/>
  <c r="L70" i="32"/>
  <c r="K70" i="32"/>
  <c r="J70" i="32"/>
  <c r="I70" i="32"/>
  <c r="Q70" i="32" s="1"/>
  <c r="H70" i="32"/>
  <c r="P70" i="32" s="1"/>
  <c r="G70" i="32"/>
  <c r="F70" i="32"/>
  <c r="C70" i="32"/>
  <c r="B70" i="32"/>
  <c r="S69" i="32"/>
  <c r="R69" i="32"/>
  <c r="Q69" i="32"/>
  <c r="P69" i="32"/>
  <c r="E69" i="32"/>
  <c r="V67" i="32"/>
  <c r="O67" i="32"/>
  <c r="N67" i="32"/>
  <c r="M67" i="32"/>
  <c r="L67" i="32"/>
  <c r="K67" i="32"/>
  <c r="J67" i="32"/>
  <c r="I67" i="32"/>
  <c r="S67" i="32" s="1"/>
  <c r="H67" i="32"/>
  <c r="G67" i="32"/>
  <c r="F67" i="32"/>
  <c r="C67" i="32"/>
  <c r="B67" i="32"/>
  <c r="V66" i="32"/>
  <c r="O66" i="32"/>
  <c r="N66" i="32"/>
  <c r="M66" i="32"/>
  <c r="L66" i="32"/>
  <c r="K66" i="32"/>
  <c r="J66" i="32"/>
  <c r="I66" i="32"/>
  <c r="S66" i="32" s="1"/>
  <c r="H66" i="32"/>
  <c r="R66" i="32" s="1"/>
  <c r="G66" i="32"/>
  <c r="F66" i="32"/>
  <c r="C66" i="32"/>
  <c r="B66" i="32"/>
  <c r="E66" i="32" s="1"/>
  <c r="S65" i="32"/>
  <c r="R65" i="32"/>
  <c r="Q65" i="32"/>
  <c r="P65" i="32"/>
  <c r="E65" i="32"/>
  <c r="U65" i="32" s="1"/>
  <c r="S64" i="32"/>
  <c r="R64" i="32"/>
  <c r="Q64" i="32"/>
  <c r="P64" i="32"/>
  <c r="E64" i="32"/>
  <c r="S63" i="32"/>
  <c r="R63" i="32"/>
  <c r="Q63" i="32"/>
  <c r="P63" i="32"/>
  <c r="E63" i="32"/>
  <c r="S62" i="32"/>
  <c r="R62" i="32"/>
  <c r="Q62" i="32"/>
  <c r="P62" i="32"/>
  <c r="E62" i="32"/>
  <c r="T62" i="32" s="1"/>
  <c r="S61" i="32"/>
  <c r="R61" i="32"/>
  <c r="Q61" i="32"/>
  <c r="P61" i="32"/>
  <c r="E61" i="32"/>
  <c r="T61" i="32" s="1"/>
  <c r="V59" i="32"/>
  <c r="O59" i="32"/>
  <c r="N59" i="32"/>
  <c r="M59" i="32"/>
  <c r="L59" i="32"/>
  <c r="K59" i="32"/>
  <c r="J59" i="32"/>
  <c r="I59" i="32"/>
  <c r="S59" i="32" s="1"/>
  <c r="H59" i="32"/>
  <c r="R59" i="32" s="1"/>
  <c r="G59" i="32"/>
  <c r="F59" i="32"/>
  <c r="C59" i="32"/>
  <c r="B59" i="32"/>
  <c r="S58" i="32"/>
  <c r="R58" i="32"/>
  <c r="Q58" i="32"/>
  <c r="P58" i="32"/>
  <c r="E58" i="32"/>
  <c r="T58" i="32" s="1"/>
  <c r="S57" i="32"/>
  <c r="R57" i="32"/>
  <c r="Q57" i="32"/>
  <c r="P57" i="32"/>
  <c r="E57" i="32"/>
  <c r="U57" i="32" s="1"/>
  <c r="S56" i="32"/>
  <c r="R56" i="32"/>
  <c r="Q56" i="32"/>
  <c r="P56" i="32"/>
  <c r="E56" i="32"/>
  <c r="U56" i="32" s="1"/>
  <c r="S55" i="32"/>
  <c r="R55" i="32"/>
  <c r="Q55" i="32"/>
  <c r="P55" i="32"/>
  <c r="E55" i="32"/>
  <c r="V53" i="32"/>
  <c r="O53" i="32"/>
  <c r="N53" i="32"/>
  <c r="M53" i="32"/>
  <c r="L53" i="32"/>
  <c r="K53" i="32"/>
  <c r="J53" i="32"/>
  <c r="I53" i="32"/>
  <c r="S53" i="32" s="1"/>
  <c r="H53" i="32"/>
  <c r="G53" i="32"/>
  <c r="F53" i="32"/>
  <c r="C53" i="32"/>
  <c r="E53" i="32" s="1"/>
  <c r="B53" i="32"/>
  <c r="U52" i="32"/>
  <c r="S52" i="32"/>
  <c r="R52" i="32"/>
  <c r="Q52" i="32"/>
  <c r="P52" i="32"/>
  <c r="E52" i="32"/>
  <c r="T52" i="32" s="1"/>
  <c r="S51" i="32"/>
  <c r="R51" i="32"/>
  <c r="Q51" i="32"/>
  <c r="P51" i="32"/>
  <c r="E51" i="32"/>
  <c r="T51" i="32" s="1"/>
  <c r="S50" i="32"/>
  <c r="R50" i="32"/>
  <c r="Q50" i="32"/>
  <c r="P50" i="32"/>
  <c r="E50" i="32"/>
  <c r="U50" i="32" s="1"/>
  <c r="S49" i="32"/>
  <c r="R49" i="32"/>
  <c r="Q49" i="32"/>
  <c r="P49" i="32"/>
  <c r="E49" i="32"/>
  <c r="U49" i="32" s="1"/>
  <c r="S48" i="32"/>
  <c r="R48" i="32"/>
  <c r="Q48" i="32"/>
  <c r="P48" i="32"/>
  <c r="E48" i="32"/>
  <c r="S47" i="32"/>
  <c r="R47" i="32"/>
  <c r="Q47" i="32"/>
  <c r="P47" i="32"/>
  <c r="E47" i="32"/>
  <c r="S46" i="32"/>
  <c r="R46" i="32"/>
  <c r="Q46" i="32"/>
  <c r="P46" i="32"/>
  <c r="E46" i="32"/>
  <c r="T46" i="32" s="1"/>
  <c r="S45" i="32"/>
  <c r="R45" i="32"/>
  <c r="Q45" i="32"/>
  <c r="P45" i="32"/>
  <c r="E45" i="32"/>
  <c r="T45" i="32" s="1"/>
  <c r="S44" i="32"/>
  <c r="R44" i="32"/>
  <c r="Q44" i="32"/>
  <c r="P44" i="32"/>
  <c r="E44" i="32"/>
  <c r="U44" i="32" s="1"/>
  <c r="S43" i="32"/>
  <c r="R43" i="32"/>
  <c r="Q43" i="32"/>
  <c r="P43" i="32"/>
  <c r="E43" i="32"/>
  <c r="S42" i="32"/>
  <c r="R42" i="32"/>
  <c r="Q42" i="32"/>
  <c r="P42" i="32"/>
  <c r="E42" i="32"/>
  <c r="U42" i="32" s="1"/>
  <c r="V40" i="32"/>
  <c r="O40" i="32"/>
  <c r="N40" i="32"/>
  <c r="M40" i="32"/>
  <c r="L40" i="32"/>
  <c r="K40" i="32"/>
  <c r="J40" i="32"/>
  <c r="I40" i="32"/>
  <c r="S40" i="32" s="1"/>
  <c r="H40" i="32"/>
  <c r="R40" i="32" s="1"/>
  <c r="G40" i="32"/>
  <c r="F40" i="32"/>
  <c r="C40" i="32"/>
  <c r="B40" i="32"/>
  <c r="S39" i="32"/>
  <c r="R39" i="32"/>
  <c r="Q39" i="32"/>
  <c r="P39" i="32"/>
  <c r="E39" i="32"/>
  <c r="U39" i="32" s="1"/>
  <c r="S38" i="32"/>
  <c r="R38" i="32"/>
  <c r="Q38" i="32"/>
  <c r="P38" i="32"/>
  <c r="E38" i="32"/>
  <c r="U38" i="32" s="1"/>
  <c r="S37" i="32"/>
  <c r="R37" i="32"/>
  <c r="Q37" i="32"/>
  <c r="P37" i="32"/>
  <c r="E37" i="32"/>
  <c r="U37" i="32" s="1"/>
  <c r="S36" i="32"/>
  <c r="R36" i="32"/>
  <c r="Q36" i="32"/>
  <c r="P36" i="32"/>
  <c r="E36" i="32"/>
  <c r="S35" i="32"/>
  <c r="R35" i="32"/>
  <c r="Q35" i="32"/>
  <c r="P35" i="32"/>
  <c r="E35" i="32"/>
  <c r="V33" i="32"/>
  <c r="O33" i="32"/>
  <c r="N33" i="32"/>
  <c r="M33" i="32"/>
  <c r="L33" i="32"/>
  <c r="K33" i="32"/>
  <c r="J33" i="32"/>
  <c r="I33" i="32"/>
  <c r="S33" i="32" s="1"/>
  <c r="H33" i="32"/>
  <c r="R33" i="32" s="1"/>
  <c r="G33" i="32"/>
  <c r="F33" i="32"/>
  <c r="E33" i="32"/>
  <c r="C33" i="32"/>
  <c r="B33" i="32"/>
  <c r="S32" i="32"/>
  <c r="R32" i="32"/>
  <c r="Q32" i="32"/>
  <c r="P32" i="32"/>
  <c r="E32" i="32"/>
  <c r="V30" i="32"/>
  <c r="O30" i="32"/>
  <c r="N30" i="32"/>
  <c r="M30" i="32"/>
  <c r="L30" i="32"/>
  <c r="K30" i="32"/>
  <c r="J30" i="32"/>
  <c r="I30" i="32"/>
  <c r="S30" i="32" s="1"/>
  <c r="H30" i="32"/>
  <c r="R30" i="32" s="1"/>
  <c r="G30" i="32"/>
  <c r="F30" i="32"/>
  <c r="C30" i="32"/>
  <c r="E30" i="32" s="1"/>
  <c r="B30" i="32"/>
  <c r="S29" i="32"/>
  <c r="R29" i="32"/>
  <c r="Q29" i="32"/>
  <c r="P29" i="32"/>
  <c r="E29" i="32"/>
  <c r="U29" i="32" s="1"/>
  <c r="S28" i="32"/>
  <c r="R28" i="32"/>
  <c r="Q28" i="32"/>
  <c r="P28" i="32"/>
  <c r="E28" i="32"/>
  <c r="S27" i="32"/>
  <c r="R27" i="32"/>
  <c r="Q27" i="32"/>
  <c r="P27" i="32"/>
  <c r="E27" i="32"/>
  <c r="S26" i="32"/>
  <c r="R26" i="32"/>
  <c r="Q26" i="32"/>
  <c r="P26" i="32"/>
  <c r="E26" i="32"/>
  <c r="T26" i="32" s="1"/>
  <c r="V24" i="32"/>
  <c r="O24" i="32"/>
  <c r="N24" i="32"/>
  <c r="M24" i="32"/>
  <c r="L24" i="32"/>
  <c r="K24" i="32"/>
  <c r="J24" i="32"/>
  <c r="I24" i="32"/>
  <c r="S24" i="32" s="1"/>
  <c r="H24" i="32"/>
  <c r="R24" i="32" s="1"/>
  <c r="G24" i="32"/>
  <c r="F24" i="32"/>
  <c r="E24" i="32"/>
  <c r="C24" i="32"/>
  <c r="B24" i="32"/>
  <c r="S23" i="32"/>
  <c r="R23" i="32"/>
  <c r="Q23" i="32"/>
  <c r="P23" i="32"/>
  <c r="E23" i="32"/>
  <c r="S22" i="32"/>
  <c r="R22" i="32"/>
  <c r="Q22" i="32"/>
  <c r="P22" i="32"/>
  <c r="E22" i="32"/>
  <c r="S21" i="32"/>
  <c r="R21" i="32"/>
  <c r="Q21" i="32"/>
  <c r="P21" i="32"/>
  <c r="E21" i="32"/>
  <c r="T21" i="32" s="1"/>
  <c r="S20" i="32"/>
  <c r="R20" i="32"/>
  <c r="Q20" i="32"/>
  <c r="P20" i="32"/>
  <c r="E20" i="32"/>
  <c r="U20" i="32" s="1"/>
  <c r="S19" i="32"/>
  <c r="R19" i="32"/>
  <c r="Q19" i="32"/>
  <c r="P19" i="32"/>
  <c r="E19" i="32"/>
  <c r="T18" i="32"/>
  <c r="S18" i="32"/>
  <c r="R18" i="32"/>
  <c r="Q18" i="32"/>
  <c r="P18" i="32"/>
  <c r="E18" i="32"/>
  <c r="U18" i="32" s="1"/>
  <c r="S17" i="32"/>
  <c r="R17" i="32"/>
  <c r="Q17" i="32"/>
  <c r="P17" i="32"/>
  <c r="E17" i="32"/>
  <c r="T17" i="32" s="1"/>
  <c r="V15" i="32"/>
  <c r="S15" i="32"/>
  <c r="O15" i="32"/>
  <c r="N15" i="32"/>
  <c r="M15" i="32"/>
  <c r="L15" i="32"/>
  <c r="K15" i="32"/>
  <c r="J15" i="32"/>
  <c r="I15" i="32"/>
  <c r="H15" i="32"/>
  <c r="R15" i="32" s="1"/>
  <c r="G15" i="32"/>
  <c r="F15" i="32"/>
  <c r="C15" i="32"/>
  <c r="B15" i="32"/>
  <c r="S14" i="32"/>
  <c r="R14" i="32"/>
  <c r="Q14" i="32"/>
  <c r="P14" i="32"/>
  <c r="E14" i="32"/>
  <c r="U13" i="32"/>
  <c r="S13" i="32"/>
  <c r="R13" i="32"/>
  <c r="Q13" i="32"/>
  <c r="P13" i="32"/>
  <c r="E13" i="32"/>
  <c r="T13" i="32" s="1"/>
  <c r="S12" i="32"/>
  <c r="R12" i="32"/>
  <c r="Q12" i="32"/>
  <c r="P12" i="32"/>
  <c r="E12" i="32"/>
  <c r="S11" i="32"/>
  <c r="R11" i="32"/>
  <c r="Q11" i="32"/>
  <c r="P11" i="32"/>
  <c r="E11" i="32"/>
  <c r="U10" i="32"/>
  <c r="S10" i="32"/>
  <c r="R10" i="32"/>
  <c r="Q10" i="32"/>
  <c r="P10" i="32"/>
  <c r="E10" i="32"/>
  <c r="T10" i="32" s="1"/>
  <c r="T9" i="32"/>
  <c r="S9" i="32"/>
  <c r="R9" i="32"/>
  <c r="Q9" i="32"/>
  <c r="P9" i="32"/>
  <c r="E9" i="32"/>
  <c r="U9" i="32" s="1"/>
  <c r="U93" i="31"/>
  <c r="S93" i="31"/>
  <c r="R93" i="31"/>
  <c r="Q93" i="31"/>
  <c r="P93" i="31"/>
  <c r="E93" i="31"/>
  <c r="T93" i="31" s="1"/>
  <c r="S92" i="31"/>
  <c r="R92" i="31"/>
  <c r="Q92" i="31"/>
  <c r="P92" i="31"/>
  <c r="E92" i="31"/>
  <c r="U92" i="31" s="1"/>
  <c r="S91" i="31"/>
  <c r="R91" i="31"/>
  <c r="Q91" i="31"/>
  <c r="P91" i="31"/>
  <c r="E91" i="31"/>
  <c r="U90" i="31"/>
  <c r="S90" i="31"/>
  <c r="R90" i="31"/>
  <c r="Q90" i="31"/>
  <c r="P90" i="31"/>
  <c r="E90" i="31"/>
  <c r="T90" i="31" s="1"/>
  <c r="S89" i="31"/>
  <c r="R89" i="31"/>
  <c r="Q89" i="31"/>
  <c r="P89" i="31"/>
  <c r="E89" i="31"/>
  <c r="S88" i="31"/>
  <c r="R88" i="31"/>
  <c r="Q88" i="31"/>
  <c r="P88" i="31"/>
  <c r="E88" i="31"/>
  <c r="U87" i="31"/>
  <c r="S87" i="31"/>
  <c r="R87" i="31"/>
  <c r="Q87" i="31"/>
  <c r="P87" i="31"/>
  <c r="E87" i="31"/>
  <c r="T87" i="31" s="1"/>
  <c r="T86" i="31"/>
  <c r="S86" i="31"/>
  <c r="R86" i="31"/>
  <c r="Q86" i="31"/>
  <c r="P86" i="31"/>
  <c r="E86" i="31"/>
  <c r="U86" i="31" s="1"/>
  <c r="V72" i="31"/>
  <c r="O72" i="31"/>
  <c r="N72" i="31"/>
  <c r="M72" i="31"/>
  <c r="L72" i="31"/>
  <c r="K72" i="31"/>
  <c r="J72" i="31"/>
  <c r="I72" i="31"/>
  <c r="H72" i="31"/>
  <c r="G72" i="31"/>
  <c r="F72" i="31"/>
  <c r="C72" i="31"/>
  <c r="B72" i="31"/>
  <c r="V71" i="31"/>
  <c r="O71" i="31"/>
  <c r="N71" i="31"/>
  <c r="M71" i="31"/>
  <c r="L71" i="31"/>
  <c r="K71" i="31"/>
  <c r="J71" i="31"/>
  <c r="I71" i="31"/>
  <c r="H71" i="31"/>
  <c r="G71" i="31"/>
  <c r="F71" i="31"/>
  <c r="C71" i="31"/>
  <c r="B71" i="31"/>
  <c r="E71" i="31" s="1"/>
  <c r="V70" i="31"/>
  <c r="O70" i="31"/>
  <c r="N70" i="31"/>
  <c r="M70" i="31"/>
  <c r="L70" i="31"/>
  <c r="K70" i="31"/>
  <c r="J70" i="31"/>
  <c r="I70" i="31"/>
  <c r="H70" i="31"/>
  <c r="R70" i="31" s="1"/>
  <c r="G70" i="31"/>
  <c r="F70" i="31"/>
  <c r="C70" i="31"/>
  <c r="B70" i="31"/>
  <c r="E70" i="31" s="1"/>
  <c r="S69" i="31"/>
  <c r="R69" i="31"/>
  <c r="Q69" i="31"/>
  <c r="U69" i="31" s="1"/>
  <c r="P69" i="31"/>
  <c r="E69" i="31"/>
  <c r="V67" i="31"/>
  <c r="O67" i="31"/>
  <c r="N67" i="31"/>
  <c r="M67" i="31"/>
  <c r="L67" i="31"/>
  <c r="K67" i="31"/>
  <c r="J67" i="31"/>
  <c r="I67" i="31"/>
  <c r="H67" i="31"/>
  <c r="G67" i="31"/>
  <c r="F67" i="31"/>
  <c r="C67" i="31"/>
  <c r="B67" i="31"/>
  <c r="V66" i="31"/>
  <c r="O66" i="31"/>
  <c r="N66" i="31"/>
  <c r="M66" i="31"/>
  <c r="L66" i="31"/>
  <c r="K66" i="31"/>
  <c r="J66" i="31"/>
  <c r="I66" i="31"/>
  <c r="H66" i="31"/>
  <c r="R66" i="31" s="1"/>
  <c r="G66" i="31"/>
  <c r="F66" i="31"/>
  <c r="C66" i="31"/>
  <c r="B66" i="31"/>
  <c r="E66" i="31" s="1"/>
  <c r="U65" i="31"/>
  <c r="T65" i="31"/>
  <c r="S65" i="31"/>
  <c r="R65" i="31"/>
  <c r="Q65" i="31"/>
  <c r="P65" i="31"/>
  <c r="E65" i="31"/>
  <c r="S64" i="31"/>
  <c r="R64" i="31"/>
  <c r="Q64" i="31"/>
  <c r="P64" i="31"/>
  <c r="E64" i="31"/>
  <c r="T64" i="31" s="1"/>
  <c r="S63" i="31"/>
  <c r="R63" i="31"/>
  <c r="Q63" i="31"/>
  <c r="P63" i="31"/>
  <c r="E63" i="31"/>
  <c r="U62" i="31"/>
  <c r="S62" i="31"/>
  <c r="R62" i="31"/>
  <c r="Q62" i="31"/>
  <c r="P62" i="31"/>
  <c r="E62" i="31"/>
  <c r="T62" i="31" s="1"/>
  <c r="U61" i="31"/>
  <c r="S61" i="31"/>
  <c r="R61" i="31"/>
  <c r="Q61" i="31"/>
  <c r="P61" i="31"/>
  <c r="E61" i="31"/>
  <c r="V59" i="31"/>
  <c r="S59" i="31"/>
  <c r="O59" i="31"/>
  <c r="N59" i="31"/>
  <c r="M59" i="31"/>
  <c r="L59" i="31"/>
  <c r="K59" i="31"/>
  <c r="J59" i="31"/>
  <c r="I59" i="31"/>
  <c r="H59" i="31"/>
  <c r="R59" i="31" s="1"/>
  <c r="G59" i="31"/>
  <c r="F59" i="31"/>
  <c r="C59" i="31"/>
  <c r="B59" i="3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S56" i="31"/>
  <c r="R56" i="31"/>
  <c r="Q56" i="31"/>
  <c r="P56" i="31"/>
  <c r="E56" i="31"/>
  <c r="T56" i="31" s="1"/>
  <c r="S55" i="31"/>
  <c r="R55" i="31"/>
  <c r="Q55" i="31"/>
  <c r="P55" i="31"/>
  <c r="E55" i="31"/>
  <c r="T55" i="31" s="1"/>
  <c r="V53" i="31"/>
  <c r="O53" i="31"/>
  <c r="N53" i="31"/>
  <c r="M53" i="31"/>
  <c r="L53" i="31"/>
  <c r="K53" i="31"/>
  <c r="J53" i="31"/>
  <c r="I53" i="31"/>
  <c r="S53" i="31" s="1"/>
  <c r="H53" i="31"/>
  <c r="G53" i="31"/>
  <c r="F53" i="31"/>
  <c r="C53" i="31"/>
  <c r="B53" i="31"/>
  <c r="E53" i="31" s="1"/>
  <c r="U52" i="31"/>
  <c r="T52" i="31"/>
  <c r="S52" i="31"/>
  <c r="R52" i="31"/>
  <c r="Q52" i="31"/>
  <c r="P52" i="31"/>
  <c r="E52" i="31"/>
  <c r="S51" i="31"/>
  <c r="R51" i="31"/>
  <c r="Q51" i="31"/>
  <c r="P51" i="31"/>
  <c r="E51" i="31"/>
  <c r="S50" i="31"/>
  <c r="R50" i="31"/>
  <c r="Q50" i="31"/>
  <c r="P50" i="31"/>
  <c r="E50" i="31"/>
  <c r="U50" i="31" s="1"/>
  <c r="S49" i="31"/>
  <c r="R49" i="31"/>
  <c r="Q49" i="31"/>
  <c r="P49" i="31"/>
  <c r="E49" i="31"/>
  <c r="T48" i="31"/>
  <c r="S48" i="31"/>
  <c r="R48" i="31"/>
  <c r="Q48" i="31"/>
  <c r="P48" i="31"/>
  <c r="E48" i="31"/>
  <c r="U48" i="31" s="1"/>
  <c r="S47" i="31"/>
  <c r="R47" i="31"/>
  <c r="Q47" i="31"/>
  <c r="P47" i="31"/>
  <c r="E47" i="31"/>
  <c r="S46" i="31"/>
  <c r="R46" i="31"/>
  <c r="Q46" i="31"/>
  <c r="P46" i="31"/>
  <c r="E46" i="31"/>
  <c r="U46" i="31" s="1"/>
  <c r="S45" i="31"/>
  <c r="R45" i="31"/>
  <c r="Q45" i="31"/>
  <c r="P45" i="31"/>
  <c r="E45" i="31"/>
  <c r="U44" i="31"/>
  <c r="T44" i="31"/>
  <c r="S44" i="31"/>
  <c r="R44" i="31"/>
  <c r="Q44" i="31"/>
  <c r="P44" i="31"/>
  <c r="E44" i="31"/>
  <c r="S43" i="31"/>
  <c r="R43" i="31"/>
  <c r="Q43" i="31"/>
  <c r="P43" i="31"/>
  <c r="E43" i="31"/>
  <c r="T43" i="31" s="1"/>
  <c r="S42" i="31"/>
  <c r="R42" i="31"/>
  <c r="Q42" i="31"/>
  <c r="P42" i="31"/>
  <c r="E42" i="31"/>
  <c r="U42" i="31" s="1"/>
  <c r="V40" i="31"/>
  <c r="O40" i="31"/>
  <c r="N40" i="31"/>
  <c r="M40" i="31"/>
  <c r="L40" i="31"/>
  <c r="K40" i="31"/>
  <c r="J40" i="31"/>
  <c r="R40" i="31" s="1"/>
  <c r="I40" i="31"/>
  <c r="S40" i="31" s="1"/>
  <c r="H40" i="31"/>
  <c r="G40" i="31"/>
  <c r="F40" i="31"/>
  <c r="C40" i="31"/>
  <c r="B40" i="31"/>
  <c r="U39" i="31"/>
  <c r="S39" i="31"/>
  <c r="R39" i="31"/>
  <c r="Q39" i="31"/>
  <c r="P39" i="31"/>
  <c r="E39" i="31"/>
  <c r="T39" i="31" s="1"/>
  <c r="S38" i="31"/>
  <c r="R38" i="31"/>
  <c r="Q38" i="31"/>
  <c r="P38" i="31"/>
  <c r="E38" i="31"/>
  <c r="U38" i="31" s="1"/>
  <c r="S37" i="31"/>
  <c r="R37" i="31"/>
  <c r="Q37" i="31"/>
  <c r="P37" i="31"/>
  <c r="E37" i="31"/>
  <c r="U37" i="31" s="1"/>
  <c r="S36" i="31"/>
  <c r="R36" i="31"/>
  <c r="Q36" i="31"/>
  <c r="P36" i="31"/>
  <c r="E36" i="31"/>
  <c r="U36" i="31" s="1"/>
  <c r="S35" i="31"/>
  <c r="R35" i="31"/>
  <c r="Q35" i="31"/>
  <c r="P35" i="31"/>
  <c r="E35" i="31"/>
  <c r="V33" i="31"/>
  <c r="O33" i="31"/>
  <c r="N33" i="31"/>
  <c r="M33" i="31"/>
  <c r="L33" i="31"/>
  <c r="K33" i="31"/>
  <c r="J33" i="31"/>
  <c r="R33" i="31" s="1"/>
  <c r="I33" i="31"/>
  <c r="H33" i="31"/>
  <c r="G33" i="31"/>
  <c r="F33" i="31"/>
  <c r="C33" i="31"/>
  <c r="B33" i="31"/>
  <c r="S32" i="31"/>
  <c r="R32" i="31"/>
  <c r="Q32" i="31"/>
  <c r="P32" i="31"/>
  <c r="E32" i="31"/>
  <c r="U32" i="31" s="1"/>
  <c r="V30" i="31"/>
  <c r="S30" i="31"/>
  <c r="O30" i="31"/>
  <c r="N30" i="31"/>
  <c r="M30" i="31"/>
  <c r="L30" i="31"/>
  <c r="K30" i="31"/>
  <c r="J30" i="31"/>
  <c r="I30" i="31"/>
  <c r="H30" i="31"/>
  <c r="R30" i="31" s="1"/>
  <c r="G30" i="31"/>
  <c r="F30" i="31"/>
  <c r="E30" i="31"/>
  <c r="C30" i="31"/>
  <c r="B30" i="31"/>
  <c r="U29" i="31"/>
  <c r="S29" i="31"/>
  <c r="R29" i="31"/>
  <c r="Q29" i="31"/>
  <c r="P29" i="31"/>
  <c r="E29" i="31"/>
  <c r="T29" i="31" s="1"/>
  <c r="S28" i="31"/>
  <c r="R28" i="31"/>
  <c r="Q28" i="31"/>
  <c r="P28" i="31"/>
  <c r="E28" i="31"/>
  <c r="U28" i="31" s="1"/>
  <c r="S27" i="31"/>
  <c r="R27" i="31"/>
  <c r="Q27" i="31"/>
  <c r="P27" i="31"/>
  <c r="E27" i="31"/>
  <c r="S26" i="31"/>
  <c r="R26" i="31"/>
  <c r="Q26" i="31"/>
  <c r="P26" i="31"/>
  <c r="E26" i="31"/>
  <c r="U26" i="31" s="1"/>
  <c r="V24" i="31"/>
  <c r="S24" i="31"/>
  <c r="O24" i="31"/>
  <c r="N24" i="31"/>
  <c r="M24" i="31"/>
  <c r="L24" i="31"/>
  <c r="K24" i="31"/>
  <c r="J24" i="31"/>
  <c r="I24" i="31"/>
  <c r="H24" i="31"/>
  <c r="R24" i="31" s="1"/>
  <c r="G24" i="31"/>
  <c r="F24" i="31"/>
  <c r="C24" i="31"/>
  <c r="E24" i="31" s="1"/>
  <c r="B24" i="31"/>
  <c r="S23" i="31"/>
  <c r="R23" i="31"/>
  <c r="Q23" i="31"/>
  <c r="P23" i="31"/>
  <c r="E23" i="31"/>
  <c r="S22" i="31"/>
  <c r="R22" i="31"/>
  <c r="Q22" i="31"/>
  <c r="P22" i="31"/>
  <c r="E22" i="31"/>
  <c r="U22" i="31" s="1"/>
  <c r="S21" i="31"/>
  <c r="R21" i="31"/>
  <c r="Q21" i="31"/>
  <c r="P21" i="31"/>
  <c r="E21" i="31"/>
  <c r="S20" i="31"/>
  <c r="R20" i="31"/>
  <c r="Q20" i="31"/>
  <c r="P20" i="31"/>
  <c r="E20" i="31"/>
  <c r="U19" i="31"/>
  <c r="S19" i="31"/>
  <c r="R19" i="31"/>
  <c r="Q19" i="31"/>
  <c r="P19" i="31"/>
  <c r="E19" i="31"/>
  <c r="T19" i="31" s="1"/>
  <c r="S18" i="31"/>
  <c r="R18" i="31"/>
  <c r="Q18" i="31"/>
  <c r="P18" i="31"/>
  <c r="E18" i="31"/>
  <c r="U18" i="31" s="1"/>
  <c r="S17" i="31"/>
  <c r="R17" i="31"/>
  <c r="Q17" i="31"/>
  <c r="P17" i="31"/>
  <c r="E17" i="31"/>
  <c r="T17" i="31" s="1"/>
  <c r="V15" i="31"/>
  <c r="O15" i="31"/>
  <c r="N15" i="31"/>
  <c r="M15" i="31"/>
  <c r="L15" i="31"/>
  <c r="K15" i="31"/>
  <c r="J15" i="31"/>
  <c r="I15" i="31"/>
  <c r="H15" i="31"/>
  <c r="G15" i="31"/>
  <c r="F15" i="31"/>
  <c r="C15" i="31"/>
  <c r="B15" i="31"/>
  <c r="E15" i="31" s="1"/>
  <c r="T14" i="31"/>
  <c r="S14" i="31"/>
  <c r="R14" i="31"/>
  <c r="Q14" i="31"/>
  <c r="P14" i="31"/>
  <c r="E14" i="31"/>
  <c r="U14" i="31" s="1"/>
  <c r="S13" i="31"/>
  <c r="R13" i="31"/>
  <c r="Q13" i="31"/>
  <c r="U13" i="31" s="1"/>
  <c r="P13" i="31"/>
  <c r="T13" i="31" s="1"/>
  <c r="E13" i="31"/>
  <c r="S12" i="31"/>
  <c r="R12" i="31"/>
  <c r="Q12" i="31"/>
  <c r="P12" i="31"/>
  <c r="E12" i="31"/>
  <c r="U12" i="31" s="1"/>
  <c r="S11" i="31"/>
  <c r="R11" i="31"/>
  <c r="Q11" i="31"/>
  <c r="P11" i="31"/>
  <c r="E11" i="31"/>
  <c r="S10" i="31"/>
  <c r="R10" i="31"/>
  <c r="Q10" i="31"/>
  <c r="P10" i="31"/>
  <c r="E10" i="31"/>
  <c r="S9" i="31"/>
  <c r="R9" i="31"/>
  <c r="Q9" i="31"/>
  <c r="P9" i="31"/>
  <c r="E9" i="31"/>
  <c r="U93" i="30"/>
  <c r="T93" i="30"/>
  <c r="S93" i="30"/>
  <c r="R93" i="30"/>
  <c r="Q93" i="30"/>
  <c r="P93" i="30"/>
  <c r="E93" i="30"/>
  <c r="U92" i="30"/>
  <c r="S92" i="30"/>
  <c r="R92" i="30"/>
  <c r="Q92" i="30"/>
  <c r="P92" i="30"/>
  <c r="E92" i="30"/>
  <c r="T92" i="30" s="1"/>
  <c r="S91" i="30"/>
  <c r="R91" i="30"/>
  <c r="Q91" i="30"/>
  <c r="P91" i="30"/>
  <c r="E91" i="30"/>
  <c r="U91" i="30" s="1"/>
  <c r="S90" i="30"/>
  <c r="R90" i="30"/>
  <c r="Q90" i="30"/>
  <c r="P90" i="30"/>
  <c r="E90" i="30"/>
  <c r="U90" i="30" s="1"/>
  <c r="S89" i="30"/>
  <c r="R89" i="30"/>
  <c r="Q89" i="30"/>
  <c r="P89" i="30"/>
  <c r="E89" i="30"/>
  <c r="S88" i="30"/>
  <c r="R88" i="30"/>
  <c r="Q88" i="30"/>
  <c r="P88" i="30"/>
  <c r="E88" i="30"/>
  <c r="S87" i="30"/>
  <c r="R87" i="30"/>
  <c r="Q87" i="30"/>
  <c r="P87" i="30"/>
  <c r="E87" i="30"/>
  <c r="U87" i="30" s="1"/>
  <c r="S86" i="30"/>
  <c r="R86" i="30"/>
  <c r="Q86" i="30"/>
  <c r="P86" i="30"/>
  <c r="E86" i="30"/>
  <c r="T86" i="30" s="1"/>
  <c r="V72" i="30"/>
  <c r="O72" i="30"/>
  <c r="N72" i="30"/>
  <c r="M72" i="30"/>
  <c r="L72" i="30"/>
  <c r="K72" i="30"/>
  <c r="J72" i="30"/>
  <c r="I72" i="30"/>
  <c r="H72" i="30"/>
  <c r="G72" i="30"/>
  <c r="F72" i="30"/>
  <c r="C72" i="30"/>
  <c r="B72" i="30"/>
  <c r="V71" i="30"/>
  <c r="O71" i="30"/>
  <c r="N71" i="30"/>
  <c r="M71" i="30"/>
  <c r="L71" i="30"/>
  <c r="K71" i="30"/>
  <c r="J71" i="30"/>
  <c r="R71" i="30" s="1"/>
  <c r="I71" i="30"/>
  <c r="H71" i="30"/>
  <c r="G71" i="30"/>
  <c r="F71" i="30"/>
  <c r="E71" i="30"/>
  <c r="C71" i="30"/>
  <c r="B71" i="30"/>
  <c r="V70" i="30"/>
  <c r="O70" i="30"/>
  <c r="N70" i="30"/>
  <c r="M70" i="30"/>
  <c r="L70" i="30"/>
  <c r="K70" i="30"/>
  <c r="J70" i="30"/>
  <c r="I70" i="30"/>
  <c r="Q70" i="30" s="1"/>
  <c r="H70" i="30"/>
  <c r="G70" i="30"/>
  <c r="F70" i="30"/>
  <c r="C70" i="30"/>
  <c r="B70" i="30"/>
  <c r="E70" i="30" s="1"/>
  <c r="T69" i="30"/>
  <c r="S69" i="30"/>
  <c r="R69" i="30"/>
  <c r="Q69" i="30"/>
  <c r="P69" i="30"/>
  <c r="E69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E67" i="30" s="1"/>
  <c r="B67" i="30"/>
  <c r="V66" i="30"/>
  <c r="O66" i="30"/>
  <c r="N66" i="30"/>
  <c r="M66" i="30"/>
  <c r="L66" i="30"/>
  <c r="K66" i="30"/>
  <c r="J66" i="30"/>
  <c r="I66" i="30"/>
  <c r="H66" i="30"/>
  <c r="R66" i="30" s="1"/>
  <c r="G66" i="30"/>
  <c r="F66" i="30"/>
  <c r="C66" i="30"/>
  <c r="B66" i="30"/>
  <c r="S65" i="30"/>
  <c r="R65" i="30"/>
  <c r="Q65" i="30"/>
  <c r="P65" i="30"/>
  <c r="E65" i="30"/>
  <c r="T65" i="30" s="1"/>
  <c r="U64" i="30"/>
  <c r="T64" i="30"/>
  <c r="S64" i="30"/>
  <c r="R64" i="30"/>
  <c r="Q64" i="30"/>
  <c r="P64" i="30"/>
  <c r="E64" i="30"/>
  <c r="S63" i="30"/>
  <c r="R63" i="30"/>
  <c r="Q63" i="30"/>
  <c r="P63" i="30"/>
  <c r="E63" i="30"/>
  <c r="T63" i="30" s="1"/>
  <c r="S62" i="30"/>
  <c r="R62" i="30"/>
  <c r="Q62" i="30"/>
  <c r="P62" i="30"/>
  <c r="E62" i="30"/>
  <c r="U62" i="30" s="1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J59" i="30"/>
  <c r="I59" i="30"/>
  <c r="S59" i="30" s="1"/>
  <c r="H59" i="30"/>
  <c r="R59" i="30" s="1"/>
  <c r="G59" i="30"/>
  <c r="F59" i="30"/>
  <c r="C59" i="30"/>
  <c r="B59" i="30"/>
  <c r="E59" i="30" s="1"/>
  <c r="S58" i="30"/>
  <c r="R58" i="30"/>
  <c r="Q58" i="30"/>
  <c r="P58" i="30"/>
  <c r="E58" i="30"/>
  <c r="U58" i="30" s="1"/>
  <c r="S57" i="30"/>
  <c r="R57" i="30"/>
  <c r="Q57" i="30"/>
  <c r="P57" i="30"/>
  <c r="E57" i="30"/>
  <c r="T57" i="30" s="1"/>
  <c r="S56" i="30"/>
  <c r="R56" i="30"/>
  <c r="Q56" i="30"/>
  <c r="P56" i="30"/>
  <c r="E56" i="30"/>
  <c r="U56" i="30" s="1"/>
  <c r="S55" i="30"/>
  <c r="R55" i="30"/>
  <c r="Q55" i="30"/>
  <c r="P55" i="30"/>
  <c r="E55" i="30"/>
  <c r="V53" i="30"/>
  <c r="O53" i="30"/>
  <c r="N53" i="30"/>
  <c r="M53" i="30"/>
  <c r="L53" i="30"/>
  <c r="K53" i="30"/>
  <c r="J53" i="30"/>
  <c r="I53" i="30"/>
  <c r="H53" i="30"/>
  <c r="G53" i="30"/>
  <c r="F53" i="30"/>
  <c r="E53" i="30"/>
  <c r="C53" i="30"/>
  <c r="B53" i="30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T49" i="30" s="1"/>
  <c r="S48" i="30"/>
  <c r="R48" i="30"/>
  <c r="Q48" i="30"/>
  <c r="P48" i="30"/>
  <c r="E48" i="30"/>
  <c r="U48" i="30" s="1"/>
  <c r="S47" i="30"/>
  <c r="R47" i="30"/>
  <c r="Q47" i="30"/>
  <c r="P47" i="30"/>
  <c r="E47" i="30"/>
  <c r="U47" i="30" s="1"/>
  <c r="S46" i="30"/>
  <c r="R46" i="30"/>
  <c r="Q46" i="30"/>
  <c r="P46" i="30"/>
  <c r="E46" i="30"/>
  <c r="U46" i="30" s="1"/>
  <c r="S45" i="30"/>
  <c r="R45" i="30"/>
  <c r="Q45" i="30"/>
  <c r="P45" i="30"/>
  <c r="E45" i="30"/>
  <c r="T45" i="30" s="1"/>
  <c r="S44" i="30"/>
  <c r="R44" i="30"/>
  <c r="Q44" i="30"/>
  <c r="P44" i="30"/>
  <c r="E44" i="30"/>
  <c r="U44" i="30" s="1"/>
  <c r="S43" i="30"/>
  <c r="R43" i="30"/>
  <c r="Q43" i="30"/>
  <c r="P43" i="30"/>
  <c r="E43" i="30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J40" i="30"/>
  <c r="I40" i="30"/>
  <c r="S40" i="30" s="1"/>
  <c r="H40" i="30"/>
  <c r="R40" i="30" s="1"/>
  <c r="G40" i="30"/>
  <c r="F40" i="30"/>
  <c r="C40" i="30"/>
  <c r="E40" i="30" s="1"/>
  <c r="B40" i="30"/>
  <c r="S39" i="30"/>
  <c r="R39" i="30"/>
  <c r="Q39" i="30"/>
  <c r="P39" i="30"/>
  <c r="E39" i="30"/>
  <c r="S38" i="30"/>
  <c r="R38" i="30"/>
  <c r="Q38" i="30"/>
  <c r="P38" i="30"/>
  <c r="E38" i="30"/>
  <c r="U38" i="30" s="1"/>
  <c r="S37" i="30"/>
  <c r="R37" i="30"/>
  <c r="Q37" i="30"/>
  <c r="P37" i="30"/>
  <c r="E37" i="30"/>
  <c r="T37" i="30" s="1"/>
  <c r="U36" i="30"/>
  <c r="T36" i="30"/>
  <c r="S36" i="30"/>
  <c r="R36" i="30"/>
  <c r="Q36" i="30"/>
  <c r="P36" i="30"/>
  <c r="E36" i="30"/>
  <c r="U35" i="30"/>
  <c r="T35" i="30"/>
  <c r="S35" i="30"/>
  <c r="R35" i="30"/>
  <c r="Q35" i="30"/>
  <c r="P35" i="30"/>
  <c r="E35" i="30"/>
  <c r="V33" i="30"/>
  <c r="O33" i="30"/>
  <c r="N33" i="30"/>
  <c r="M33" i="30"/>
  <c r="L33" i="30"/>
  <c r="K33" i="30"/>
  <c r="J33" i="30"/>
  <c r="R33" i="30" s="1"/>
  <c r="I33" i="30"/>
  <c r="S33" i="30" s="1"/>
  <c r="H33" i="30"/>
  <c r="G33" i="30"/>
  <c r="F33" i="30"/>
  <c r="C33" i="30"/>
  <c r="B33" i="30"/>
  <c r="S32" i="30"/>
  <c r="R32" i="30"/>
  <c r="Q32" i="30"/>
  <c r="P32" i="30"/>
  <c r="E32" i="30"/>
  <c r="V30" i="30"/>
  <c r="O30" i="30"/>
  <c r="N30" i="30"/>
  <c r="M30" i="30"/>
  <c r="L30" i="30"/>
  <c r="K30" i="30"/>
  <c r="J30" i="30"/>
  <c r="I30" i="30"/>
  <c r="H30" i="30"/>
  <c r="R30" i="30" s="1"/>
  <c r="G30" i="30"/>
  <c r="F30" i="30"/>
  <c r="C30" i="30"/>
  <c r="B30" i="30"/>
  <c r="U29" i="30"/>
  <c r="S29" i="30"/>
  <c r="R29" i="30"/>
  <c r="Q29" i="30"/>
  <c r="P29" i="30"/>
  <c r="E29" i="30"/>
  <c r="T29" i="30" s="1"/>
  <c r="U28" i="30"/>
  <c r="T28" i="30"/>
  <c r="S28" i="30"/>
  <c r="R28" i="30"/>
  <c r="Q28" i="30"/>
  <c r="P28" i="30"/>
  <c r="E28" i="30"/>
  <c r="T27" i="30"/>
  <c r="S27" i="30"/>
  <c r="R27" i="30"/>
  <c r="Q27" i="30"/>
  <c r="P27" i="30"/>
  <c r="E27" i="30"/>
  <c r="U27" i="30" s="1"/>
  <c r="S26" i="30"/>
  <c r="R26" i="30"/>
  <c r="Q26" i="30"/>
  <c r="P26" i="30"/>
  <c r="E26" i="30"/>
  <c r="U26" i="30" s="1"/>
  <c r="V24" i="30"/>
  <c r="O24" i="30"/>
  <c r="N24" i="30"/>
  <c r="M24" i="30"/>
  <c r="L24" i="30"/>
  <c r="K24" i="30"/>
  <c r="J24" i="30"/>
  <c r="I24" i="30"/>
  <c r="S24" i="30" s="1"/>
  <c r="H24" i="30"/>
  <c r="G24" i="30"/>
  <c r="F24" i="30"/>
  <c r="C24" i="30"/>
  <c r="B24" i="30"/>
  <c r="U23" i="30"/>
  <c r="T23" i="30"/>
  <c r="S23" i="30"/>
  <c r="R23" i="30"/>
  <c r="Q23" i="30"/>
  <c r="P23" i="30"/>
  <c r="E23" i="30"/>
  <c r="T22" i="30"/>
  <c r="S22" i="30"/>
  <c r="R22" i="30"/>
  <c r="Q22" i="30"/>
  <c r="P22" i="30"/>
  <c r="E22" i="30"/>
  <c r="U22" i="30" s="1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S19" i="30"/>
  <c r="R19" i="30"/>
  <c r="Q19" i="30"/>
  <c r="P19" i="30"/>
  <c r="E19" i="30"/>
  <c r="S18" i="30"/>
  <c r="R18" i="30"/>
  <c r="Q18" i="30"/>
  <c r="P18" i="30"/>
  <c r="E18" i="30"/>
  <c r="U18" i="30" s="1"/>
  <c r="S17" i="30"/>
  <c r="R17" i="30"/>
  <c r="Q17" i="30"/>
  <c r="P17" i="30"/>
  <c r="E17" i="30"/>
  <c r="T17" i="30" s="1"/>
  <c r="V15" i="30"/>
  <c r="O15" i="30"/>
  <c r="N15" i="30"/>
  <c r="M15" i="30"/>
  <c r="L15" i="30"/>
  <c r="K15" i="30"/>
  <c r="J15" i="30"/>
  <c r="R15" i="30" s="1"/>
  <c r="I15" i="30"/>
  <c r="H15" i="30"/>
  <c r="G15" i="30"/>
  <c r="F15" i="30"/>
  <c r="C15" i="30"/>
  <c r="B15" i="30"/>
  <c r="E15" i="30" s="1"/>
  <c r="S14" i="30"/>
  <c r="R14" i="30"/>
  <c r="Q14" i="30"/>
  <c r="P14" i="30"/>
  <c r="E14" i="30"/>
  <c r="U14" i="30" s="1"/>
  <c r="S13" i="30"/>
  <c r="R13" i="30"/>
  <c r="Q13" i="30"/>
  <c r="P13" i="30"/>
  <c r="E13" i="30"/>
  <c r="T13" i="30" s="1"/>
  <c r="U12" i="30"/>
  <c r="T12" i="30"/>
  <c r="S12" i="30"/>
  <c r="R12" i="30"/>
  <c r="Q12" i="30"/>
  <c r="P12" i="30"/>
  <c r="E12" i="30"/>
  <c r="U11" i="30"/>
  <c r="T11" i="30"/>
  <c r="S11" i="30"/>
  <c r="R11" i="30"/>
  <c r="Q11" i="30"/>
  <c r="P11" i="30"/>
  <c r="E11" i="30"/>
  <c r="S10" i="30"/>
  <c r="R10" i="30"/>
  <c r="Q10" i="30"/>
  <c r="P10" i="30"/>
  <c r="E10" i="30"/>
  <c r="S9" i="30"/>
  <c r="R9" i="30"/>
  <c r="Q9" i="30"/>
  <c r="P9" i="30"/>
  <c r="E9" i="30"/>
  <c r="T9" i="30" s="1"/>
  <c r="S93" i="29"/>
  <c r="R93" i="29"/>
  <c r="Q93" i="29"/>
  <c r="P93" i="29"/>
  <c r="E93" i="29"/>
  <c r="U93" i="29" s="1"/>
  <c r="S92" i="29"/>
  <c r="R92" i="29"/>
  <c r="Q92" i="29"/>
  <c r="P92" i="29"/>
  <c r="E92" i="29"/>
  <c r="S91" i="29"/>
  <c r="R91" i="29"/>
  <c r="Q91" i="29"/>
  <c r="P91" i="29"/>
  <c r="E91" i="29"/>
  <c r="U91" i="29" s="1"/>
  <c r="S90" i="29"/>
  <c r="R90" i="29"/>
  <c r="Q90" i="29"/>
  <c r="P90" i="29"/>
  <c r="E90" i="29"/>
  <c r="T90" i="29" s="1"/>
  <c r="S89" i="29"/>
  <c r="R89" i="29"/>
  <c r="Q89" i="29"/>
  <c r="P89" i="29"/>
  <c r="E89" i="29"/>
  <c r="U88" i="29"/>
  <c r="T88" i="29"/>
  <c r="S88" i="29"/>
  <c r="R88" i="29"/>
  <c r="Q88" i="29"/>
  <c r="P88" i="29"/>
  <c r="E88" i="29"/>
  <c r="T87" i="29"/>
  <c r="S87" i="29"/>
  <c r="R87" i="29"/>
  <c r="Q87" i="29"/>
  <c r="P87" i="29"/>
  <c r="E87" i="29"/>
  <c r="U87" i="29" s="1"/>
  <c r="S86" i="29"/>
  <c r="R86" i="29"/>
  <c r="Q86" i="29"/>
  <c r="P86" i="29"/>
  <c r="E86" i="29"/>
  <c r="U86" i="29" s="1"/>
  <c r="V72" i="29"/>
  <c r="O72" i="29"/>
  <c r="N72" i="29"/>
  <c r="M72" i="29"/>
  <c r="L72" i="29"/>
  <c r="K72" i="29"/>
  <c r="J72" i="29"/>
  <c r="I72" i="29"/>
  <c r="H72" i="29"/>
  <c r="G72" i="29"/>
  <c r="F72" i="29"/>
  <c r="C72" i="29"/>
  <c r="B72" i="29"/>
  <c r="V71" i="29"/>
  <c r="O71" i="29"/>
  <c r="N71" i="29"/>
  <c r="M71" i="29"/>
  <c r="L71" i="29"/>
  <c r="K71" i="29"/>
  <c r="J71" i="29"/>
  <c r="R71" i="29" s="1"/>
  <c r="I71" i="29"/>
  <c r="S71" i="29" s="1"/>
  <c r="H71" i="29"/>
  <c r="G71" i="29"/>
  <c r="F71" i="29"/>
  <c r="C71" i="29"/>
  <c r="B71" i="29"/>
  <c r="E71" i="29" s="1"/>
  <c r="V70" i="29"/>
  <c r="O70" i="29"/>
  <c r="N70" i="29"/>
  <c r="M70" i="29"/>
  <c r="L70" i="29"/>
  <c r="K70" i="29"/>
  <c r="J70" i="29"/>
  <c r="I70" i="29"/>
  <c r="S70" i="29" s="1"/>
  <c r="H70" i="29"/>
  <c r="P70" i="29" s="1"/>
  <c r="G70" i="29"/>
  <c r="F70" i="29"/>
  <c r="C70" i="29"/>
  <c r="B70" i="29"/>
  <c r="E70" i="29" s="1"/>
  <c r="S69" i="29"/>
  <c r="R69" i="29"/>
  <c r="Q69" i="29"/>
  <c r="P69" i="29"/>
  <c r="E69" i="29"/>
  <c r="V67" i="29"/>
  <c r="O67" i="29"/>
  <c r="N67" i="29"/>
  <c r="M67" i="29"/>
  <c r="L67" i="29"/>
  <c r="K67" i="29"/>
  <c r="J67" i="29"/>
  <c r="I67" i="29"/>
  <c r="S67" i="29" s="1"/>
  <c r="H67" i="29"/>
  <c r="G67" i="29"/>
  <c r="F67" i="29"/>
  <c r="C67" i="29"/>
  <c r="B67" i="29"/>
  <c r="V66" i="29"/>
  <c r="O66" i="29"/>
  <c r="N66" i="29"/>
  <c r="M66" i="29"/>
  <c r="L66" i="29"/>
  <c r="K66" i="29"/>
  <c r="J66" i="29"/>
  <c r="I66" i="29"/>
  <c r="Q66" i="29" s="1"/>
  <c r="H66" i="29"/>
  <c r="R66" i="29" s="1"/>
  <c r="G66" i="29"/>
  <c r="F66" i="29"/>
  <c r="C66" i="29"/>
  <c r="B66" i="29"/>
  <c r="E66" i="29" s="1"/>
  <c r="U65" i="29"/>
  <c r="T65" i="29"/>
  <c r="S65" i="29"/>
  <c r="R65" i="29"/>
  <c r="Q65" i="29"/>
  <c r="P65" i="29"/>
  <c r="E65" i="29"/>
  <c r="T64" i="29"/>
  <c r="S64" i="29"/>
  <c r="R64" i="29"/>
  <c r="Q64" i="29"/>
  <c r="P64" i="29"/>
  <c r="E64" i="29"/>
  <c r="U64" i="29" s="1"/>
  <c r="S63" i="29"/>
  <c r="R63" i="29"/>
  <c r="Q63" i="29"/>
  <c r="P63" i="29"/>
  <c r="E63" i="29"/>
  <c r="S62" i="29"/>
  <c r="R62" i="29"/>
  <c r="Q62" i="29"/>
  <c r="P62" i="29"/>
  <c r="E62" i="29"/>
  <c r="U62" i="29" s="1"/>
  <c r="S61" i="29"/>
  <c r="R61" i="29"/>
  <c r="Q61" i="29"/>
  <c r="P61" i="29"/>
  <c r="E61" i="29"/>
  <c r="U61" i="29" s="1"/>
  <c r="V59" i="29"/>
  <c r="O59" i="29"/>
  <c r="N59" i="29"/>
  <c r="M59" i="29"/>
  <c r="L59" i="29"/>
  <c r="K59" i="29"/>
  <c r="J59" i="29"/>
  <c r="I59" i="29"/>
  <c r="S59" i="29" s="1"/>
  <c r="H59" i="29"/>
  <c r="G59" i="29"/>
  <c r="F59" i="29"/>
  <c r="C59" i="29"/>
  <c r="B59" i="29"/>
  <c r="E59" i="29" s="1"/>
  <c r="S58" i="29"/>
  <c r="R58" i="29"/>
  <c r="Q58" i="29"/>
  <c r="P58" i="29"/>
  <c r="E58" i="29"/>
  <c r="U58" i="29" s="1"/>
  <c r="S57" i="29"/>
  <c r="R57" i="29"/>
  <c r="Q57" i="29"/>
  <c r="P57" i="29"/>
  <c r="E57" i="29"/>
  <c r="T57" i="29" s="1"/>
  <c r="S56" i="29"/>
  <c r="R56" i="29"/>
  <c r="Q56" i="29"/>
  <c r="P56" i="29"/>
  <c r="E56" i="29"/>
  <c r="U56" i="29" s="1"/>
  <c r="S55" i="29"/>
  <c r="R55" i="29"/>
  <c r="Q55" i="29"/>
  <c r="P55" i="29"/>
  <c r="E55" i="29"/>
  <c r="V53" i="29"/>
  <c r="O53" i="29"/>
  <c r="N53" i="29"/>
  <c r="M53" i="29"/>
  <c r="L53" i="29"/>
  <c r="K53" i="29"/>
  <c r="J53" i="29"/>
  <c r="I53" i="29"/>
  <c r="S53" i="29" s="1"/>
  <c r="H53" i="29"/>
  <c r="G53" i="29"/>
  <c r="F53" i="29"/>
  <c r="C53" i="29"/>
  <c r="B53" i="29"/>
  <c r="E53" i="29" s="1"/>
  <c r="U52" i="29"/>
  <c r="T52" i="29"/>
  <c r="S52" i="29"/>
  <c r="R52" i="29"/>
  <c r="Q52" i="29"/>
  <c r="P52" i="29"/>
  <c r="E52" i="29"/>
  <c r="S51" i="29"/>
  <c r="R51" i="29"/>
  <c r="Q51" i="29"/>
  <c r="P51" i="29"/>
  <c r="E51" i="29"/>
  <c r="T51" i="29" s="1"/>
  <c r="S50" i="29"/>
  <c r="R50" i="29"/>
  <c r="Q50" i="29"/>
  <c r="P50" i="29"/>
  <c r="E50" i="29"/>
  <c r="U50" i="29" s="1"/>
  <c r="S49" i="29"/>
  <c r="R49" i="29"/>
  <c r="Q49" i="29"/>
  <c r="P49" i="29"/>
  <c r="E49" i="29"/>
  <c r="T48" i="29"/>
  <c r="S48" i="29"/>
  <c r="R48" i="29"/>
  <c r="Q48" i="29"/>
  <c r="P48" i="29"/>
  <c r="E48" i="29"/>
  <c r="U48" i="29" s="1"/>
  <c r="S47" i="29"/>
  <c r="R47" i="29"/>
  <c r="Q47" i="29"/>
  <c r="P47" i="29"/>
  <c r="E47" i="29"/>
  <c r="S46" i="29"/>
  <c r="R46" i="29"/>
  <c r="Q46" i="29"/>
  <c r="P46" i="29"/>
  <c r="E46" i="29"/>
  <c r="U46" i="29" s="1"/>
  <c r="U45" i="29"/>
  <c r="S45" i="29"/>
  <c r="R45" i="29"/>
  <c r="Q45" i="29"/>
  <c r="P45" i="29"/>
  <c r="E45" i="29"/>
  <c r="T45" i="29" s="1"/>
  <c r="U44" i="29"/>
  <c r="T44" i="29"/>
  <c r="S44" i="29"/>
  <c r="R44" i="29"/>
  <c r="Q44" i="29"/>
  <c r="P44" i="29"/>
  <c r="E44" i="29"/>
  <c r="U43" i="29"/>
  <c r="T43" i="29"/>
  <c r="S43" i="29"/>
  <c r="R43" i="29"/>
  <c r="Q43" i="29"/>
  <c r="P43" i="29"/>
  <c r="E43" i="29"/>
  <c r="S42" i="29"/>
  <c r="R42" i="29"/>
  <c r="Q42" i="29"/>
  <c r="P42" i="29"/>
  <c r="E42" i="29"/>
  <c r="U42" i="29" s="1"/>
  <c r="V40" i="29"/>
  <c r="O40" i="29"/>
  <c r="N40" i="29"/>
  <c r="M40" i="29"/>
  <c r="L40" i="29"/>
  <c r="K40" i="29"/>
  <c r="J40" i="29"/>
  <c r="I40" i="29"/>
  <c r="S40" i="29" s="1"/>
  <c r="H40" i="29"/>
  <c r="G40" i="29"/>
  <c r="F40" i="29"/>
  <c r="C40" i="29"/>
  <c r="B40" i="29"/>
  <c r="U39" i="29"/>
  <c r="T39" i="29"/>
  <c r="S39" i="29"/>
  <c r="R39" i="29"/>
  <c r="Q39" i="29"/>
  <c r="P39" i="29"/>
  <c r="E39" i="29"/>
  <c r="T38" i="29"/>
  <c r="S38" i="29"/>
  <c r="R38" i="29"/>
  <c r="Q38" i="29"/>
  <c r="P38" i="29"/>
  <c r="E38" i="29"/>
  <c r="U38" i="29" s="1"/>
  <c r="S37" i="29"/>
  <c r="R37" i="29"/>
  <c r="Q37" i="29"/>
  <c r="P37" i="29"/>
  <c r="E37" i="29"/>
  <c r="T37" i="29" s="1"/>
  <c r="S36" i="29"/>
  <c r="R36" i="29"/>
  <c r="Q36" i="29"/>
  <c r="P36" i="29"/>
  <c r="E36" i="29"/>
  <c r="U36" i="29" s="1"/>
  <c r="S35" i="29"/>
  <c r="R35" i="29"/>
  <c r="Q35" i="29"/>
  <c r="P35" i="29"/>
  <c r="E35" i="29"/>
  <c r="V33" i="29"/>
  <c r="O33" i="29"/>
  <c r="N33" i="29"/>
  <c r="M33" i="29"/>
  <c r="L33" i="29"/>
  <c r="K33" i="29"/>
  <c r="J33" i="29"/>
  <c r="I33" i="29"/>
  <c r="S33" i="29" s="1"/>
  <c r="H33" i="29"/>
  <c r="G33" i="29"/>
  <c r="F33" i="29"/>
  <c r="E33" i="29"/>
  <c r="C33" i="29"/>
  <c r="B33" i="29"/>
  <c r="S32" i="29"/>
  <c r="R32" i="29"/>
  <c r="Q32" i="29"/>
  <c r="P32" i="29"/>
  <c r="E32" i="29"/>
  <c r="U32" i="29" s="1"/>
  <c r="V30" i="29"/>
  <c r="O30" i="29"/>
  <c r="N30" i="29"/>
  <c r="M30" i="29"/>
  <c r="L30" i="29"/>
  <c r="K30" i="29"/>
  <c r="J30" i="29"/>
  <c r="I30" i="29"/>
  <c r="S30" i="29" s="1"/>
  <c r="H30" i="29"/>
  <c r="R30" i="29" s="1"/>
  <c r="G30" i="29"/>
  <c r="F30" i="29"/>
  <c r="C30" i="29"/>
  <c r="B30" i="29"/>
  <c r="E30" i="29" s="1"/>
  <c r="U30" i="29" s="1"/>
  <c r="S29" i="29"/>
  <c r="R29" i="29"/>
  <c r="Q29" i="29"/>
  <c r="P29" i="29"/>
  <c r="E29" i="29"/>
  <c r="T28" i="29"/>
  <c r="S28" i="29"/>
  <c r="R28" i="29"/>
  <c r="Q28" i="29"/>
  <c r="P28" i="29"/>
  <c r="E28" i="29"/>
  <c r="U28" i="29" s="1"/>
  <c r="S27" i="29"/>
  <c r="R27" i="29"/>
  <c r="Q27" i="29"/>
  <c r="P27" i="29"/>
  <c r="E27" i="29"/>
  <c r="S26" i="29"/>
  <c r="R26" i="29"/>
  <c r="Q26" i="29"/>
  <c r="P26" i="29"/>
  <c r="E26" i="29"/>
  <c r="U26" i="29" s="1"/>
  <c r="V24" i="29"/>
  <c r="O24" i="29"/>
  <c r="N24" i="29"/>
  <c r="M24" i="29"/>
  <c r="L24" i="29"/>
  <c r="K24" i="29"/>
  <c r="J24" i="29"/>
  <c r="I24" i="29"/>
  <c r="Q24" i="29" s="1"/>
  <c r="H24" i="29"/>
  <c r="R24" i="29" s="1"/>
  <c r="G24" i="29"/>
  <c r="F24" i="29"/>
  <c r="C24" i="29"/>
  <c r="B24" i="29"/>
  <c r="S23" i="29"/>
  <c r="R23" i="29"/>
  <c r="Q23" i="29"/>
  <c r="P23" i="29"/>
  <c r="E23" i="29"/>
  <c r="S22" i="29"/>
  <c r="R22" i="29"/>
  <c r="Q22" i="29"/>
  <c r="P22" i="29"/>
  <c r="E22" i="29"/>
  <c r="U22" i="29" s="1"/>
  <c r="U21" i="29"/>
  <c r="S21" i="29"/>
  <c r="R21" i="29"/>
  <c r="Q21" i="29"/>
  <c r="P21" i="29"/>
  <c r="E21" i="29"/>
  <c r="T21" i="29" s="1"/>
  <c r="U20" i="29"/>
  <c r="T20" i="29"/>
  <c r="S20" i="29"/>
  <c r="R20" i="29"/>
  <c r="Q20" i="29"/>
  <c r="P20" i="29"/>
  <c r="E20" i="29"/>
  <c r="U19" i="29"/>
  <c r="S19" i="29"/>
  <c r="R19" i="29"/>
  <c r="Q19" i="29"/>
  <c r="P19" i="29"/>
  <c r="E19" i="29"/>
  <c r="T19" i="29" s="1"/>
  <c r="S18" i="29"/>
  <c r="R18" i="29"/>
  <c r="Q18" i="29"/>
  <c r="P18" i="29"/>
  <c r="E18" i="29"/>
  <c r="U18" i="29" s="1"/>
  <c r="S17" i="29"/>
  <c r="R17" i="29"/>
  <c r="Q17" i="29"/>
  <c r="P17" i="29"/>
  <c r="E17" i="29"/>
  <c r="U17" i="29" s="1"/>
  <c r="V15" i="29"/>
  <c r="O15" i="29"/>
  <c r="N15" i="29"/>
  <c r="M15" i="29"/>
  <c r="L15" i="29"/>
  <c r="K15" i="29"/>
  <c r="J15" i="29"/>
  <c r="I15" i="29"/>
  <c r="S15" i="29" s="1"/>
  <c r="H15" i="29"/>
  <c r="G15" i="29"/>
  <c r="F15" i="29"/>
  <c r="C15" i="29"/>
  <c r="B15" i="29"/>
  <c r="E15" i="29" s="1"/>
  <c r="S14" i="29"/>
  <c r="R14" i="29"/>
  <c r="Q14" i="29"/>
  <c r="P14" i="29"/>
  <c r="E14" i="29"/>
  <c r="U14" i="29" s="1"/>
  <c r="S13" i="29"/>
  <c r="R13" i="29"/>
  <c r="Q13" i="29"/>
  <c r="P13" i="29"/>
  <c r="E13" i="29"/>
  <c r="T13" i="29" s="1"/>
  <c r="S12" i="29"/>
  <c r="R12" i="29"/>
  <c r="Q12" i="29"/>
  <c r="P12" i="29"/>
  <c r="E12" i="29"/>
  <c r="U12" i="29" s="1"/>
  <c r="S11" i="29"/>
  <c r="R11" i="29"/>
  <c r="Q11" i="29"/>
  <c r="P11" i="29"/>
  <c r="E11" i="29"/>
  <c r="S10" i="29"/>
  <c r="R10" i="29"/>
  <c r="Q10" i="29"/>
  <c r="P10" i="29"/>
  <c r="E10" i="29"/>
  <c r="S9" i="29"/>
  <c r="R9" i="29"/>
  <c r="Q9" i="29"/>
  <c r="P9" i="29"/>
  <c r="E9" i="29"/>
  <c r="U9" i="29" s="1"/>
  <c r="U93" i="28"/>
  <c r="T93" i="28"/>
  <c r="S93" i="28"/>
  <c r="R93" i="28"/>
  <c r="Q93" i="28"/>
  <c r="P93" i="28"/>
  <c r="E93" i="28"/>
  <c r="U92" i="28"/>
  <c r="T92" i="28"/>
  <c r="S92" i="28"/>
  <c r="R92" i="28"/>
  <c r="Q92" i="28"/>
  <c r="P92" i="28"/>
  <c r="E92" i="28"/>
  <c r="S91" i="28"/>
  <c r="R91" i="28"/>
  <c r="Q91" i="28"/>
  <c r="P91" i="28"/>
  <c r="E91" i="28"/>
  <c r="U91" i="28" s="1"/>
  <c r="S90" i="28"/>
  <c r="R90" i="28"/>
  <c r="Q90" i="28"/>
  <c r="P90" i="28"/>
  <c r="E90" i="28"/>
  <c r="T90" i="28" s="1"/>
  <c r="S89" i="28"/>
  <c r="R89" i="28"/>
  <c r="Q89" i="28"/>
  <c r="P89" i="28"/>
  <c r="E89" i="28"/>
  <c r="U89" i="28" s="1"/>
  <c r="S88" i="28"/>
  <c r="R88" i="28"/>
  <c r="Q88" i="28"/>
  <c r="P88" i="28"/>
  <c r="E88" i="28"/>
  <c r="S87" i="28"/>
  <c r="R87" i="28"/>
  <c r="Q87" i="28"/>
  <c r="P87" i="28"/>
  <c r="E87" i="28"/>
  <c r="U87" i="28" s="1"/>
  <c r="S86" i="28"/>
  <c r="R86" i="28"/>
  <c r="Q86" i="28"/>
  <c r="P86" i="28"/>
  <c r="E86" i="28"/>
  <c r="T86" i="28" s="1"/>
  <c r="V72" i="28"/>
  <c r="O72" i="28"/>
  <c r="N72" i="28"/>
  <c r="M72" i="28"/>
  <c r="L72" i="28"/>
  <c r="K72" i="28"/>
  <c r="J72" i="28"/>
  <c r="I72" i="28"/>
  <c r="S72" i="28" s="1"/>
  <c r="H72" i="28"/>
  <c r="G72" i="28"/>
  <c r="F72" i="28"/>
  <c r="C72" i="28"/>
  <c r="B72" i="28"/>
  <c r="V71" i="28"/>
  <c r="O71" i="28"/>
  <c r="N71" i="28"/>
  <c r="M71" i="28"/>
  <c r="L71" i="28"/>
  <c r="K71" i="28"/>
  <c r="J71" i="28"/>
  <c r="I71" i="28"/>
  <c r="S71" i="28" s="1"/>
  <c r="H71" i="28"/>
  <c r="P71" i="28" s="1"/>
  <c r="G71" i="28"/>
  <c r="F71" i="28"/>
  <c r="E71" i="28"/>
  <c r="C71" i="28"/>
  <c r="B71" i="28"/>
  <c r="V70" i="28"/>
  <c r="O70" i="28"/>
  <c r="N70" i="28"/>
  <c r="M70" i="28"/>
  <c r="L70" i="28"/>
  <c r="K70" i="28"/>
  <c r="J70" i="28"/>
  <c r="I70" i="28"/>
  <c r="S70" i="28" s="1"/>
  <c r="H70" i="28"/>
  <c r="R70" i="28" s="1"/>
  <c r="G70" i="28"/>
  <c r="F70" i="28"/>
  <c r="C70" i="28"/>
  <c r="B70" i="28"/>
  <c r="S69" i="28"/>
  <c r="R69" i="28"/>
  <c r="Q69" i="28"/>
  <c r="P69" i="28"/>
  <c r="E69" i="28"/>
  <c r="U69" i="28" s="1"/>
  <c r="V67" i="28"/>
  <c r="O67" i="28"/>
  <c r="N67" i="28"/>
  <c r="M67" i="28"/>
  <c r="L67" i="28"/>
  <c r="K67" i="28"/>
  <c r="J67" i="28"/>
  <c r="I67" i="28"/>
  <c r="S67" i="28" s="1"/>
  <c r="H67" i="28"/>
  <c r="G67" i="28"/>
  <c r="F67" i="28"/>
  <c r="C67" i="28"/>
  <c r="B67" i="28"/>
  <c r="V66" i="28"/>
  <c r="S66" i="28"/>
  <c r="O66" i="28"/>
  <c r="N66" i="28"/>
  <c r="M66" i="28"/>
  <c r="L66" i="28"/>
  <c r="K66" i="28"/>
  <c r="J66" i="28"/>
  <c r="I66" i="28"/>
  <c r="Q66" i="28" s="1"/>
  <c r="H66" i="28"/>
  <c r="R66" i="28" s="1"/>
  <c r="G66" i="28"/>
  <c r="F66" i="28"/>
  <c r="C66" i="28"/>
  <c r="B66" i="28"/>
  <c r="E66" i="28" s="1"/>
  <c r="S65" i="28"/>
  <c r="R65" i="28"/>
  <c r="Q65" i="28"/>
  <c r="P65" i="28"/>
  <c r="E65" i="28"/>
  <c r="T65" i="28" s="1"/>
  <c r="S64" i="28"/>
  <c r="R64" i="28"/>
  <c r="Q64" i="28"/>
  <c r="P64" i="28"/>
  <c r="E64" i="28"/>
  <c r="U64" i="28" s="1"/>
  <c r="S63" i="28"/>
  <c r="R63" i="28"/>
  <c r="Q63" i="28"/>
  <c r="P63" i="28"/>
  <c r="E63" i="28"/>
  <c r="T62" i="28"/>
  <c r="S62" i="28"/>
  <c r="R62" i="28"/>
  <c r="Q62" i="28"/>
  <c r="P62" i="28"/>
  <c r="E62" i="28"/>
  <c r="U62" i="28" s="1"/>
  <c r="T61" i="28"/>
  <c r="S61" i="28"/>
  <c r="R61" i="28"/>
  <c r="Q61" i="28"/>
  <c r="P61" i="28"/>
  <c r="E61" i="28"/>
  <c r="U61" i="28" s="1"/>
  <c r="V59" i="28"/>
  <c r="O59" i="28"/>
  <c r="N59" i="28"/>
  <c r="M59" i="28"/>
  <c r="L59" i="28"/>
  <c r="K59" i="28"/>
  <c r="J59" i="28"/>
  <c r="I59" i="28"/>
  <c r="S59" i="28" s="1"/>
  <c r="H59" i="28"/>
  <c r="R59" i="28" s="1"/>
  <c r="G59" i="28"/>
  <c r="F59" i="28"/>
  <c r="C59" i="28"/>
  <c r="B59" i="28"/>
  <c r="S58" i="28"/>
  <c r="R58" i="28"/>
  <c r="Q58" i="28"/>
  <c r="P58" i="28"/>
  <c r="E58" i="28"/>
  <c r="U57" i="28"/>
  <c r="T57" i="28"/>
  <c r="S57" i="28"/>
  <c r="R57" i="28"/>
  <c r="Q57" i="28"/>
  <c r="P57" i="28"/>
  <c r="E57" i="28"/>
  <c r="T56" i="28"/>
  <c r="S56" i="28"/>
  <c r="R56" i="28"/>
  <c r="Q56" i="28"/>
  <c r="P56" i="28"/>
  <c r="E56" i="28"/>
  <c r="U56" i="28" s="1"/>
  <c r="S55" i="28"/>
  <c r="R55" i="28"/>
  <c r="Q55" i="28"/>
  <c r="P55" i="28"/>
  <c r="E55" i="28"/>
  <c r="V53" i="28"/>
  <c r="O53" i="28"/>
  <c r="N53" i="28"/>
  <c r="M53" i="28"/>
  <c r="L53" i="28"/>
  <c r="K53" i="28"/>
  <c r="J53" i="28"/>
  <c r="I53" i="28"/>
  <c r="S53" i="28" s="1"/>
  <c r="H53" i="28"/>
  <c r="G53" i="28"/>
  <c r="F53" i="28"/>
  <c r="C53" i="28"/>
  <c r="E53" i="28" s="1"/>
  <c r="B53" i="28"/>
  <c r="T52" i="28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U50" i="28" s="1"/>
  <c r="S49" i="28"/>
  <c r="R49" i="28"/>
  <c r="Q49" i="28"/>
  <c r="P49" i="28"/>
  <c r="E49" i="28"/>
  <c r="T49" i="28" s="1"/>
  <c r="U48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S46" i="28"/>
  <c r="R46" i="28"/>
  <c r="Q46" i="28"/>
  <c r="P46" i="28"/>
  <c r="E46" i="28"/>
  <c r="U45" i="28"/>
  <c r="T45" i="28"/>
  <c r="S45" i="28"/>
  <c r="R45" i="28"/>
  <c r="Q45" i="28"/>
  <c r="P45" i="28"/>
  <c r="E45" i="28"/>
  <c r="S44" i="28"/>
  <c r="R44" i="28"/>
  <c r="Q44" i="28"/>
  <c r="P44" i="28"/>
  <c r="T44" i="28" s="1"/>
  <c r="E44" i="28"/>
  <c r="S43" i="28"/>
  <c r="R43" i="28"/>
  <c r="Q43" i="28"/>
  <c r="P43" i="28"/>
  <c r="E43" i="28"/>
  <c r="S42" i="28"/>
  <c r="R42" i="28"/>
  <c r="Q42" i="28"/>
  <c r="P42" i="28"/>
  <c r="E42" i="28"/>
  <c r="V40" i="28"/>
  <c r="S40" i="28"/>
  <c r="O40" i="28"/>
  <c r="N40" i="28"/>
  <c r="M40" i="28"/>
  <c r="L40" i="28"/>
  <c r="K40" i="28"/>
  <c r="J40" i="28"/>
  <c r="I40" i="28"/>
  <c r="H40" i="28"/>
  <c r="R40" i="28" s="1"/>
  <c r="G40" i="28"/>
  <c r="F40" i="28"/>
  <c r="C40" i="28"/>
  <c r="E40" i="28" s="1"/>
  <c r="B40" i="28"/>
  <c r="S39" i="28"/>
  <c r="R39" i="28"/>
  <c r="Q39" i="28"/>
  <c r="P39" i="28"/>
  <c r="E39" i="28"/>
  <c r="S38" i="28"/>
  <c r="R38" i="28"/>
  <c r="Q38" i="28"/>
  <c r="P38" i="28"/>
  <c r="E38" i="28"/>
  <c r="S37" i="28"/>
  <c r="R37" i="28"/>
  <c r="Q37" i="28"/>
  <c r="P37" i="28"/>
  <c r="E37" i="28"/>
  <c r="T37" i="28" s="1"/>
  <c r="S36" i="28"/>
  <c r="R36" i="28"/>
  <c r="Q36" i="28"/>
  <c r="P36" i="28"/>
  <c r="E36" i="28"/>
  <c r="T36" i="28" s="1"/>
  <c r="S35" i="28"/>
  <c r="R35" i="28"/>
  <c r="Q35" i="28"/>
  <c r="P35" i="28"/>
  <c r="E35" i="28"/>
  <c r="U35" i="28" s="1"/>
  <c r="V33" i="28"/>
  <c r="O33" i="28"/>
  <c r="N33" i="28"/>
  <c r="M33" i="28"/>
  <c r="L33" i="28"/>
  <c r="K33" i="28"/>
  <c r="J33" i="28"/>
  <c r="I33" i="28"/>
  <c r="H33" i="28"/>
  <c r="G33" i="28"/>
  <c r="F33" i="28"/>
  <c r="C33" i="28"/>
  <c r="B33" i="28"/>
  <c r="E33" i="28" s="1"/>
  <c r="U32" i="28"/>
  <c r="T32" i="28"/>
  <c r="S32" i="28"/>
  <c r="R32" i="28"/>
  <c r="Q32" i="28"/>
  <c r="P32" i="28"/>
  <c r="E32" i="28"/>
  <c r="V30" i="28"/>
  <c r="O30" i="28"/>
  <c r="N30" i="28"/>
  <c r="M30" i="28"/>
  <c r="L30" i="28"/>
  <c r="K30" i="28"/>
  <c r="J30" i="28"/>
  <c r="I30" i="28"/>
  <c r="Q30" i="28" s="1"/>
  <c r="H30" i="28"/>
  <c r="R30" i="28" s="1"/>
  <c r="G30" i="28"/>
  <c r="F30" i="28"/>
  <c r="C30" i="28"/>
  <c r="B30" i="28"/>
  <c r="S29" i="28"/>
  <c r="R29" i="28"/>
  <c r="Q29" i="28"/>
  <c r="P29" i="28"/>
  <c r="E29" i="28"/>
  <c r="T29" i="28" s="1"/>
  <c r="S28" i="28"/>
  <c r="R28" i="28"/>
  <c r="Q28" i="28"/>
  <c r="P28" i="28"/>
  <c r="E28" i="28"/>
  <c r="U28" i="28" s="1"/>
  <c r="S27" i="28"/>
  <c r="R27" i="28"/>
  <c r="Q27" i="28"/>
  <c r="P27" i="28"/>
  <c r="E27" i="28"/>
  <c r="U27" i="28" s="1"/>
  <c r="T26" i="28"/>
  <c r="S26" i="28"/>
  <c r="R26" i="28"/>
  <c r="Q26" i="28"/>
  <c r="P26" i="28"/>
  <c r="E26" i="28"/>
  <c r="U26" i="28" s="1"/>
  <c r="V24" i="28"/>
  <c r="O24" i="28"/>
  <c r="N24" i="28"/>
  <c r="M24" i="28"/>
  <c r="L24" i="28"/>
  <c r="K24" i="28"/>
  <c r="J24" i="28"/>
  <c r="I24" i="28"/>
  <c r="S24" i="28" s="1"/>
  <c r="H24" i="28"/>
  <c r="R24" i="28" s="1"/>
  <c r="G24" i="28"/>
  <c r="F24" i="28"/>
  <c r="C24" i="28"/>
  <c r="E24" i="28" s="1"/>
  <c r="B24" i="28"/>
  <c r="S23" i="28"/>
  <c r="R23" i="28"/>
  <c r="Q23" i="28"/>
  <c r="P23" i="28"/>
  <c r="E23" i="28"/>
  <c r="T23" i="28" s="1"/>
  <c r="S22" i="28"/>
  <c r="R22" i="28"/>
  <c r="Q22" i="28"/>
  <c r="P22" i="28"/>
  <c r="E22" i="28"/>
  <c r="U22" i="28" s="1"/>
  <c r="S21" i="28"/>
  <c r="R21" i="28"/>
  <c r="Q21" i="28"/>
  <c r="P21" i="28"/>
  <c r="E21" i="28"/>
  <c r="S20" i="28"/>
  <c r="R20" i="28"/>
  <c r="Q20" i="28"/>
  <c r="P20" i="28"/>
  <c r="T20" i="28" s="1"/>
  <c r="E20" i="28"/>
  <c r="S19" i="28"/>
  <c r="R19" i="28"/>
  <c r="Q19" i="28"/>
  <c r="P19" i="28"/>
  <c r="E19" i="28"/>
  <c r="S18" i="28"/>
  <c r="R18" i="28"/>
  <c r="Q18" i="28"/>
  <c r="P18" i="28"/>
  <c r="E18" i="28"/>
  <c r="U17" i="28"/>
  <c r="S17" i="28"/>
  <c r="R17" i="28"/>
  <c r="Q17" i="28"/>
  <c r="P17" i="28"/>
  <c r="E17" i="28"/>
  <c r="T17" i="28" s="1"/>
  <c r="V15" i="28"/>
  <c r="S15" i="28"/>
  <c r="O15" i="28"/>
  <c r="N15" i="28"/>
  <c r="M15" i="28"/>
  <c r="L15" i="28"/>
  <c r="K15" i="28"/>
  <c r="J15" i="28"/>
  <c r="R15" i="28" s="1"/>
  <c r="I15" i="28"/>
  <c r="H15" i="28"/>
  <c r="G15" i="28"/>
  <c r="F15" i="28"/>
  <c r="C15" i="28"/>
  <c r="B15" i="28"/>
  <c r="S14" i="28"/>
  <c r="R14" i="28"/>
  <c r="Q14" i="28"/>
  <c r="P14" i="28"/>
  <c r="E14" i="28"/>
  <c r="S13" i="28"/>
  <c r="R13" i="28"/>
  <c r="Q13" i="28"/>
  <c r="P13" i="28"/>
  <c r="E13" i="28"/>
  <c r="T13" i="28" s="1"/>
  <c r="S12" i="28"/>
  <c r="R12" i="28"/>
  <c r="Q12" i="28"/>
  <c r="P12" i="28"/>
  <c r="E12" i="28"/>
  <c r="U12" i="28" s="1"/>
  <c r="S11" i="28"/>
  <c r="R11" i="28"/>
  <c r="Q11" i="28"/>
  <c r="P11" i="28"/>
  <c r="E11" i="28"/>
  <c r="T11" i="28" s="1"/>
  <c r="S10" i="28"/>
  <c r="R10" i="28"/>
  <c r="Q10" i="28"/>
  <c r="P10" i="28"/>
  <c r="E10" i="28"/>
  <c r="U10" i="28" s="1"/>
  <c r="S9" i="28"/>
  <c r="R9" i="28"/>
  <c r="Q9" i="28"/>
  <c r="P9" i="28"/>
  <c r="E9" i="28"/>
  <c r="T93" i="27"/>
  <c r="S93" i="27"/>
  <c r="R93" i="27"/>
  <c r="Q93" i="27"/>
  <c r="P93" i="27"/>
  <c r="E93" i="27"/>
  <c r="U93" i="27" s="1"/>
  <c r="S92" i="27"/>
  <c r="R92" i="27"/>
  <c r="Q92" i="27"/>
  <c r="P92" i="27"/>
  <c r="E92" i="27"/>
  <c r="S91" i="27"/>
  <c r="R91" i="27"/>
  <c r="Q91" i="27"/>
  <c r="P91" i="27"/>
  <c r="E91" i="27"/>
  <c r="S90" i="27"/>
  <c r="R90" i="27"/>
  <c r="Q90" i="27"/>
  <c r="P90" i="27"/>
  <c r="E90" i="27"/>
  <c r="T90" i="27" s="1"/>
  <c r="U89" i="27"/>
  <c r="S89" i="27"/>
  <c r="R89" i="27"/>
  <c r="Q89" i="27"/>
  <c r="P89" i="27"/>
  <c r="E89" i="27"/>
  <c r="T89" i="27" s="1"/>
  <c r="S88" i="27"/>
  <c r="R88" i="27"/>
  <c r="Q88" i="27"/>
  <c r="P88" i="27"/>
  <c r="E88" i="27"/>
  <c r="T87" i="27"/>
  <c r="S87" i="27"/>
  <c r="R87" i="27"/>
  <c r="Q87" i="27"/>
  <c r="P87" i="27"/>
  <c r="E87" i="27"/>
  <c r="U87" i="27" s="1"/>
  <c r="U86" i="27"/>
  <c r="T86" i="27"/>
  <c r="S86" i="27"/>
  <c r="R86" i="27"/>
  <c r="Q86" i="27"/>
  <c r="P86" i="27"/>
  <c r="E86" i="27"/>
  <c r="V72" i="27"/>
  <c r="O72" i="27"/>
  <c r="N72" i="27"/>
  <c r="M72" i="27"/>
  <c r="L72" i="27"/>
  <c r="K72" i="27"/>
  <c r="J72" i="27"/>
  <c r="I72" i="27"/>
  <c r="S72" i="27" s="1"/>
  <c r="H72" i="27"/>
  <c r="R72" i="27" s="1"/>
  <c r="G72" i="27"/>
  <c r="F72" i="27"/>
  <c r="C72" i="27"/>
  <c r="B72" i="27"/>
  <c r="V71" i="27"/>
  <c r="O71" i="27"/>
  <c r="N71" i="27"/>
  <c r="M71" i="27"/>
  <c r="L71" i="27"/>
  <c r="K71" i="27"/>
  <c r="J71" i="27"/>
  <c r="I71" i="27"/>
  <c r="H71" i="27"/>
  <c r="G71" i="27"/>
  <c r="F71" i="27"/>
  <c r="C71" i="27"/>
  <c r="B71" i="27"/>
  <c r="V70" i="27"/>
  <c r="O70" i="27"/>
  <c r="N70" i="27"/>
  <c r="M70" i="27"/>
  <c r="L70" i="27"/>
  <c r="K70" i="27"/>
  <c r="J70" i="27"/>
  <c r="R70" i="27" s="1"/>
  <c r="I70" i="27"/>
  <c r="S70" i="27" s="1"/>
  <c r="H70" i="27"/>
  <c r="G70" i="27"/>
  <c r="F70" i="27"/>
  <c r="C70" i="27"/>
  <c r="B70" i="27"/>
  <c r="E70" i="27" s="1"/>
  <c r="S69" i="27"/>
  <c r="R69" i="27"/>
  <c r="Q69" i="27"/>
  <c r="P69" i="27"/>
  <c r="E69" i="27"/>
  <c r="T69" i="27" s="1"/>
  <c r="V67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B67" i="27"/>
  <c r="V66" i="27"/>
  <c r="O66" i="27"/>
  <c r="N66" i="27"/>
  <c r="M66" i="27"/>
  <c r="L66" i="27"/>
  <c r="K66" i="27"/>
  <c r="J66" i="27"/>
  <c r="I66" i="27"/>
  <c r="S66" i="27" s="1"/>
  <c r="H66" i="27"/>
  <c r="G66" i="27"/>
  <c r="F66" i="27"/>
  <c r="E66" i="27"/>
  <c r="C66" i="27"/>
  <c r="B66" i="27"/>
  <c r="S65" i="27"/>
  <c r="R65" i="27"/>
  <c r="Q65" i="27"/>
  <c r="P65" i="27"/>
  <c r="E65" i="27"/>
  <c r="U65" i="27" s="1"/>
  <c r="S64" i="27"/>
  <c r="R64" i="27"/>
  <c r="Q64" i="27"/>
  <c r="P64" i="27"/>
  <c r="E64" i="27"/>
  <c r="U64" i="27" s="1"/>
  <c r="S63" i="27"/>
  <c r="R63" i="27"/>
  <c r="Q63" i="27"/>
  <c r="P63" i="27"/>
  <c r="E63" i="27"/>
  <c r="S62" i="27"/>
  <c r="R62" i="27"/>
  <c r="Q62" i="27"/>
  <c r="P62" i="27"/>
  <c r="E62" i="27"/>
  <c r="T62" i="27" s="1"/>
  <c r="S61" i="27"/>
  <c r="R61" i="27"/>
  <c r="Q61" i="27"/>
  <c r="P61" i="27"/>
  <c r="E61" i="27"/>
  <c r="U61" i="27" s="1"/>
  <c r="V59" i="27"/>
  <c r="O59" i="27"/>
  <c r="N59" i="27"/>
  <c r="M59" i="27"/>
  <c r="L59" i="27"/>
  <c r="K59" i="27"/>
  <c r="J59" i="27"/>
  <c r="I59" i="27"/>
  <c r="S59" i="27" s="1"/>
  <c r="H59" i="27"/>
  <c r="G59" i="27"/>
  <c r="F59" i="27"/>
  <c r="C59" i="27"/>
  <c r="B59" i="27"/>
  <c r="E59" i="27" s="1"/>
  <c r="S58" i="27"/>
  <c r="R58" i="27"/>
  <c r="Q58" i="27"/>
  <c r="P58" i="27"/>
  <c r="E58" i="27"/>
  <c r="T58" i="27" s="1"/>
  <c r="S57" i="27"/>
  <c r="R57" i="27"/>
  <c r="Q57" i="27"/>
  <c r="P57" i="27"/>
  <c r="E57" i="27"/>
  <c r="U56" i="27"/>
  <c r="T56" i="27"/>
  <c r="S56" i="27"/>
  <c r="R56" i="27"/>
  <c r="Q56" i="27"/>
  <c r="P56" i="27"/>
  <c r="E56" i="27"/>
  <c r="U55" i="27"/>
  <c r="S55" i="27"/>
  <c r="R55" i="27"/>
  <c r="Q55" i="27"/>
  <c r="P55" i="27"/>
  <c r="E55" i="27"/>
  <c r="T55" i="27" s="1"/>
  <c r="V53" i="27"/>
  <c r="O53" i="27"/>
  <c r="N53" i="27"/>
  <c r="M53" i="27"/>
  <c r="L53" i="27"/>
  <c r="K53" i="27"/>
  <c r="J53" i="27"/>
  <c r="I53" i="27"/>
  <c r="S53" i="27" s="1"/>
  <c r="H53" i="27"/>
  <c r="G53" i="27"/>
  <c r="F53" i="27"/>
  <c r="C53" i="27"/>
  <c r="B53" i="27"/>
  <c r="E53" i="27" s="1"/>
  <c r="S52" i="27"/>
  <c r="R52" i="27"/>
  <c r="Q52" i="27"/>
  <c r="P52" i="27"/>
  <c r="E52" i="27"/>
  <c r="U52" i="27" s="1"/>
  <c r="U51" i="27"/>
  <c r="S51" i="27"/>
  <c r="R51" i="27"/>
  <c r="Q51" i="27"/>
  <c r="P51" i="27"/>
  <c r="E51" i="27"/>
  <c r="T51" i="27" s="1"/>
  <c r="T50" i="27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S48" i="27"/>
  <c r="R48" i="27"/>
  <c r="Q48" i="27"/>
  <c r="P48" i="27"/>
  <c r="E48" i="27"/>
  <c r="U48" i="27" s="1"/>
  <c r="S47" i="27"/>
  <c r="R47" i="27"/>
  <c r="Q47" i="27"/>
  <c r="P47" i="27"/>
  <c r="E47" i="27"/>
  <c r="S46" i="27"/>
  <c r="R46" i="27"/>
  <c r="Q46" i="27"/>
  <c r="P46" i="27"/>
  <c r="E46" i="27"/>
  <c r="T46" i="27" s="1"/>
  <c r="S45" i="27"/>
  <c r="R45" i="27"/>
  <c r="Q45" i="27"/>
  <c r="P45" i="27"/>
  <c r="E45" i="27"/>
  <c r="U45" i="27" s="1"/>
  <c r="T44" i="27"/>
  <c r="S44" i="27"/>
  <c r="R44" i="27"/>
  <c r="Q44" i="27"/>
  <c r="P44" i="27"/>
  <c r="E44" i="27"/>
  <c r="U44" i="27" s="1"/>
  <c r="U43" i="27"/>
  <c r="S43" i="27"/>
  <c r="R43" i="27"/>
  <c r="Q43" i="27"/>
  <c r="P43" i="27"/>
  <c r="E43" i="27"/>
  <c r="S42" i="27"/>
  <c r="R42" i="27"/>
  <c r="Q42" i="27"/>
  <c r="P42" i="27"/>
  <c r="E42" i="27"/>
  <c r="U42" i="27" s="1"/>
  <c r="V40" i="27"/>
  <c r="O40" i="27"/>
  <c r="N40" i="27"/>
  <c r="M40" i="27"/>
  <c r="L40" i="27"/>
  <c r="K40" i="27"/>
  <c r="J40" i="27"/>
  <c r="I40" i="27"/>
  <c r="S40" i="27" s="1"/>
  <c r="H40" i="27"/>
  <c r="G40" i="27"/>
  <c r="F40" i="27"/>
  <c r="C40" i="27"/>
  <c r="B40" i="27"/>
  <c r="U39" i="27"/>
  <c r="S39" i="27"/>
  <c r="R39" i="27"/>
  <c r="Q39" i="27"/>
  <c r="P39" i="27"/>
  <c r="E39" i="27"/>
  <c r="T39" i="27" s="1"/>
  <c r="S38" i="27"/>
  <c r="R38" i="27"/>
  <c r="Q38" i="27"/>
  <c r="P38" i="27"/>
  <c r="E38" i="27"/>
  <c r="U38" i="27" s="1"/>
  <c r="S37" i="27"/>
  <c r="R37" i="27"/>
  <c r="Q37" i="27"/>
  <c r="P37" i="27"/>
  <c r="E37" i="27"/>
  <c r="U37" i="27" s="1"/>
  <c r="S36" i="27"/>
  <c r="R36" i="27"/>
  <c r="Q36" i="27"/>
  <c r="P36" i="27"/>
  <c r="E36" i="27"/>
  <c r="U36" i="27" s="1"/>
  <c r="S35" i="27"/>
  <c r="R35" i="27"/>
  <c r="Q35" i="27"/>
  <c r="P35" i="27"/>
  <c r="E35" i="27"/>
  <c r="V33" i="27"/>
  <c r="Q33" i="27"/>
  <c r="O33" i="27"/>
  <c r="N33" i="27"/>
  <c r="M33" i="27"/>
  <c r="L33" i="27"/>
  <c r="K33" i="27"/>
  <c r="J33" i="27"/>
  <c r="I33" i="27"/>
  <c r="S33" i="27" s="1"/>
  <c r="H33" i="27"/>
  <c r="R33" i="27" s="1"/>
  <c r="G33" i="27"/>
  <c r="F33" i="27"/>
  <c r="E33" i="27"/>
  <c r="C33" i="27"/>
  <c r="B33" i="27"/>
  <c r="S32" i="27"/>
  <c r="R32" i="27"/>
  <c r="Q32" i="27"/>
  <c r="P32" i="27"/>
  <c r="E32" i="27"/>
  <c r="V30" i="27"/>
  <c r="O30" i="27"/>
  <c r="N30" i="27"/>
  <c r="M30" i="27"/>
  <c r="L30" i="27"/>
  <c r="K30" i="27"/>
  <c r="J30" i="27"/>
  <c r="I30" i="27"/>
  <c r="S30" i="27" s="1"/>
  <c r="H30" i="27"/>
  <c r="G30" i="27"/>
  <c r="F30" i="27"/>
  <c r="C30" i="27"/>
  <c r="B30" i="27"/>
  <c r="U29" i="27"/>
  <c r="S29" i="27"/>
  <c r="R29" i="27"/>
  <c r="Q29" i="27"/>
  <c r="P29" i="27"/>
  <c r="E29" i="27"/>
  <c r="T29" i="27" s="1"/>
  <c r="U28" i="27"/>
  <c r="S28" i="27"/>
  <c r="R28" i="27"/>
  <c r="Q28" i="27"/>
  <c r="P28" i="27"/>
  <c r="E28" i="27"/>
  <c r="T28" i="27" s="1"/>
  <c r="S27" i="27"/>
  <c r="R27" i="27"/>
  <c r="Q27" i="27"/>
  <c r="P27" i="27"/>
  <c r="E27" i="27"/>
  <c r="U27" i="27" s="1"/>
  <c r="S26" i="27"/>
  <c r="R26" i="27"/>
  <c r="Q26" i="27"/>
  <c r="P26" i="27"/>
  <c r="E26" i="27"/>
  <c r="T26" i="27" s="1"/>
  <c r="V24" i="27"/>
  <c r="O24" i="27"/>
  <c r="N24" i="27"/>
  <c r="M24" i="27"/>
  <c r="L24" i="27"/>
  <c r="K24" i="27"/>
  <c r="J24" i="27"/>
  <c r="I24" i="27"/>
  <c r="S24" i="27" s="1"/>
  <c r="H24" i="27"/>
  <c r="R24" i="27" s="1"/>
  <c r="G24" i="27"/>
  <c r="F24" i="27"/>
  <c r="C24" i="27"/>
  <c r="B24" i="27"/>
  <c r="S23" i="27"/>
  <c r="R23" i="27"/>
  <c r="Q23" i="27"/>
  <c r="P23" i="27"/>
  <c r="E23" i="27"/>
  <c r="U23" i="27" s="1"/>
  <c r="S22" i="27"/>
  <c r="R22" i="27"/>
  <c r="Q22" i="27"/>
  <c r="P22" i="27"/>
  <c r="E22" i="27"/>
  <c r="T22" i="27" s="1"/>
  <c r="U21" i="27"/>
  <c r="S21" i="27"/>
  <c r="R21" i="27"/>
  <c r="Q21" i="27"/>
  <c r="P21" i="27"/>
  <c r="E21" i="27"/>
  <c r="T21" i="27" s="1"/>
  <c r="T20" i="27"/>
  <c r="S20" i="27"/>
  <c r="R20" i="27"/>
  <c r="Q20" i="27"/>
  <c r="P20" i="27"/>
  <c r="E20" i="27"/>
  <c r="U20" i="27" s="1"/>
  <c r="T19" i="27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S17" i="27"/>
  <c r="R17" i="27"/>
  <c r="Q17" i="27"/>
  <c r="P17" i="27"/>
  <c r="E17" i="27"/>
  <c r="U17" i="27" s="1"/>
  <c r="V15" i="27"/>
  <c r="O15" i="27"/>
  <c r="N15" i="27"/>
  <c r="M15" i="27"/>
  <c r="L15" i="27"/>
  <c r="K15" i="27"/>
  <c r="J15" i="27"/>
  <c r="I15" i="27"/>
  <c r="S15" i="27" s="1"/>
  <c r="H15" i="27"/>
  <c r="G15" i="27"/>
  <c r="F15" i="27"/>
  <c r="C15" i="27"/>
  <c r="E15" i="27" s="1"/>
  <c r="B15" i="27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U12" i="27"/>
  <c r="S12" i="27"/>
  <c r="R12" i="27"/>
  <c r="Q12" i="27"/>
  <c r="P12" i="27"/>
  <c r="E12" i="27"/>
  <c r="T12" i="27" s="1"/>
  <c r="S11" i="27"/>
  <c r="R11" i="27"/>
  <c r="Q11" i="27"/>
  <c r="P11" i="27"/>
  <c r="E11" i="27"/>
  <c r="T10" i="27"/>
  <c r="S10" i="27"/>
  <c r="R10" i="27"/>
  <c r="Q10" i="27"/>
  <c r="P10" i="27"/>
  <c r="E10" i="27"/>
  <c r="U9" i="27"/>
  <c r="S9" i="27"/>
  <c r="R9" i="27"/>
  <c r="Q9" i="27"/>
  <c r="P9" i="27"/>
  <c r="E9" i="27"/>
  <c r="T9" i="27" s="1"/>
  <c r="S93" i="26"/>
  <c r="R93" i="26"/>
  <c r="Q93" i="26"/>
  <c r="P93" i="26"/>
  <c r="E93" i="26"/>
  <c r="U93" i="26" s="1"/>
  <c r="S92" i="26"/>
  <c r="R92" i="26"/>
  <c r="Q92" i="26"/>
  <c r="P92" i="26"/>
  <c r="E92" i="26"/>
  <c r="S91" i="26"/>
  <c r="R91" i="26"/>
  <c r="Q91" i="26"/>
  <c r="P91" i="26"/>
  <c r="E91" i="26"/>
  <c r="U91" i="26" s="1"/>
  <c r="S90" i="26"/>
  <c r="R90" i="26"/>
  <c r="Q90" i="26"/>
  <c r="P90" i="26"/>
  <c r="E90" i="26"/>
  <c r="U90" i="26" s="1"/>
  <c r="S89" i="26"/>
  <c r="R89" i="26"/>
  <c r="Q89" i="26"/>
  <c r="P89" i="26"/>
  <c r="E89" i="26"/>
  <c r="S88" i="26"/>
  <c r="R88" i="26"/>
  <c r="Q88" i="26"/>
  <c r="P88" i="26"/>
  <c r="E88" i="26"/>
  <c r="U87" i="26"/>
  <c r="T87" i="26"/>
  <c r="S87" i="26"/>
  <c r="R87" i="26"/>
  <c r="Q87" i="26"/>
  <c r="P87" i="26"/>
  <c r="E87" i="26"/>
  <c r="U86" i="26"/>
  <c r="S86" i="26"/>
  <c r="R86" i="26"/>
  <c r="Q86" i="26"/>
  <c r="P86" i="26"/>
  <c r="E86" i="26"/>
  <c r="T86" i="26" s="1"/>
  <c r="V72" i="26"/>
  <c r="O72" i="26"/>
  <c r="N72" i="26"/>
  <c r="M72" i="26"/>
  <c r="L72" i="26"/>
  <c r="K72" i="26"/>
  <c r="J72" i="26"/>
  <c r="I72" i="26"/>
  <c r="H72" i="26"/>
  <c r="G72" i="26"/>
  <c r="F72" i="26"/>
  <c r="C72" i="26"/>
  <c r="B72" i="26"/>
  <c r="E72" i="26" s="1"/>
  <c r="V71" i="26"/>
  <c r="O71" i="26"/>
  <c r="N71" i="26"/>
  <c r="M71" i="26"/>
  <c r="L71" i="26"/>
  <c r="K71" i="26"/>
  <c r="J71" i="26"/>
  <c r="I71" i="26"/>
  <c r="S71" i="26" s="1"/>
  <c r="H71" i="26"/>
  <c r="G71" i="26"/>
  <c r="F71" i="26"/>
  <c r="C71" i="26"/>
  <c r="B71" i="26"/>
  <c r="E71" i="26" s="1"/>
  <c r="V70" i="26"/>
  <c r="O70" i="26"/>
  <c r="N70" i="26"/>
  <c r="M70" i="26"/>
  <c r="L70" i="26"/>
  <c r="K70" i="26"/>
  <c r="J70" i="26"/>
  <c r="I70" i="26"/>
  <c r="S70" i="26" s="1"/>
  <c r="H70" i="26"/>
  <c r="G70" i="26"/>
  <c r="F70" i="26"/>
  <c r="C70" i="26"/>
  <c r="B70" i="26"/>
  <c r="S69" i="26"/>
  <c r="R69" i="26"/>
  <c r="Q69" i="26"/>
  <c r="P69" i="26"/>
  <c r="E69" i="26"/>
  <c r="U69" i="26" s="1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E67" i="26" s="1"/>
  <c r="V66" i="26"/>
  <c r="O66" i="26"/>
  <c r="N66" i="26"/>
  <c r="M66" i="26"/>
  <c r="L66" i="26"/>
  <c r="K66" i="26"/>
  <c r="J66" i="26"/>
  <c r="I66" i="26"/>
  <c r="S66" i="26" s="1"/>
  <c r="H66" i="26"/>
  <c r="G66" i="26"/>
  <c r="F66" i="26"/>
  <c r="C66" i="26"/>
  <c r="B66" i="26"/>
  <c r="S65" i="26"/>
  <c r="R65" i="26"/>
  <c r="Q65" i="26"/>
  <c r="P65" i="26"/>
  <c r="E65" i="26"/>
  <c r="T65" i="26" s="1"/>
  <c r="S64" i="26"/>
  <c r="R64" i="26"/>
  <c r="Q64" i="26"/>
  <c r="P64" i="26"/>
  <c r="E64" i="26"/>
  <c r="U64" i="26" s="1"/>
  <c r="S63" i="26"/>
  <c r="R63" i="26"/>
  <c r="Q63" i="26"/>
  <c r="P63" i="26"/>
  <c r="E63" i="26"/>
  <c r="S62" i="26"/>
  <c r="R62" i="26"/>
  <c r="Q62" i="26"/>
  <c r="P62" i="26"/>
  <c r="E62" i="26"/>
  <c r="U62" i="26" s="1"/>
  <c r="S61" i="26"/>
  <c r="R61" i="26"/>
  <c r="Q61" i="26"/>
  <c r="P61" i="26"/>
  <c r="E61" i="26"/>
  <c r="V59" i="26"/>
  <c r="O59" i="26"/>
  <c r="N59" i="26"/>
  <c r="M59" i="26"/>
  <c r="L59" i="26"/>
  <c r="K59" i="26"/>
  <c r="J59" i="26"/>
  <c r="I59" i="26"/>
  <c r="S59" i="26" s="1"/>
  <c r="H59" i="26"/>
  <c r="G59" i="26"/>
  <c r="F59" i="26"/>
  <c r="C59" i="26"/>
  <c r="B59" i="26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S56" i="26"/>
  <c r="R56" i="26"/>
  <c r="Q56" i="26"/>
  <c r="P56" i="26"/>
  <c r="E56" i="26"/>
  <c r="T56" i="26" s="1"/>
  <c r="S55" i="26"/>
  <c r="R55" i="26"/>
  <c r="Q55" i="26"/>
  <c r="P55" i="26"/>
  <c r="E55" i="26"/>
  <c r="V53" i="26"/>
  <c r="O53" i="26"/>
  <c r="N53" i="26"/>
  <c r="M53" i="26"/>
  <c r="L53" i="26"/>
  <c r="K53" i="26"/>
  <c r="J53" i="26"/>
  <c r="I53" i="26"/>
  <c r="S53" i="26" s="1"/>
  <c r="H53" i="26"/>
  <c r="G53" i="26"/>
  <c r="F53" i="26"/>
  <c r="C53" i="26"/>
  <c r="E53" i="26" s="1"/>
  <c r="B53" i="26"/>
  <c r="S52" i="26"/>
  <c r="R52" i="26"/>
  <c r="Q52" i="26"/>
  <c r="P52" i="26"/>
  <c r="E52" i="26"/>
  <c r="U52" i="26" s="1"/>
  <c r="S51" i="26"/>
  <c r="R51" i="26"/>
  <c r="Q51" i="26"/>
  <c r="P51" i="26"/>
  <c r="E51" i="26"/>
  <c r="S50" i="26"/>
  <c r="R50" i="26"/>
  <c r="Q50" i="26"/>
  <c r="P50" i="26"/>
  <c r="E50" i="26"/>
  <c r="T50" i="26" s="1"/>
  <c r="S49" i="26"/>
  <c r="R49" i="26"/>
  <c r="Q49" i="26"/>
  <c r="P49" i="26"/>
  <c r="E49" i="26"/>
  <c r="T49" i="26" s="1"/>
  <c r="S48" i="26"/>
  <c r="R48" i="26"/>
  <c r="Q48" i="26"/>
  <c r="P48" i="26"/>
  <c r="E48" i="26"/>
  <c r="U48" i="26" s="1"/>
  <c r="U47" i="26"/>
  <c r="S47" i="26"/>
  <c r="R47" i="26"/>
  <c r="Q47" i="26"/>
  <c r="P47" i="26"/>
  <c r="E47" i="26"/>
  <c r="T47" i="26" s="1"/>
  <c r="S46" i="26"/>
  <c r="R46" i="26"/>
  <c r="Q46" i="26"/>
  <c r="P46" i="26"/>
  <c r="E46" i="26"/>
  <c r="U46" i="26" s="1"/>
  <c r="S45" i="26"/>
  <c r="R45" i="26"/>
  <c r="Q45" i="26"/>
  <c r="P45" i="26"/>
  <c r="E45" i="26"/>
  <c r="U45" i="26" s="1"/>
  <c r="U44" i="26"/>
  <c r="S44" i="26"/>
  <c r="R44" i="26"/>
  <c r="Q44" i="26"/>
  <c r="P44" i="26"/>
  <c r="E44" i="26"/>
  <c r="T44" i="26" s="1"/>
  <c r="S43" i="26"/>
  <c r="R43" i="26"/>
  <c r="Q43" i="26"/>
  <c r="P43" i="26"/>
  <c r="E43" i="26"/>
  <c r="S42" i="26"/>
  <c r="R42" i="26"/>
  <c r="Q42" i="26"/>
  <c r="P42" i="26"/>
  <c r="E42" i="26"/>
  <c r="U42" i="26" s="1"/>
  <c r="V40" i="26"/>
  <c r="O40" i="26"/>
  <c r="N40" i="26"/>
  <c r="M40" i="26"/>
  <c r="L40" i="26"/>
  <c r="K40" i="26"/>
  <c r="J40" i="26"/>
  <c r="R40" i="26" s="1"/>
  <c r="I40" i="26"/>
  <c r="H40" i="26"/>
  <c r="G40" i="26"/>
  <c r="F40" i="26"/>
  <c r="C40" i="26"/>
  <c r="B40" i="26"/>
  <c r="S39" i="26"/>
  <c r="R39" i="26"/>
  <c r="Q39" i="26"/>
  <c r="P39" i="26"/>
  <c r="E39" i="26"/>
  <c r="S38" i="26"/>
  <c r="R38" i="26"/>
  <c r="Q38" i="26"/>
  <c r="U38" i="26" s="1"/>
  <c r="P38" i="26"/>
  <c r="E38" i="26"/>
  <c r="S37" i="26"/>
  <c r="R37" i="26"/>
  <c r="Q37" i="26"/>
  <c r="P37" i="26"/>
  <c r="E37" i="26"/>
  <c r="T37" i="26" s="1"/>
  <c r="T36" i="26"/>
  <c r="S36" i="26"/>
  <c r="R36" i="26"/>
  <c r="Q36" i="26"/>
  <c r="P36" i="26"/>
  <c r="E36" i="26"/>
  <c r="U36" i="26" s="1"/>
  <c r="S35" i="26"/>
  <c r="R35" i="26"/>
  <c r="Q35" i="26"/>
  <c r="U35" i="26" s="1"/>
  <c r="P35" i="26"/>
  <c r="T35" i="26" s="1"/>
  <c r="E35" i="26"/>
  <c r="V33" i="26"/>
  <c r="O33" i="26"/>
  <c r="N33" i="26"/>
  <c r="M33" i="26"/>
  <c r="L33" i="26"/>
  <c r="K33" i="26"/>
  <c r="J33" i="26"/>
  <c r="I33" i="26"/>
  <c r="H33" i="26"/>
  <c r="G33" i="26"/>
  <c r="F33" i="26"/>
  <c r="C33" i="26"/>
  <c r="B33" i="26"/>
  <c r="E33" i="26" s="1"/>
  <c r="T32" i="26"/>
  <c r="S32" i="26"/>
  <c r="R32" i="26"/>
  <c r="Q32" i="26"/>
  <c r="P32" i="26"/>
  <c r="E32" i="26"/>
  <c r="U32" i="26" s="1"/>
  <c r="V30" i="26"/>
  <c r="O30" i="26"/>
  <c r="N30" i="26"/>
  <c r="M30" i="26"/>
  <c r="L30" i="26"/>
  <c r="K30" i="26"/>
  <c r="J30" i="26"/>
  <c r="I30" i="26"/>
  <c r="S30" i="26" s="1"/>
  <c r="H30" i="26"/>
  <c r="P30" i="26" s="1"/>
  <c r="G30" i="26"/>
  <c r="F30" i="26"/>
  <c r="C30" i="26"/>
  <c r="B30" i="26"/>
  <c r="S29" i="26"/>
  <c r="R29" i="26"/>
  <c r="Q29" i="26"/>
  <c r="P29" i="26"/>
  <c r="E29" i="26"/>
  <c r="T29" i="26" s="1"/>
  <c r="S28" i="26"/>
  <c r="R28" i="26"/>
  <c r="Q28" i="26"/>
  <c r="P28" i="26"/>
  <c r="E28" i="26"/>
  <c r="U27" i="26"/>
  <c r="T27" i="26"/>
  <c r="S27" i="26"/>
  <c r="R27" i="26"/>
  <c r="Q27" i="26"/>
  <c r="P27" i="26"/>
  <c r="E27" i="26"/>
  <c r="S26" i="26"/>
  <c r="R26" i="26"/>
  <c r="Q26" i="26"/>
  <c r="P26" i="26"/>
  <c r="E26" i="26"/>
  <c r="U26" i="26" s="1"/>
  <c r="V24" i="26"/>
  <c r="S24" i="26"/>
  <c r="O24" i="26"/>
  <c r="N24" i="26"/>
  <c r="M24" i="26"/>
  <c r="L24" i="26"/>
  <c r="K24" i="26"/>
  <c r="J24" i="26"/>
  <c r="I24" i="26"/>
  <c r="H24" i="26"/>
  <c r="R24" i="26" s="1"/>
  <c r="G24" i="26"/>
  <c r="F24" i="26"/>
  <c r="E24" i="26"/>
  <c r="C24" i="26"/>
  <c r="B24" i="26"/>
  <c r="S23" i="26"/>
  <c r="R23" i="26"/>
  <c r="Q23" i="26"/>
  <c r="P23" i="26"/>
  <c r="E23" i="26"/>
  <c r="S22" i="26"/>
  <c r="R22" i="26"/>
  <c r="Q22" i="26"/>
  <c r="P22" i="26"/>
  <c r="E22" i="26"/>
  <c r="U22" i="26" s="1"/>
  <c r="S21" i="26"/>
  <c r="R21" i="26"/>
  <c r="Q21" i="26"/>
  <c r="P21" i="26"/>
  <c r="E21" i="26"/>
  <c r="U21" i="26" s="1"/>
  <c r="S20" i="26"/>
  <c r="R20" i="26"/>
  <c r="Q20" i="26"/>
  <c r="P20" i="26"/>
  <c r="E20" i="26"/>
  <c r="S19" i="26"/>
  <c r="R19" i="26"/>
  <c r="Q19" i="26"/>
  <c r="P19" i="26"/>
  <c r="E19" i="26"/>
  <c r="T18" i="26"/>
  <c r="S18" i="26"/>
  <c r="R18" i="26"/>
  <c r="Q18" i="26"/>
  <c r="P18" i="26"/>
  <c r="E18" i="26"/>
  <c r="U18" i="26" s="1"/>
  <c r="S17" i="26"/>
  <c r="R17" i="26"/>
  <c r="Q17" i="26"/>
  <c r="P17" i="26"/>
  <c r="E17" i="26"/>
  <c r="V15" i="26"/>
  <c r="S15" i="26"/>
  <c r="O15" i="26"/>
  <c r="N15" i="26"/>
  <c r="M15" i="26"/>
  <c r="L15" i="26"/>
  <c r="K15" i="26"/>
  <c r="J15" i="26"/>
  <c r="I15" i="26"/>
  <c r="H15" i="26"/>
  <c r="P15" i="26" s="1"/>
  <c r="G15" i="26"/>
  <c r="F15" i="26"/>
  <c r="C15" i="26"/>
  <c r="B15" i="26"/>
  <c r="E15" i="26" s="1"/>
  <c r="S14" i="26"/>
  <c r="R14" i="26"/>
  <c r="Q14" i="26"/>
  <c r="U14" i="26" s="1"/>
  <c r="P14" i="26"/>
  <c r="T14" i="26" s="1"/>
  <c r="E14" i="26"/>
  <c r="S13" i="26"/>
  <c r="R13" i="26"/>
  <c r="Q13" i="26"/>
  <c r="P13" i="26"/>
  <c r="E13" i="26"/>
  <c r="T13" i="26" s="1"/>
  <c r="S12" i="26"/>
  <c r="R12" i="26"/>
  <c r="Q12" i="26"/>
  <c r="P12" i="26"/>
  <c r="E12" i="26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U93" i="25"/>
  <c r="S93" i="25"/>
  <c r="R93" i="25"/>
  <c r="Q93" i="25"/>
  <c r="P93" i="25"/>
  <c r="E93" i="25"/>
  <c r="T93" i="25" s="1"/>
  <c r="S92" i="25"/>
  <c r="R92" i="25"/>
  <c r="Q92" i="25"/>
  <c r="P92" i="25"/>
  <c r="E92" i="25"/>
  <c r="U91" i="25"/>
  <c r="S91" i="25"/>
  <c r="R91" i="25"/>
  <c r="Q91" i="25"/>
  <c r="P91" i="25"/>
  <c r="E91" i="25"/>
  <c r="T91" i="25" s="1"/>
  <c r="U90" i="25"/>
  <c r="S90" i="25"/>
  <c r="R90" i="25"/>
  <c r="Q90" i="25"/>
  <c r="P90" i="25"/>
  <c r="E90" i="25"/>
  <c r="T90" i="25" s="1"/>
  <c r="S89" i="25"/>
  <c r="R89" i="25"/>
  <c r="Q89" i="25"/>
  <c r="P89" i="25"/>
  <c r="E89" i="25"/>
  <c r="U88" i="25"/>
  <c r="T88" i="25"/>
  <c r="S88" i="25"/>
  <c r="R88" i="25"/>
  <c r="Q88" i="25"/>
  <c r="P88" i="25"/>
  <c r="E88" i="25"/>
  <c r="S87" i="25"/>
  <c r="R87" i="25"/>
  <c r="Q87" i="25"/>
  <c r="P87" i="25"/>
  <c r="E87" i="25"/>
  <c r="S86" i="25"/>
  <c r="R86" i="25"/>
  <c r="Q86" i="25"/>
  <c r="P86" i="25"/>
  <c r="E86" i="25"/>
  <c r="U86" i="25" s="1"/>
  <c r="V72" i="25"/>
  <c r="O72" i="25"/>
  <c r="N72" i="25"/>
  <c r="M72" i="25"/>
  <c r="L72" i="25"/>
  <c r="K72" i="25"/>
  <c r="J72" i="25"/>
  <c r="R72" i="25" s="1"/>
  <c r="I72" i="25"/>
  <c r="H72" i="25"/>
  <c r="G72" i="25"/>
  <c r="F72" i="25"/>
  <c r="C72" i="25"/>
  <c r="B72" i="25"/>
  <c r="V71" i="25"/>
  <c r="Q71" i="25"/>
  <c r="O71" i="25"/>
  <c r="N71" i="25"/>
  <c r="M71" i="25"/>
  <c r="L71" i="25"/>
  <c r="K71" i="25"/>
  <c r="J71" i="25"/>
  <c r="I71" i="25"/>
  <c r="H71" i="25"/>
  <c r="R71" i="25" s="1"/>
  <c r="G71" i="25"/>
  <c r="F71" i="25"/>
  <c r="C71" i="25"/>
  <c r="B71" i="25"/>
  <c r="V70" i="25"/>
  <c r="O70" i="25"/>
  <c r="N70" i="25"/>
  <c r="M70" i="25"/>
  <c r="L70" i="25"/>
  <c r="K70" i="25"/>
  <c r="J70" i="25"/>
  <c r="I70" i="25"/>
  <c r="H70" i="25"/>
  <c r="R70" i="25" s="1"/>
  <c r="G70" i="25"/>
  <c r="F70" i="25"/>
  <c r="C70" i="25"/>
  <c r="B70" i="25"/>
  <c r="T69" i="25"/>
  <c r="S69" i="25"/>
  <c r="R69" i="25"/>
  <c r="Q69" i="25"/>
  <c r="P69" i="25"/>
  <c r="E69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V66" i="25"/>
  <c r="O66" i="25"/>
  <c r="N66" i="25"/>
  <c r="M66" i="25"/>
  <c r="L66" i="25"/>
  <c r="K66" i="25"/>
  <c r="J66" i="25"/>
  <c r="I66" i="25"/>
  <c r="S66" i="25" s="1"/>
  <c r="H66" i="25"/>
  <c r="R66" i="25" s="1"/>
  <c r="G66" i="25"/>
  <c r="F66" i="25"/>
  <c r="C66" i="25"/>
  <c r="B66" i="25"/>
  <c r="E66" i="25" s="1"/>
  <c r="S65" i="25"/>
  <c r="R65" i="25"/>
  <c r="Q65" i="25"/>
  <c r="P65" i="25"/>
  <c r="E65" i="25"/>
  <c r="U65" i="25" s="1"/>
  <c r="U64" i="25"/>
  <c r="S64" i="25"/>
  <c r="R64" i="25"/>
  <c r="Q64" i="25"/>
  <c r="P64" i="25"/>
  <c r="E64" i="25"/>
  <c r="T64" i="25" s="1"/>
  <c r="S63" i="25"/>
  <c r="R63" i="25"/>
  <c r="Q63" i="25"/>
  <c r="P63" i="25"/>
  <c r="E63" i="25"/>
  <c r="U63" i="25" s="1"/>
  <c r="U62" i="25"/>
  <c r="S62" i="25"/>
  <c r="R62" i="25"/>
  <c r="Q62" i="25"/>
  <c r="P62" i="25"/>
  <c r="E62" i="25"/>
  <c r="T62" i="25" s="1"/>
  <c r="S61" i="25"/>
  <c r="R61" i="25"/>
  <c r="Q61" i="25"/>
  <c r="P61" i="25"/>
  <c r="E61" i="25"/>
  <c r="V59" i="25"/>
  <c r="S59" i="25"/>
  <c r="O59" i="25"/>
  <c r="N59" i="25"/>
  <c r="M59" i="25"/>
  <c r="L59" i="25"/>
  <c r="K59" i="25"/>
  <c r="J59" i="25"/>
  <c r="I59" i="25"/>
  <c r="H59" i="25"/>
  <c r="R59" i="25" s="1"/>
  <c r="G59" i="25"/>
  <c r="F59" i="25"/>
  <c r="C59" i="25"/>
  <c r="B59" i="25"/>
  <c r="S58" i="25"/>
  <c r="R58" i="25"/>
  <c r="Q58" i="25"/>
  <c r="P58" i="25"/>
  <c r="E58" i="25"/>
  <c r="U58" i="25" s="1"/>
  <c r="U57" i="25"/>
  <c r="S57" i="25"/>
  <c r="R57" i="25"/>
  <c r="Q57" i="25"/>
  <c r="P57" i="25"/>
  <c r="E57" i="25"/>
  <c r="T57" i="25" s="1"/>
  <c r="S56" i="25"/>
  <c r="R56" i="25"/>
  <c r="Q56" i="25"/>
  <c r="P56" i="25"/>
  <c r="E56" i="25"/>
  <c r="U56" i="25" s="1"/>
  <c r="U55" i="25"/>
  <c r="T55" i="25"/>
  <c r="S55" i="25"/>
  <c r="R55" i="25"/>
  <c r="Q55" i="25"/>
  <c r="P55" i="25"/>
  <c r="E55" i="25"/>
  <c r="V53" i="25"/>
  <c r="O53" i="25"/>
  <c r="N53" i="25"/>
  <c r="M53" i="25"/>
  <c r="L53" i="25"/>
  <c r="K53" i="25"/>
  <c r="J53" i="25"/>
  <c r="I53" i="25"/>
  <c r="S53" i="25" s="1"/>
  <c r="H53" i="25"/>
  <c r="R53" i="25" s="1"/>
  <c r="G53" i="25"/>
  <c r="F53" i="25"/>
  <c r="C53" i="25"/>
  <c r="B53" i="25"/>
  <c r="T52" i="25"/>
  <c r="S52" i="25"/>
  <c r="R52" i="25"/>
  <c r="Q52" i="25"/>
  <c r="P52" i="25"/>
  <c r="E52" i="25"/>
  <c r="U52" i="25" s="1"/>
  <c r="S51" i="25"/>
  <c r="R51" i="25"/>
  <c r="Q51" i="25"/>
  <c r="U51" i="25" s="1"/>
  <c r="P51" i="25"/>
  <c r="T51" i="25" s="1"/>
  <c r="E51" i="25"/>
  <c r="S50" i="25"/>
  <c r="R50" i="25"/>
  <c r="Q50" i="25"/>
  <c r="P50" i="25"/>
  <c r="E50" i="25"/>
  <c r="S49" i="25"/>
  <c r="R49" i="25"/>
  <c r="Q49" i="25"/>
  <c r="P49" i="25"/>
  <c r="E49" i="25"/>
  <c r="U49" i="25" s="1"/>
  <c r="U48" i="25"/>
  <c r="S48" i="25"/>
  <c r="R48" i="25"/>
  <c r="Q48" i="25"/>
  <c r="P48" i="25"/>
  <c r="E48" i="25"/>
  <c r="T48" i="25" s="1"/>
  <c r="S47" i="25"/>
  <c r="R47" i="25"/>
  <c r="Q47" i="25"/>
  <c r="P47" i="25"/>
  <c r="E47" i="25"/>
  <c r="U46" i="25"/>
  <c r="S46" i="25"/>
  <c r="R46" i="25"/>
  <c r="Q46" i="25"/>
  <c r="P46" i="25"/>
  <c r="E46" i="25"/>
  <c r="T46" i="25" s="1"/>
  <c r="S45" i="25"/>
  <c r="R45" i="25"/>
  <c r="Q45" i="25"/>
  <c r="P45" i="25"/>
  <c r="E45" i="25"/>
  <c r="S44" i="25"/>
  <c r="R44" i="25"/>
  <c r="Q44" i="25"/>
  <c r="P44" i="25"/>
  <c r="T44" i="25" s="1"/>
  <c r="E44" i="25"/>
  <c r="U43" i="25"/>
  <c r="T43" i="25"/>
  <c r="S43" i="25"/>
  <c r="R43" i="25"/>
  <c r="Q43" i="25"/>
  <c r="P43" i="25"/>
  <c r="E43" i="25"/>
  <c r="S42" i="25"/>
  <c r="R42" i="25"/>
  <c r="Q42" i="25"/>
  <c r="P42" i="25"/>
  <c r="E42" i="25"/>
  <c r="V40" i="25"/>
  <c r="S40" i="25"/>
  <c r="O40" i="25"/>
  <c r="N40" i="25"/>
  <c r="M40" i="25"/>
  <c r="L40" i="25"/>
  <c r="K40" i="25"/>
  <c r="J40" i="25"/>
  <c r="I40" i="25"/>
  <c r="H40" i="25"/>
  <c r="R40" i="25" s="1"/>
  <c r="G40" i="25"/>
  <c r="F40" i="25"/>
  <c r="E40" i="25"/>
  <c r="C40" i="25"/>
  <c r="B40" i="25"/>
  <c r="S39" i="25"/>
  <c r="R39" i="25"/>
  <c r="Q39" i="25"/>
  <c r="P39" i="25"/>
  <c r="E39" i="25"/>
  <c r="S38" i="25"/>
  <c r="R38" i="25"/>
  <c r="Q38" i="25"/>
  <c r="P38" i="25"/>
  <c r="E38" i="25"/>
  <c r="S37" i="25"/>
  <c r="R37" i="25"/>
  <c r="Q37" i="25"/>
  <c r="P37" i="25"/>
  <c r="E37" i="25"/>
  <c r="S36" i="25"/>
  <c r="R36" i="25"/>
  <c r="Q36" i="25"/>
  <c r="P36" i="25"/>
  <c r="E36" i="25"/>
  <c r="S35" i="25"/>
  <c r="R35" i="25"/>
  <c r="Q35" i="25"/>
  <c r="P35" i="25"/>
  <c r="T35" i="25" s="1"/>
  <c r="E35" i="25"/>
  <c r="V33" i="25"/>
  <c r="O33" i="25"/>
  <c r="N33" i="25"/>
  <c r="M33" i="25"/>
  <c r="L33" i="25"/>
  <c r="K33" i="25"/>
  <c r="J33" i="25"/>
  <c r="I33" i="25"/>
  <c r="S33" i="25" s="1"/>
  <c r="H33" i="25"/>
  <c r="G33" i="25"/>
  <c r="F33" i="25"/>
  <c r="E33" i="25"/>
  <c r="C33" i="25"/>
  <c r="B33" i="25"/>
  <c r="S32" i="25"/>
  <c r="R32" i="25"/>
  <c r="Q32" i="25"/>
  <c r="U32" i="25" s="1"/>
  <c r="P32" i="25"/>
  <c r="E32" i="25"/>
  <c r="V30" i="25"/>
  <c r="O30" i="25"/>
  <c r="N30" i="25"/>
  <c r="M30" i="25"/>
  <c r="L30" i="25"/>
  <c r="K30" i="25"/>
  <c r="J30" i="25"/>
  <c r="I30" i="25"/>
  <c r="S30" i="25" s="1"/>
  <c r="H30" i="25"/>
  <c r="R30" i="25" s="1"/>
  <c r="G30" i="25"/>
  <c r="F30" i="25"/>
  <c r="C30" i="25"/>
  <c r="B30" i="25"/>
  <c r="S29" i="25"/>
  <c r="R29" i="25"/>
  <c r="Q29" i="25"/>
  <c r="P29" i="25"/>
  <c r="E29" i="25"/>
  <c r="U28" i="25"/>
  <c r="S28" i="25"/>
  <c r="R28" i="25"/>
  <c r="Q28" i="25"/>
  <c r="P28" i="25"/>
  <c r="E28" i="25"/>
  <c r="T28" i="25" s="1"/>
  <c r="S27" i="25"/>
  <c r="R27" i="25"/>
  <c r="Q27" i="25"/>
  <c r="P27" i="25"/>
  <c r="E27" i="25"/>
  <c r="U27" i="25" s="1"/>
  <c r="T26" i="25"/>
  <c r="S26" i="25"/>
  <c r="R26" i="25"/>
  <c r="Q26" i="25"/>
  <c r="P26" i="25"/>
  <c r="E26" i="25"/>
  <c r="U26" i="25" s="1"/>
  <c r="V24" i="25"/>
  <c r="Q24" i="25"/>
  <c r="O24" i="25"/>
  <c r="N24" i="25"/>
  <c r="M24" i="25"/>
  <c r="L24" i="25"/>
  <c r="K24" i="25"/>
  <c r="J24" i="25"/>
  <c r="I24" i="25"/>
  <c r="S24" i="25" s="1"/>
  <c r="H24" i="25"/>
  <c r="R24" i="25" s="1"/>
  <c r="G24" i="25"/>
  <c r="F24" i="25"/>
  <c r="C24" i="25"/>
  <c r="B24" i="25"/>
  <c r="S23" i="25"/>
  <c r="R23" i="25"/>
  <c r="Q23" i="25"/>
  <c r="P23" i="25"/>
  <c r="E23" i="25"/>
  <c r="T22" i="25"/>
  <c r="S22" i="25"/>
  <c r="R22" i="25"/>
  <c r="Q22" i="25"/>
  <c r="P22" i="25"/>
  <c r="E22" i="25"/>
  <c r="U22" i="25" s="1"/>
  <c r="S21" i="25"/>
  <c r="R21" i="25"/>
  <c r="Q21" i="25"/>
  <c r="P21" i="25"/>
  <c r="E21" i="25"/>
  <c r="S20" i="25"/>
  <c r="R20" i="25"/>
  <c r="Q20" i="25"/>
  <c r="P20" i="25"/>
  <c r="E20" i="25"/>
  <c r="T19" i="25"/>
  <c r="S19" i="25"/>
  <c r="R19" i="25"/>
  <c r="Q19" i="25"/>
  <c r="P19" i="25"/>
  <c r="E19" i="25"/>
  <c r="U19" i="25" s="1"/>
  <c r="S18" i="25"/>
  <c r="R18" i="25"/>
  <c r="Q18" i="25"/>
  <c r="P18" i="25"/>
  <c r="E18" i="25"/>
  <c r="S17" i="25"/>
  <c r="R17" i="25"/>
  <c r="Q17" i="25"/>
  <c r="P17" i="25"/>
  <c r="E17" i="25"/>
  <c r="V15" i="25"/>
  <c r="O15" i="25"/>
  <c r="N15" i="25"/>
  <c r="M15" i="25"/>
  <c r="L15" i="25"/>
  <c r="K15" i="25"/>
  <c r="J15" i="25"/>
  <c r="I15" i="25"/>
  <c r="H15" i="25"/>
  <c r="G15" i="25"/>
  <c r="F15" i="25"/>
  <c r="C15" i="25"/>
  <c r="B15" i="25"/>
  <c r="E15" i="25" s="1"/>
  <c r="S14" i="25"/>
  <c r="R14" i="25"/>
  <c r="Q14" i="25"/>
  <c r="P14" i="25"/>
  <c r="E14" i="25"/>
  <c r="S13" i="25"/>
  <c r="R13" i="25"/>
  <c r="Q13" i="25"/>
  <c r="P13" i="25"/>
  <c r="E13" i="25"/>
  <c r="U12" i="25"/>
  <c r="S12" i="25"/>
  <c r="R12" i="25"/>
  <c r="Q12" i="25"/>
  <c r="P12" i="25"/>
  <c r="E12" i="25"/>
  <c r="T12" i="25" s="1"/>
  <c r="U11" i="25"/>
  <c r="T11" i="25"/>
  <c r="S11" i="25"/>
  <c r="R11" i="25"/>
  <c r="Q11" i="25"/>
  <c r="P11" i="25"/>
  <c r="E11" i="25"/>
  <c r="S10" i="25"/>
  <c r="R10" i="25"/>
  <c r="Q10" i="25"/>
  <c r="U10" i="25" s="1"/>
  <c r="P10" i="25"/>
  <c r="T10" i="25" s="1"/>
  <c r="E10" i="25"/>
  <c r="S9" i="25"/>
  <c r="R9" i="25"/>
  <c r="Q9" i="25"/>
  <c r="P9" i="25"/>
  <c r="E9" i="25"/>
  <c r="T93" i="24"/>
  <c r="S93" i="24"/>
  <c r="R93" i="24"/>
  <c r="Q93" i="24"/>
  <c r="P93" i="24"/>
  <c r="E93" i="24"/>
  <c r="U93" i="24" s="1"/>
  <c r="U92" i="24"/>
  <c r="T92" i="24"/>
  <c r="S92" i="24"/>
  <c r="R92" i="24"/>
  <c r="Q92" i="24"/>
  <c r="P92" i="24"/>
  <c r="E92" i="24"/>
  <c r="S91" i="24"/>
  <c r="R91" i="24"/>
  <c r="Q91" i="24"/>
  <c r="P91" i="24"/>
  <c r="E91" i="24"/>
  <c r="U91" i="24" s="1"/>
  <c r="S90" i="24"/>
  <c r="R90" i="24"/>
  <c r="Q90" i="24"/>
  <c r="P90" i="24"/>
  <c r="E90" i="24"/>
  <c r="U89" i="24"/>
  <c r="S89" i="24"/>
  <c r="R89" i="24"/>
  <c r="Q89" i="24"/>
  <c r="P89" i="24"/>
  <c r="E89" i="24"/>
  <c r="T89" i="24" s="1"/>
  <c r="T88" i="24"/>
  <c r="S88" i="24"/>
  <c r="R88" i="24"/>
  <c r="Q88" i="24"/>
  <c r="P88" i="24"/>
  <c r="E88" i="24"/>
  <c r="U88" i="24" s="1"/>
  <c r="U87" i="24"/>
  <c r="S87" i="24"/>
  <c r="R87" i="24"/>
  <c r="Q87" i="24"/>
  <c r="P87" i="24"/>
  <c r="E87" i="24"/>
  <c r="T87" i="24" s="1"/>
  <c r="S86" i="24"/>
  <c r="R86" i="24"/>
  <c r="Q86" i="24"/>
  <c r="P86" i="24"/>
  <c r="E86" i="24"/>
  <c r="T86" i="24" s="1"/>
  <c r="V72" i="24"/>
  <c r="O72" i="24"/>
  <c r="N72" i="24"/>
  <c r="M72" i="24"/>
  <c r="L72" i="24"/>
  <c r="K72" i="24"/>
  <c r="J72" i="24"/>
  <c r="I72" i="24"/>
  <c r="S72" i="24" s="1"/>
  <c r="H72" i="24"/>
  <c r="G72" i="24"/>
  <c r="F72" i="24"/>
  <c r="C72" i="24"/>
  <c r="B72" i="24"/>
  <c r="V71" i="24"/>
  <c r="O71" i="24"/>
  <c r="N71" i="24"/>
  <c r="M71" i="24"/>
  <c r="L71" i="24"/>
  <c r="K71" i="24"/>
  <c r="J71" i="24"/>
  <c r="I71" i="24"/>
  <c r="S71" i="24" s="1"/>
  <c r="H71" i="24"/>
  <c r="P71" i="24" s="1"/>
  <c r="G71" i="24"/>
  <c r="F71" i="24"/>
  <c r="C71" i="24"/>
  <c r="B71" i="24"/>
  <c r="V70" i="24"/>
  <c r="O70" i="24"/>
  <c r="N70" i="24"/>
  <c r="M70" i="24"/>
  <c r="Q70" i="24" s="1"/>
  <c r="L70" i="24"/>
  <c r="K70" i="24"/>
  <c r="J70" i="24"/>
  <c r="I70" i="24"/>
  <c r="S70" i="24" s="1"/>
  <c r="H70" i="24"/>
  <c r="G70" i="24"/>
  <c r="F70" i="24"/>
  <c r="E70" i="24"/>
  <c r="C70" i="24"/>
  <c r="B70" i="24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S67" i="24" s="1"/>
  <c r="H67" i="24"/>
  <c r="G67" i="24"/>
  <c r="F67" i="24"/>
  <c r="C67" i="24"/>
  <c r="B67" i="24"/>
  <c r="V66" i="24"/>
  <c r="O66" i="24"/>
  <c r="N66" i="24"/>
  <c r="M66" i="24"/>
  <c r="L66" i="24"/>
  <c r="K66" i="24"/>
  <c r="J66" i="24"/>
  <c r="I66" i="24"/>
  <c r="S66" i="24" s="1"/>
  <c r="H66" i="24"/>
  <c r="G66" i="24"/>
  <c r="F66" i="24"/>
  <c r="C66" i="24"/>
  <c r="E66" i="24" s="1"/>
  <c r="B66" i="24"/>
  <c r="S65" i="24"/>
  <c r="R65" i="24"/>
  <c r="Q65" i="24"/>
  <c r="P65" i="24"/>
  <c r="E65" i="24"/>
  <c r="T65" i="24" s="1"/>
  <c r="S64" i="24"/>
  <c r="R64" i="24"/>
  <c r="Q64" i="24"/>
  <c r="P64" i="24"/>
  <c r="E64" i="24"/>
  <c r="U64" i="24" s="1"/>
  <c r="S63" i="24"/>
  <c r="R63" i="24"/>
  <c r="Q63" i="24"/>
  <c r="P63" i="24"/>
  <c r="E63" i="24"/>
  <c r="S62" i="24"/>
  <c r="R62" i="24"/>
  <c r="Q62" i="24"/>
  <c r="P62" i="24"/>
  <c r="E62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R59" i="24" s="1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U56" i="24"/>
  <c r="S56" i="24"/>
  <c r="R56" i="24"/>
  <c r="Q56" i="24"/>
  <c r="P56" i="24"/>
  <c r="E56" i="24"/>
  <c r="T56" i="24" s="1"/>
  <c r="S55" i="24"/>
  <c r="R55" i="24"/>
  <c r="Q55" i="24"/>
  <c r="P55" i="24"/>
  <c r="E55" i="24"/>
  <c r="V53" i="24"/>
  <c r="O53" i="24"/>
  <c r="N53" i="24"/>
  <c r="M53" i="24"/>
  <c r="L53" i="24"/>
  <c r="K53" i="24"/>
  <c r="J53" i="24"/>
  <c r="I53" i="24"/>
  <c r="S53" i="24" s="1"/>
  <c r="H53" i="24"/>
  <c r="G53" i="24"/>
  <c r="F53" i="24"/>
  <c r="C53" i="24"/>
  <c r="B53" i="24"/>
  <c r="S52" i="24"/>
  <c r="R52" i="24"/>
  <c r="Q52" i="24"/>
  <c r="P52" i="24"/>
  <c r="E52" i="24"/>
  <c r="S51" i="24"/>
  <c r="R51" i="24"/>
  <c r="Q51" i="24"/>
  <c r="P51" i="24"/>
  <c r="E51" i="24"/>
  <c r="U51" i="24" s="1"/>
  <c r="U50" i="24"/>
  <c r="T50" i="24"/>
  <c r="S50" i="24"/>
  <c r="R50" i="24"/>
  <c r="Q50" i="24"/>
  <c r="P50" i="24"/>
  <c r="E50" i="24"/>
  <c r="U49" i="24"/>
  <c r="S49" i="24"/>
  <c r="R49" i="24"/>
  <c r="Q49" i="24"/>
  <c r="P49" i="24"/>
  <c r="E49" i="24"/>
  <c r="T49" i="24" s="1"/>
  <c r="S48" i="24"/>
  <c r="R48" i="24"/>
  <c r="Q48" i="24"/>
  <c r="P48" i="24"/>
  <c r="E48" i="24"/>
  <c r="S47" i="24"/>
  <c r="R47" i="24"/>
  <c r="Q47" i="24"/>
  <c r="P47" i="24"/>
  <c r="E47" i="24"/>
  <c r="S46" i="24"/>
  <c r="R46" i="24"/>
  <c r="Q46" i="24"/>
  <c r="P46" i="24"/>
  <c r="E46" i="24"/>
  <c r="U46" i="24" s="1"/>
  <c r="S45" i="24"/>
  <c r="R45" i="24"/>
  <c r="Q45" i="24"/>
  <c r="P45" i="24"/>
  <c r="E45" i="24"/>
  <c r="S44" i="24"/>
  <c r="R44" i="24"/>
  <c r="Q44" i="24"/>
  <c r="P44" i="24"/>
  <c r="E44" i="24"/>
  <c r="S43" i="24"/>
  <c r="R43" i="24"/>
  <c r="Q43" i="24"/>
  <c r="P43" i="24"/>
  <c r="E43" i="24"/>
  <c r="U43" i="24" s="1"/>
  <c r="T42" i="24"/>
  <c r="S42" i="24"/>
  <c r="R42" i="24"/>
  <c r="Q42" i="24"/>
  <c r="P42" i="24"/>
  <c r="E42" i="24"/>
  <c r="U42" i="24" s="1"/>
  <c r="V40" i="24"/>
  <c r="Q40" i="24"/>
  <c r="O40" i="24"/>
  <c r="N40" i="24"/>
  <c r="M40" i="24"/>
  <c r="L40" i="24"/>
  <c r="K40" i="24"/>
  <c r="J40" i="24"/>
  <c r="I40" i="24"/>
  <c r="S40" i="24" s="1"/>
  <c r="H40" i="24"/>
  <c r="R40" i="24" s="1"/>
  <c r="G40" i="24"/>
  <c r="F40" i="24"/>
  <c r="C40" i="24"/>
  <c r="B40" i="24"/>
  <c r="S39" i="24"/>
  <c r="R39" i="24"/>
  <c r="Q39" i="24"/>
  <c r="P39" i="24"/>
  <c r="E39" i="24"/>
  <c r="S38" i="24"/>
  <c r="R38" i="24"/>
  <c r="Q38" i="24"/>
  <c r="P38" i="24"/>
  <c r="E38" i="24"/>
  <c r="U38" i="24" s="1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U36" i="24" s="1"/>
  <c r="U35" i="24"/>
  <c r="S35" i="24"/>
  <c r="R35" i="24"/>
  <c r="Q35" i="24"/>
  <c r="P35" i="24"/>
  <c r="E35" i="24"/>
  <c r="T35" i="24" s="1"/>
  <c r="V33" i="24"/>
  <c r="O33" i="24"/>
  <c r="N33" i="24"/>
  <c r="M33" i="24"/>
  <c r="L33" i="24"/>
  <c r="K33" i="24"/>
  <c r="J33" i="24"/>
  <c r="R33" i="24" s="1"/>
  <c r="I33" i="24"/>
  <c r="S33" i="24" s="1"/>
  <c r="H33" i="24"/>
  <c r="G33" i="24"/>
  <c r="F33" i="24"/>
  <c r="C33" i="24"/>
  <c r="B33" i="24"/>
  <c r="E33" i="24" s="1"/>
  <c r="T32" i="24"/>
  <c r="S32" i="24"/>
  <c r="R32" i="24"/>
  <c r="Q32" i="24"/>
  <c r="P32" i="24"/>
  <c r="E32" i="24"/>
  <c r="U32" i="24" s="1"/>
  <c r="V30" i="24"/>
  <c r="S30" i="24"/>
  <c r="O30" i="24"/>
  <c r="N30" i="24"/>
  <c r="M30" i="24"/>
  <c r="L30" i="24"/>
  <c r="K30" i="24"/>
  <c r="J30" i="24"/>
  <c r="I30" i="24"/>
  <c r="H30" i="24"/>
  <c r="R30" i="24" s="1"/>
  <c r="G30" i="24"/>
  <c r="F30" i="24"/>
  <c r="C30" i="24"/>
  <c r="E30" i="24" s="1"/>
  <c r="B30" i="24"/>
  <c r="U29" i="24"/>
  <c r="S29" i="24"/>
  <c r="R29" i="24"/>
  <c r="Q29" i="24"/>
  <c r="P29" i="24"/>
  <c r="E29" i="24"/>
  <c r="T29" i="24" s="1"/>
  <c r="T28" i="24"/>
  <c r="S28" i="24"/>
  <c r="R28" i="24"/>
  <c r="Q28" i="24"/>
  <c r="P28" i="24"/>
  <c r="E28" i="24"/>
  <c r="U28" i="24" s="1"/>
  <c r="U27" i="24"/>
  <c r="T27" i="24"/>
  <c r="S27" i="24"/>
  <c r="R27" i="24"/>
  <c r="Q27" i="24"/>
  <c r="P27" i="24"/>
  <c r="E27" i="24"/>
  <c r="S26" i="24"/>
  <c r="R26" i="24"/>
  <c r="Q26" i="24"/>
  <c r="P26" i="24"/>
  <c r="E26" i="24"/>
  <c r="U26" i="24" s="1"/>
  <c r="V24" i="24"/>
  <c r="O24" i="24"/>
  <c r="N24" i="24"/>
  <c r="M24" i="24"/>
  <c r="L24" i="24"/>
  <c r="K24" i="24"/>
  <c r="J24" i="24"/>
  <c r="I24" i="24"/>
  <c r="H24" i="24"/>
  <c r="P24" i="24" s="1"/>
  <c r="G24" i="24"/>
  <c r="F24" i="24"/>
  <c r="E24" i="24"/>
  <c r="C24" i="24"/>
  <c r="B24" i="24"/>
  <c r="U23" i="24"/>
  <c r="S23" i="24"/>
  <c r="R23" i="24"/>
  <c r="Q23" i="24"/>
  <c r="P23" i="24"/>
  <c r="E23" i="24"/>
  <c r="T23" i="24" s="1"/>
  <c r="T22" i="24"/>
  <c r="S22" i="24"/>
  <c r="R22" i="24"/>
  <c r="Q22" i="24"/>
  <c r="P22" i="24"/>
  <c r="E22" i="24"/>
  <c r="U22" i="24" s="1"/>
  <c r="S21" i="24"/>
  <c r="R21" i="24"/>
  <c r="Q21" i="24"/>
  <c r="P21" i="24"/>
  <c r="E21" i="24"/>
  <c r="U20" i="24"/>
  <c r="S20" i="24"/>
  <c r="R20" i="24"/>
  <c r="Q20" i="24"/>
  <c r="P20" i="24"/>
  <c r="E20" i="24"/>
  <c r="T20" i="24" s="1"/>
  <c r="U19" i="24"/>
  <c r="S19" i="24"/>
  <c r="R19" i="24"/>
  <c r="Q19" i="24"/>
  <c r="P19" i="24"/>
  <c r="E19" i="24"/>
  <c r="T19" i="24" s="1"/>
  <c r="T18" i="24"/>
  <c r="S18" i="24"/>
  <c r="R18" i="24"/>
  <c r="Q18" i="24"/>
  <c r="P18" i="24"/>
  <c r="E18" i="24"/>
  <c r="U18" i="24" s="1"/>
  <c r="S17" i="24"/>
  <c r="R17" i="24"/>
  <c r="Q17" i="24"/>
  <c r="P17" i="24"/>
  <c r="E17" i="24"/>
  <c r="T17" i="24" s="1"/>
  <c r="V15" i="24"/>
  <c r="O15" i="24"/>
  <c r="N15" i="24"/>
  <c r="M15" i="24"/>
  <c r="L15" i="24"/>
  <c r="K15" i="24"/>
  <c r="J15" i="24"/>
  <c r="I15" i="24"/>
  <c r="S15" i="24" s="1"/>
  <c r="H15" i="24"/>
  <c r="R15" i="24" s="1"/>
  <c r="G15" i="24"/>
  <c r="F15" i="24"/>
  <c r="C15" i="24"/>
  <c r="B15" i="24"/>
  <c r="E15" i="24" s="1"/>
  <c r="S14" i="24"/>
  <c r="R14" i="24"/>
  <c r="Q14" i="24"/>
  <c r="P14" i="24"/>
  <c r="E14" i="24"/>
  <c r="S13" i="24"/>
  <c r="R13" i="24"/>
  <c r="Q13" i="24"/>
  <c r="P13" i="24"/>
  <c r="E13" i="24"/>
  <c r="T12" i="24"/>
  <c r="S12" i="24"/>
  <c r="R12" i="24"/>
  <c r="Q12" i="24"/>
  <c r="P12" i="24"/>
  <c r="E12" i="24"/>
  <c r="U12" i="24" s="1"/>
  <c r="T11" i="24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U93" i="23"/>
  <c r="S93" i="23"/>
  <c r="R93" i="23"/>
  <c r="Q93" i="23"/>
  <c r="P93" i="23"/>
  <c r="E93" i="23"/>
  <c r="T93" i="23" s="1"/>
  <c r="S92" i="23"/>
  <c r="R92" i="23"/>
  <c r="Q92" i="23"/>
  <c r="P92" i="23"/>
  <c r="E92" i="23"/>
  <c r="S91" i="23"/>
  <c r="R91" i="23"/>
  <c r="Q91" i="23"/>
  <c r="P91" i="23"/>
  <c r="E91" i="23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U88" i="23"/>
  <c r="T88" i="23"/>
  <c r="S88" i="23"/>
  <c r="R88" i="23"/>
  <c r="Q88" i="23"/>
  <c r="P88" i="23"/>
  <c r="E88" i="23"/>
  <c r="T87" i="23"/>
  <c r="S87" i="23"/>
  <c r="R87" i="23"/>
  <c r="Q87" i="23"/>
  <c r="P87" i="23"/>
  <c r="E87" i="23"/>
  <c r="U87" i="23" s="1"/>
  <c r="S86" i="23"/>
  <c r="R86" i="23"/>
  <c r="Q86" i="23"/>
  <c r="P86" i="23"/>
  <c r="E86" i="23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V71" i="23"/>
  <c r="O71" i="23"/>
  <c r="N71" i="23"/>
  <c r="M71" i="23"/>
  <c r="L71" i="23"/>
  <c r="K71" i="23"/>
  <c r="J71" i="23"/>
  <c r="R71" i="23" s="1"/>
  <c r="I71" i="23"/>
  <c r="S71" i="23" s="1"/>
  <c r="H71" i="23"/>
  <c r="G71" i="23"/>
  <c r="F71" i="23"/>
  <c r="C71" i="23"/>
  <c r="B71" i="23"/>
  <c r="E71" i="23" s="1"/>
  <c r="V70" i="23"/>
  <c r="S70" i="23"/>
  <c r="O70" i="23"/>
  <c r="N70" i="23"/>
  <c r="M70" i="23"/>
  <c r="L70" i="23"/>
  <c r="K70" i="23"/>
  <c r="J70" i="23"/>
  <c r="I70" i="23"/>
  <c r="H70" i="23"/>
  <c r="G70" i="23"/>
  <c r="F70" i="23"/>
  <c r="C70" i="23"/>
  <c r="B70" i="23"/>
  <c r="T69" i="23"/>
  <c r="S69" i="23"/>
  <c r="R69" i="23"/>
  <c r="Q69" i="23"/>
  <c r="P69" i="23"/>
  <c r="E69" i="23"/>
  <c r="V67" i="23"/>
  <c r="O67" i="23"/>
  <c r="N67" i="23"/>
  <c r="M67" i="23"/>
  <c r="L67" i="23"/>
  <c r="K67" i="23"/>
  <c r="J67" i="23"/>
  <c r="I67" i="23"/>
  <c r="S67" i="23" s="1"/>
  <c r="H67" i="23"/>
  <c r="G67" i="23"/>
  <c r="F67" i="23"/>
  <c r="C67" i="23"/>
  <c r="B67" i="23"/>
  <c r="V66" i="23"/>
  <c r="O66" i="23"/>
  <c r="N66" i="23"/>
  <c r="M66" i="23"/>
  <c r="L66" i="23"/>
  <c r="K66" i="23"/>
  <c r="J66" i="23"/>
  <c r="I66" i="23"/>
  <c r="H66" i="23"/>
  <c r="R66" i="23" s="1"/>
  <c r="G66" i="23"/>
  <c r="F66" i="23"/>
  <c r="C66" i="23"/>
  <c r="B66" i="23"/>
  <c r="E66" i="23" s="1"/>
  <c r="S65" i="23"/>
  <c r="R65" i="23"/>
  <c r="Q65" i="23"/>
  <c r="P65" i="23"/>
  <c r="E65" i="23"/>
  <c r="S64" i="23"/>
  <c r="R64" i="23"/>
  <c r="Q64" i="23"/>
  <c r="P64" i="23"/>
  <c r="E64" i="23"/>
  <c r="T63" i="23"/>
  <c r="S63" i="23"/>
  <c r="R63" i="23"/>
  <c r="Q63" i="23"/>
  <c r="P63" i="23"/>
  <c r="E63" i="23"/>
  <c r="U63" i="23" s="1"/>
  <c r="T62" i="23"/>
  <c r="S62" i="23"/>
  <c r="R62" i="23"/>
  <c r="Q62" i="23"/>
  <c r="P62" i="23"/>
  <c r="E62" i="23"/>
  <c r="U62" i="23" s="1"/>
  <c r="U61" i="23"/>
  <c r="T61" i="23"/>
  <c r="S61" i="23"/>
  <c r="R61" i="23"/>
  <c r="Q61" i="23"/>
  <c r="P61" i="23"/>
  <c r="E61" i="23"/>
  <c r="V59" i="23"/>
  <c r="Q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U56" i="23" s="1"/>
  <c r="S55" i="23"/>
  <c r="R55" i="23"/>
  <c r="Q55" i="23"/>
  <c r="P55" i="23"/>
  <c r="E55" i="23"/>
  <c r="U55" i="23" s="1"/>
  <c r="V53" i="23"/>
  <c r="O53" i="23"/>
  <c r="N53" i="23"/>
  <c r="M53" i="23"/>
  <c r="L53" i="23"/>
  <c r="K53" i="23"/>
  <c r="J53" i="23"/>
  <c r="I53" i="23"/>
  <c r="S53" i="23" s="1"/>
  <c r="H53" i="23"/>
  <c r="G53" i="23"/>
  <c r="F53" i="23"/>
  <c r="C53" i="23"/>
  <c r="B53" i="23"/>
  <c r="S52" i="23"/>
  <c r="R52" i="23"/>
  <c r="Q52" i="23"/>
  <c r="P52" i="23"/>
  <c r="E52" i="23"/>
  <c r="U52" i="23" s="1"/>
  <c r="S51" i="23"/>
  <c r="R51" i="23"/>
  <c r="Q51" i="23"/>
  <c r="P51" i="23"/>
  <c r="E51" i="23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T48" i="23"/>
  <c r="S48" i="23"/>
  <c r="R48" i="23"/>
  <c r="Q48" i="23"/>
  <c r="P48" i="23"/>
  <c r="E48" i="23"/>
  <c r="U48" i="23" s="1"/>
  <c r="S47" i="23"/>
  <c r="R47" i="23"/>
  <c r="Q47" i="23"/>
  <c r="P47" i="23"/>
  <c r="E47" i="23"/>
  <c r="T47" i="23" s="1"/>
  <c r="S46" i="23"/>
  <c r="R46" i="23"/>
  <c r="Q46" i="23"/>
  <c r="P46" i="23"/>
  <c r="E46" i="23"/>
  <c r="U45" i="23"/>
  <c r="T45" i="23"/>
  <c r="S45" i="23"/>
  <c r="R45" i="23"/>
  <c r="Q45" i="23"/>
  <c r="P45" i="23"/>
  <c r="E45" i="23"/>
  <c r="S44" i="23"/>
  <c r="R44" i="23"/>
  <c r="Q44" i="23"/>
  <c r="P44" i="23"/>
  <c r="E44" i="23"/>
  <c r="U44" i="23" s="1"/>
  <c r="S43" i="23"/>
  <c r="R43" i="23"/>
  <c r="Q43" i="23"/>
  <c r="P43" i="23"/>
  <c r="E43" i="23"/>
  <c r="U42" i="23"/>
  <c r="S42" i="23"/>
  <c r="R42" i="23"/>
  <c r="Q42" i="23"/>
  <c r="P42" i="23"/>
  <c r="E42" i="23"/>
  <c r="T42" i="23" s="1"/>
  <c r="V40" i="23"/>
  <c r="O40" i="23"/>
  <c r="N40" i="23"/>
  <c r="M40" i="23"/>
  <c r="L40" i="23"/>
  <c r="K40" i="23"/>
  <c r="J40" i="23"/>
  <c r="I40" i="23"/>
  <c r="H40" i="23"/>
  <c r="R40" i="23" s="1"/>
  <c r="G40" i="23"/>
  <c r="F40" i="23"/>
  <c r="C40" i="23"/>
  <c r="B40" i="23"/>
  <c r="S39" i="23"/>
  <c r="R39" i="23"/>
  <c r="Q39" i="23"/>
  <c r="P39" i="23"/>
  <c r="E39" i="23"/>
  <c r="U39" i="23" s="1"/>
  <c r="U38" i="23"/>
  <c r="S38" i="23"/>
  <c r="R38" i="23"/>
  <c r="Q38" i="23"/>
  <c r="P38" i="23"/>
  <c r="E38" i="23"/>
  <c r="T38" i="23" s="1"/>
  <c r="S37" i="23"/>
  <c r="R37" i="23"/>
  <c r="Q37" i="23"/>
  <c r="P37" i="23"/>
  <c r="E37" i="23"/>
  <c r="T36" i="23"/>
  <c r="S36" i="23"/>
  <c r="R36" i="23"/>
  <c r="Q36" i="23"/>
  <c r="P36" i="23"/>
  <c r="E36" i="23"/>
  <c r="U35" i="23"/>
  <c r="S35" i="23"/>
  <c r="R35" i="23"/>
  <c r="Q35" i="23"/>
  <c r="P35" i="23"/>
  <c r="E35" i="23"/>
  <c r="V33" i="23"/>
  <c r="S33" i="23"/>
  <c r="O33" i="23"/>
  <c r="N33" i="23"/>
  <c r="M33" i="23"/>
  <c r="L33" i="23"/>
  <c r="K33" i="23"/>
  <c r="J33" i="23"/>
  <c r="I33" i="23"/>
  <c r="H33" i="23"/>
  <c r="P33" i="23" s="1"/>
  <c r="G33" i="23"/>
  <c r="F33" i="23"/>
  <c r="C33" i="23"/>
  <c r="B33" i="23"/>
  <c r="T32" i="23"/>
  <c r="S32" i="23"/>
  <c r="R32" i="23"/>
  <c r="Q32" i="23"/>
  <c r="U32" i="23" s="1"/>
  <c r="P32" i="23"/>
  <c r="E32" i="23"/>
  <c r="V30" i="23"/>
  <c r="O30" i="23"/>
  <c r="N30" i="23"/>
  <c r="M30" i="23"/>
  <c r="L30" i="23"/>
  <c r="K30" i="23"/>
  <c r="J30" i="23"/>
  <c r="I30" i="23"/>
  <c r="H30" i="23"/>
  <c r="R30" i="23" s="1"/>
  <c r="G30" i="23"/>
  <c r="F30" i="23"/>
  <c r="C30" i="23"/>
  <c r="B30" i="23"/>
  <c r="E30" i="23" s="1"/>
  <c r="S29" i="23"/>
  <c r="R29" i="23"/>
  <c r="Q29" i="23"/>
  <c r="P29" i="23"/>
  <c r="E29" i="23"/>
  <c r="U28" i="23"/>
  <c r="S28" i="23"/>
  <c r="R28" i="23"/>
  <c r="Q28" i="23"/>
  <c r="P28" i="23"/>
  <c r="E28" i="23"/>
  <c r="T28" i="23" s="1"/>
  <c r="U27" i="23"/>
  <c r="S27" i="23"/>
  <c r="R27" i="23"/>
  <c r="Q27" i="23"/>
  <c r="P27" i="23"/>
  <c r="E27" i="23"/>
  <c r="T27" i="23" s="1"/>
  <c r="S26" i="23"/>
  <c r="R26" i="23"/>
  <c r="Q26" i="23"/>
  <c r="P26" i="23"/>
  <c r="E26" i="23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E24" i="23" s="1"/>
  <c r="B24" i="23"/>
  <c r="S23" i="23"/>
  <c r="R23" i="23"/>
  <c r="Q23" i="23"/>
  <c r="P23" i="23"/>
  <c r="E23" i="23"/>
  <c r="T23" i="23" s="1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S18" i="23"/>
  <c r="R18" i="23"/>
  <c r="Q18" i="23"/>
  <c r="P18" i="23"/>
  <c r="E18" i="23"/>
  <c r="S17" i="23"/>
  <c r="R17" i="23"/>
  <c r="Q17" i="23"/>
  <c r="P17" i="23"/>
  <c r="E17" i="23"/>
  <c r="V15" i="23"/>
  <c r="S15" i="23"/>
  <c r="O15" i="23"/>
  <c r="N15" i="23"/>
  <c r="M15" i="23"/>
  <c r="L15" i="23"/>
  <c r="K15" i="23"/>
  <c r="J15" i="23"/>
  <c r="I15" i="23"/>
  <c r="H15" i="23"/>
  <c r="P15" i="23" s="1"/>
  <c r="G15" i="23"/>
  <c r="F15" i="23"/>
  <c r="E15" i="23"/>
  <c r="C15" i="23"/>
  <c r="B15" i="23"/>
  <c r="S14" i="23"/>
  <c r="R14" i="23"/>
  <c r="Q14" i="23"/>
  <c r="P14" i="23"/>
  <c r="E14" i="23"/>
  <c r="S13" i="23"/>
  <c r="R13" i="23"/>
  <c r="Q13" i="23"/>
  <c r="P13" i="23"/>
  <c r="E13" i="23"/>
  <c r="U12" i="23"/>
  <c r="T12" i="23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T9" i="23"/>
  <c r="S9" i="23"/>
  <c r="R9" i="23"/>
  <c r="Q9" i="23"/>
  <c r="P9" i="23"/>
  <c r="E9" i="23"/>
  <c r="U9" i="23" s="1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U91" i="22"/>
  <c r="S91" i="22"/>
  <c r="R91" i="22"/>
  <c r="Q91" i="22"/>
  <c r="P91" i="22"/>
  <c r="E91" i="22"/>
  <c r="T91" i="22" s="1"/>
  <c r="S90" i="22"/>
  <c r="R90" i="22"/>
  <c r="Q90" i="22"/>
  <c r="P90" i="22"/>
  <c r="E90" i="22"/>
  <c r="U89" i="22"/>
  <c r="T89" i="22"/>
  <c r="S89" i="22"/>
  <c r="R89" i="22"/>
  <c r="Q89" i="22"/>
  <c r="P89" i="22"/>
  <c r="E89" i="22"/>
  <c r="U88" i="22"/>
  <c r="S88" i="22"/>
  <c r="R88" i="22"/>
  <c r="Q88" i="22"/>
  <c r="P88" i="22"/>
  <c r="E88" i="22"/>
  <c r="T88" i="22" s="1"/>
  <c r="T87" i="22"/>
  <c r="S87" i="22"/>
  <c r="R87" i="22"/>
  <c r="Q87" i="22"/>
  <c r="P87" i="22"/>
  <c r="E87" i="22"/>
  <c r="U87" i="22" s="1"/>
  <c r="U86" i="22"/>
  <c r="S86" i="22"/>
  <c r="R86" i="22"/>
  <c r="Q86" i="22"/>
  <c r="P86" i="22"/>
  <c r="E86" i="22"/>
  <c r="T86" i="22" s="1"/>
  <c r="V72" i="22"/>
  <c r="O72" i="22"/>
  <c r="N72" i="22"/>
  <c r="M72" i="22"/>
  <c r="L72" i="22"/>
  <c r="K72" i="22"/>
  <c r="J72" i="22"/>
  <c r="I72" i="22"/>
  <c r="S72" i="22" s="1"/>
  <c r="H72" i="22"/>
  <c r="G72" i="22"/>
  <c r="F72" i="22"/>
  <c r="C72" i="22"/>
  <c r="B72" i="22"/>
  <c r="V71" i="22"/>
  <c r="S71" i="22"/>
  <c r="O71" i="22"/>
  <c r="N71" i="22"/>
  <c r="M71" i="22"/>
  <c r="L71" i="22"/>
  <c r="K71" i="22"/>
  <c r="J71" i="22"/>
  <c r="I71" i="22"/>
  <c r="H71" i="22"/>
  <c r="P71" i="22" s="1"/>
  <c r="G71" i="22"/>
  <c r="F71" i="22"/>
  <c r="C71" i="22"/>
  <c r="B71" i="22"/>
  <c r="V70" i="22"/>
  <c r="O70" i="22"/>
  <c r="N70" i="22"/>
  <c r="M70" i="22"/>
  <c r="L70" i="22"/>
  <c r="K70" i="22"/>
  <c r="J70" i="22"/>
  <c r="I70" i="22"/>
  <c r="S70" i="22" s="1"/>
  <c r="H70" i="22"/>
  <c r="G70" i="22"/>
  <c r="F70" i="22"/>
  <c r="E70" i="22"/>
  <c r="C70" i="22"/>
  <c r="B70" i="22"/>
  <c r="S69" i="22"/>
  <c r="R69" i="22"/>
  <c r="Q69" i="22"/>
  <c r="P69" i="22"/>
  <c r="E69" i="22"/>
  <c r="V67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V66" i="22"/>
  <c r="S66" i="22"/>
  <c r="O66" i="22"/>
  <c r="N66" i="22"/>
  <c r="M66" i="22"/>
  <c r="L66" i="22"/>
  <c r="K66" i="22"/>
  <c r="J66" i="22"/>
  <c r="I66" i="22"/>
  <c r="H66" i="22"/>
  <c r="R66" i="22" s="1"/>
  <c r="G66" i="22"/>
  <c r="F66" i="22"/>
  <c r="E66" i="22"/>
  <c r="C66" i="22"/>
  <c r="B66" i="22"/>
  <c r="U65" i="22"/>
  <c r="S65" i="22"/>
  <c r="R65" i="22"/>
  <c r="Q65" i="22"/>
  <c r="P65" i="22"/>
  <c r="E65" i="22"/>
  <c r="T65" i="22" s="1"/>
  <c r="S64" i="22"/>
  <c r="R64" i="22"/>
  <c r="Q64" i="22"/>
  <c r="P64" i="22"/>
  <c r="E64" i="22"/>
  <c r="U64" i="22" s="1"/>
  <c r="S63" i="22"/>
  <c r="R63" i="22"/>
  <c r="Q63" i="22"/>
  <c r="P63" i="22"/>
  <c r="E63" i="22"/>
  <c r="U63" i="22" s="1"/>
  <c r="S62" i="22"/>
  <c r="R62" i="22"/>
  <c r="Q62" i="22"/>
  <c r="P62" i="22"/>
  <c r="E62" i="22"/>
  <c r="T62" i="22" s="1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S59" i="22" s="1"/>
  <c r="H59" i="22"/>
  <c r="G59" i="22"/>
  <c r="F59" i="22"/>
  <c r="C59" i="22"/>
  <c r="B59" i="22"/>
  <c r="S58" i="22"/>
  <c r="R58" i="22"/>
  <c r="Q58" i="22"/>
  <c r="P58" i="22"/>
  <c r="E58" i="22"/>
  <c r="T58" i="22" s="1"/>
  <c r="S57" i="22"/>
  <c r="R57" i="22"/>
  <c r="Q57" i="22"/>
  <c r="P57" i="22"/>
  <c r="E57" i="22"/>
  <c r="T56" i="22"/>
  <c r="S56" i="22"/>
  <c r="R56" i="22"/>
  <c r="Q56" i="22"/>
  <c r="P56" i="22"/>
  <c r="E56" i="22"/>
  <c r="U56" i="22" s="1"/>
  <c r="U55" i="22"/>
  <c r="S55" i="22"/>
  <c r="R55" i="22"/>
  <c r="Q55" i="22"/>
  <c r="P55" i="22"/>
  <c r="E55" i="22"/>
  <c r="T55" i="22" s="1"/>
  <c r="V53" i="22"/>
  <c r="S53" i="22"/>
  <c r="O53" i="22"/>
  <c r="N53" i="22"/>
  <c r="M53" i="22"/>
  <c r="L53" i="22"/>
  <c r="K53" i="22"/>
  <c r="J53" i="22"/>
  <c r="I53" i="22"/>
  <c r="H53" i="22"/>
  <c r="P53" i="22" s="1"/>
  <c r="G53" i="22"/>
  <c r="F53" i="22"/>
  <c r="C53" i="22"/>
  <c r="B53" i="22"/>
  <c r="T52" i="22"/>
  <c r="S52" i="22"/>
  <c r="R52" i="22"/>
  <c r="Q52" i="22"/>
  <c r="U52" i="22" s="1"/>
  <c r="P52" i="22"/>
  <c r="E52" i="22"/>
  <c r="U51" i="22"/>
  <c r="S51" i="22"/>
  <c r="R51" i="22"/>
  <c r="Q51" i="22"/>
  <c r="P51" i="22"/>
  <c r="E51" i="22"/>
  <c r="T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T46" i="22" s="1"/>
  <c r="S45" i="22"/>
  <c r="R45" i="22"/>
  <c r="Q45" i="22"/>
  <c r="P45" i="22"/>
  <c r="E45" i="22"/>
  <c r="T44" i="22"/>
  <c r="S44" i="22"/>
  <c r="R44" i="22"/>
  <c r="Q44" i="22"/>
  <c r="P44" i="22"/>
  <c r="E44" i="22"/>
  <c r="U44" i="22" s="1"/>
  <c r="U43" i="22"/>
  <c r="S43" i="22"/>
  <c r="R43" i="22"/>
  <c r="Q43" i="22"/>
  <c r="P43" i="22"/>
  <c r="E43" i="22"/>
  <c r="T43" i="22" s="1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J40" i="22"/>
  <c r="I40" i="22"/>
  <c r="S40" i="22" s="1"/>
  <c r="H40" i="22"/>
  <c r="R40" i="22" s="1"/>
  <c r="G40" i="22"/>
  <c r="F40" i="22"/>
  <c r="C40" i="22"/>
  <c r="E40" i="22" s="1"/>
  <c r="B40" i="22"/>
  <c r="U39" i="22"/>
  <c r="S39" i="22"/>
  <c r="R39" i="22"/>
  <c r="Q39" i="22"/>
  <c r="P39" i="22"/>
  <c r="E39" i="22"/>
  <c r="T39" i="22" s="1"/>
  <c r="T38" i="22"/>
  <c r="S38" i="22"/>
  <c r="R38" i="22"/>
  <c r="Q38" i="22"/>
  <c r="P38" i="22"/>
  <c r="E38" i="22"/>
  <c r="U38" i="22" s="1"/>
  <c r="S37" i="22"/>
  <c r="R37" i="22"/>
  <c r="Q37" i="22"/>
  <c r="P37" i="22"/>
  <c r="E37" i="22"/>
  <c r="T37" i="22" s="1"/>
  <c r="S36" i="22"/>
  <c r="R36" i="22"/>
  <c r="Q36" i="22"/>
  <c r="P36" i="22"/>
  <c r="E36" i="22"/>
  <c r="U36" i="22" s="1"/>
  <c r="S35" i="22"/>
  <c r="R35" i="22"/>
  <c r="Q35" i="22"/>
  <c r="P35" i="22"/>
  <c r="E35" i="22"/>
  <c r="V33" i="22"/>
  <c r="O33" i="22"/>
  <c r="N33" i="22"/>
  <c r="M33" i="22"/>
  <c r="L33" i="22"/>
  <c r="K33" i="22"/>
  <c r="J33" i="22"/>
  <c r="I33" i="22"/>
  <c r="S33" i="22" s="1"/>
  <c r="H33" i="22"/>
  <c r="P33" i="22" s="1"/>
  <c r="G33" i="22"/>
  <c r="F33" i="22"/>
  <c r="E33" i="22"/>
  <c r="C33" i="22"/>
  <c r="B33" i="22"/>
  <c r="S32" i="22"/>
  <c r="R32" i="22"/>
  <c r="Q32" i="22"/>
  <c r="P32" i="22"/>
  <c r="E32" i="22"/>
  <c r="U32" i="22" s="1"/>
  <c r="V30" i="22"/>
  <c r="O30" i="22"/>
  <c r="N30" i="22"/>
  <c r="M30" i="22"/>
  <c r="L30" i="22"/>
  <c r="K30" i="22"/>
  <c r="J30" i="22"/>
  <c r="I30" i="22"/>
  <c r="H30" i="22"/>
  <c r="R30" i="22" s="1"/>
  <c r="G30" i="22"/>
  <c r="F30" i="22"/>
  <c r="C30" i="22"/>
  <c r="B30" i="22"/>
  <c r="U29" i="22"/>
  <c r="S29" i="22"/>
  <c r="R29" i="22"/>
  <c r="Q29" i="22"/>
  <c r="P29" i="22"/>
  <c r="E29" i="22"/>
  <c r="T29" i="22" s="1"/>
  <c r="S28" i="22"/>
  <c r="R28" i="22"/>
  <c r="Q28" i="22"/>
  <c r="P28" i="22"/>
  <c r="E28" i="22"/>
  <c r="U28" i="22" s="1"/>
  <c r="S27" i="22"/>
  <c r="R27" i="22"/>
  <c r="Q27" i="22"/>
  <c r="P27" i="22"/>
  <c r="E27" i="22"/>
  <c r="U27" i="22" s="1"/>
  <c r="U26" i="22"/>
  <c r="S26" i="22"/>
  <c r="R26" i="22"/>
  <c r="Q26" i="22"/>
  <c r="P26" i="22"/>
  <c r="E26" i="22"/>
  <c r="T26" i="22" s="1"/>
  <c r="V24" i="22"/>
  <c r="O24" i="22"/>
  <c r="N24" i="22"/>
  <c r="M24" i="22"/>
  <c r="L24" i="22"/>
  <c r="K24" i="22"/>
  <c r="J24" i="22"/>
  <c r="I24" i="22"/>
  <c r="Q24" i="22" s="1"/>
  <c r="H24" i="22"/>
  <c r="R24" i="22" s="1"/>
  <c r="G24" i="22"/>
  <c r="F24" i="22"/>
  <c r="C24" i="22"/>
  <c r="B24" i="22"/>
  <c r="E24" i="22" s="1"/>
  <c r="S23" i="22"/>
  <c r="R23" i="22"/>
  <c r="Q23" i="22"/>
  <c r="P23" i="22"/>
  <c r="E23" i="22"/>
  <c r="U23" i="22" s="1"/>
  <c r="U22" i="22"/>
  <c r="S22" i="22"/>
  <c r="R22" i="22"/>
  <c r="Q22" i="22"/>
  <c r="P22" i="22"/>
  <c r="E22" i="22"/>
  <c r="T22" i="22" s="1"/>
  <c r="S21" i="22"/>
  <c r="R21" i="22"/>
  <c r="Q21" i="22"/>
  <c r="P21" i="22"/>
  <c r="E21" i="22"/>
  <c r="U20" i="22"/>
  <c r="S20" i="22"/>
  <c r="R20" i="22"/>
  <c r="Q20" i="22"/>
  <c r="P20" i="22"/>
  <c r="E20" i="22"/>
  <c r="T20" i="22" s="1"/>
  <c r="U19" i="22"/>
  <c r="S19" i="22"/>
  <c r="R19" i="22"/>
  <c r="Q19" i="22"/>
  <c r="P19" i="22"/>
  <c r="E19" i="22"/>
  <c r="T19" i="22" s="1"/>
  <c r="T18" i="22"/>
  <c r="S18" i="22"/>
  <c r="R18" i="22"/>
  <c r="Q18" i="22"/>
  <c r="P18" i="22"/>
  <c r="E18" i="22"/>
  <c r="U18" i="22" s="1"/>
  <c r="U17" i="22"/>
  <c r="S17" i="22"/>
  <c r="R17" i="22"/>
  <c r="Q17" i="22"/>
  <c r="P17" i="22"/>
  <c r="E17" i="22"/>
  <c r="T17" i="22" s="1"/>
  <c r="V15" i="22"/>
  <c r="O15" i="22"/>
  <c r="N15" i="22"/>
  <c r="M15" i="22"/>
  <c r="L15" i="22"/>
  <c r="K15" i="22"/>
  <c r="Q15" i="22" s="1"/>
  <c r="J15" i="22"/>
  <c r="I15" i="22"/>
  <c r="S15" i="22" s="1"/>
  <c r="H15" i="22"/>
  <c r="R15" i="22" s="1"/>
  <c r="G15" i="22"/>
  <c r="F15" i="22"/>
  <c r="C15" i="22"/>
  <c r="B15" i="22"/>
  <c r="T14" i="22"/>
  <c r="S14" i="22"/>
  <c r="R14" i="22"/>
  <c r="Q14" i="22"/>
  <c r="P14" i="22"/>
  <c r="E14" i="22"/>
  <c r="U14" i="22" s="1"/>
  <c r="U13" i="22"/>
  <c r="S13" i="22"/>
  <c r="R13" i="22"/>
  <c r="Q13" i="22"/>
  <c r="P13" i="22"/>
  <c r="E13" i="22"/>
  <c r="T13" i="22" s="1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U10" i="22"/>
  <c r="S10" i="22"/>
  <c r="R10" i="22"/>
  <c r="Q10" i="22"/>
  <c r="P10" i="22"/>
  <c r="E10" i="22"/>
  <c r="T10" i="22" s="1"/>
  <c r="S9" i="22"/>
  <c r="R9" i="22"/>
  <c r="Q9" i="22"/>
  <c r="P9" i="22"/>
  <c r="E9" i="22"/>
  <c r="U93" i="21"/>
  <c r="S93" i="21"/>
  <c r="R93" i="21"/>
  <c r="Q93" i="21"/>
  <c r="P93" i="21"/>
  <c r="E93" i="21"/>
  <c r="T93" i="21" s="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U90" i="2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S88" i="21"/>
  <c r="R88" i="21"/>
  <c r="Q88" i="21"/>
  <c r="P88" i="21"/>
  <c r="E88" i="21"/>
  <c r="U88" i="21" s="1"/>
  <c r="U87" i="21"/>
  <c r="S87" i="21"/>
  <c r="R87" i="21"/>
  <c r="Q87" i="21"/>
  <c r="P87" i="21"/>
  <c r="E87" i="21"/>
  <c r="T87" i="21" s="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E72" i="21" s="1"/>
  <c r="V71" i="21"/>
  <c r="O71" i="21"/>
  <c r="N71" i="21"/>
  <c r="M71" i="21"/>
  <c r="L71" i="21"/>
  <c r="K71" i="21"/>
  <c r="J71" i="21"/>
  <c r="I71" i="21"/>
  <c r="S71" i="21" s="1"/>
  <c r="H71" i="21"/>
  <c r="G71" i="21"/>
  <c r="F71" i="21"/>
  <c r="C71" i="21"/>
  <c r="B71" i="21"/>
  <c r="E71" i="21" s="1"/>
  <c r="V70" i="21"/>
  <c r="O70" i="21"/>
  <c r="N70" i="21"/>
  <c r="M70" i="21"/>
  <c r="L70" i="21"/>
  <c r="K70" i="21"/>
  <c r="J70" i="21"/>
  <c r="I70" i="21"/>
  <c r="S70" i="21" s="1"/>
  <c r="H70" i="21"/>
  <c r="G70" i="21"/>
  <c r="F70" i="21"/>
  <c r="C70" i="21"/>
  <c r="B70" i="21"/>
  <c r="E70" i="21" s="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V66" i="21"/>
  <c r="O66" i="21"/>
  <c r="N66" i="21"/>
  <c r="M66" i="21"/>
  <c r="L66" i="21"/>
  <c r="K66" i="21"/>
  <c r="J66" i="21"/>
  <c r="I66" i="21"/>
  <c r="H66" i="21"/>
  <c r="P66" i="21" s="1"/>
  <c r="G66" i="21"/>
  <c r="F66" i="21"/>
  <c r="C66" i="21"/>
  <c r="B66" i="21"/>
  <c r="S65" i="21"/>
  <c r="R65" i="21"/>
  <c r="Q65" i="21"/>
  <c r="P65" i="21"/>
  <c r="E65" i="21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T62" i="21"/>
  <c r="S62" i="21"/>
  <c r="R62" i="21"/>
  <c r="Q62" i="21"/>
  <c r="P62" i="21"/>
  <c r="E62" i="21"/>
  <c r="U62" i="21" s="1"/>
  <c r="U61" i="21"/>
  <c r="S61" i="21"/>
  <c r="R61" i="21"/>
  <c r="Q61" i="21"/>
  <c r="P61" i="21"/>
  <c r="E61" i="21"/>
  <c r="T61" i="21" s="1"/>
  <c r="V59" i="21"/>
  <c r="O59" i="21"/>
  <c r="N59" i="21"/>
  <c r="M59" i="21"/>
  <c r="L59" i="21"/>
  <c r="K59" i="21"/>
  <c r="J59" i="21"/>
  <c r="I59" i="21"/>
  <c r="H59" i="21"/>
  <c r="R59" i="21" s="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V53" i="21"/>
  <c r="O53" i="21"/>
  <c r="N53" i="21"/>
  <c r="M53" i="21"/>
  <c r="L53" i="21"/>
  <c r="K53" i="21"/>
  <c r="J53" i="21"/>
  <c r="I53" i="21"/>
  <c r="S53" i="21" s="1"/>
  <c r="H53" i="21"/>
  <c r="G53" i="21"/>
  <c r="F53" i="21"/>
  <c r="C53" i="21"/>
  <c r="B53" i="21"/>
  <c r="E53" i="21" s="1"/>
  <c r="S52" i="21"/>
  <c r="R52" i="21"/>
  <c r="Q52" i="21"/>
  <c r="P52" i="21"/>
  <c r="E52" i="21"/>
  <c r="S51" i="21"/>
  <c r="R51" i="21"/>
  <c r="Q51" i="21"/>
  <c r="P51" i="21"/>
  <c r="E51" i="21"/>
  <c r="U51" i="21" s="1"/>
  <c r="S50" i="21"/>
  <c r="R50" i="21"/>
  <c r="Q50" i="21"/>
  <c r="P50" i="21"/>
  <c r="E50" i="21"/>
  <c r="S49" i="21"/>
  <c r="R49" i="21"/>
  <c r="Q49" i="21"/>
  <c r="P49" i="21"/>
  <c r="E49" i="21"/>
  <c r="U48" i="21"/>
  <c r="T48" i="21"/>
  <c r="S48" i="21"/>
  <c r="R48" i="21"/>
  <c r="Q48" i="21"/>
  <c r="P48" i="21"/>
  <c r="E48" i="2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S43" i="21"/>
  <c r="R43" i="21"/>
  <c r="Q43" i="21"/>
  <c r="P43" i="21"/>
  <c r="E43" i="21"/>
  <c r="S42" i="21"/>
  <c r="R42" i="21"/>
  <c r="Q42" i="21"/>
  <c r="P42" i="21"/>
  <c r="E42" i="21"/>
  <c r="T42" i="21" s="1"/>
  <c r="V40" i="21"/>
  <c r="O40" i="21"/>
  <c r="N40" i="21"/>
  <c r="M40" i="21"/>
  <c r="L40" i="21"/>
  <c r="K40" i="21"/>
  <c r="J40" i="21"/>
  <c r="I40" i="21"/>
  <c r="S40" i="21" s="1"/>
  <c r="H40" i="21"/>
  <c r="R40" i="21" s="1"/>
  <c r="G40" i="21"/>
  <c r="F40" i="21"/>
  <c r="C40" i="21"/>
  <c r="B40" i="21"/>
  <c r="E40" i="21" s="1"/>
  <c r="S39" i="21"/>
  <c r="R39" i="21"/>
  <c r="Q39" i="21"/>
  <c r="P39" i="21"/>
  <c r="E39" i="21"/>
  <c r="U39" i="21" s="1"/>
  <c r="U38" i="21"/>
  <c r="S38" i="21"/>
  <c r="R38" i="21"/>
  <c r="Q38" i="21"/>
  <c r="P38" i="21"/>
  <c r="E38" i="21"/>
  <c r="T38" i="21" s="1"/>
  <c r="S37" i="21"/>
  <c r="R37" i="21"/>
  <c r="Q37" i="21"/>
  <c r="P37" i="21"/>
  <c r="E37" i="21"/>
  <c r="T36" i="21"/>
  <c r="S36" i="21"/>
  <c r="R36" i="21"/>
  <c r="Q36" i="21"/>
  <c r="P36" i="21"/>
  <c r="E36" i="21"/>
  <c r="U36" i="21" s="1"/>
  <c r="U35" i="21"/>
  <c r="S35" i="21"/>
  <c r="R35" i="21"/>
  <c r="Q35" i="21"/>
  <c r="P35" i="21"/>
  <c r="E35" i="21"/>
  <c r="T35" i="21" s="1"/>
  <c r="V33" i="21"/>
  <c r="O33" i="21"/>
  <c r="N33" i="21"/>
  <c r="M33" i="21"/>
  <c r="L33" i="21"/>
  <c r="K33" i="21"/>
  <c r="J33" i="21"/>
  <c r="I33" i="21"/>
  <c r="S33" i="21" s="1"/>
  <c r="H33" i="21"/>
  <c r="G33" i="21"/>
  <c r="F33" i="21"/>
  <c r="C33" i="21"/>
  <c r="B33" i="21"/>
  <c r="S32" i="21"/>
  <c r="R32" i="21"/>
  <c r="Q32" i="21"/>
  <c r="P32" i="21"/>
  <c r="T32" i="21" s="1"/>
  <c r="E32" i="21"/>
  <c r="V30" i="21"/>
  <c r="O30" i="21"/>
  <c r="N30" i="21"/>
  <c r="M30" i="21"/>
  <c r="L30" i="21"/>
  <c r="K30" i="21"/>
  <c r="J30" i="21"/>
  <c r="I30" i="21"/>
  <c r="H30" i="21"/>
  <c r="R30" i="21" s="1"/>
  <c r="G30" i="21"/>
  <c r="F30" i="21"/>
  <c r="C30" i="21"/>
  <c r="B30" i="21"/>
  <c r="S29" i="21"/>
  <c r="R29" i="21"/>
  <c r="Q29" i="21"/>
  <c r="P29" i="21"/>
  <c r="E29" i="2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S26" i="21"/>
  <c r="R26" i="21"/>
  <c r="Q26" i="21"/>
  <c r="P26" i="21"/>
  <c r="E26" i="21"/>
  <c r="V24" i="21"/>
  <c r="O24" i="21"/>
  <c r="N24" i="21"/>
  <c r="M24" i="21"/>
  <c r="L24" i="21"/>
  <c r="K24" i="21"/>
  <c r="J24" i="21"/>
  <c r="I24" i="21"/>
  <c r="S24" i="21" s="1"/>
  <c r="H24" i="21"/>
  <c r="G24" i="21"/>
  <c r="F24" i="21"/>
  <c r="C24" i="21"/>
  <c r="B24" i="21"/>
  <c r="U23" i="21"/>
  <c r="S23" i="21"/>
  <c r="R23" i="21"/>
  <c r="Q23" i="21"/>
  <c r="P23" i="21"/>
  <c r="E23" i="21"/>
  <c r="T23" i="21" s="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S18" i="21"/>
  <c r="R18" i="21"/>
  <c r="Q18" i="21"/>
  <c r="P18" i="21"/>
  <c r="E18" i="21"/>
  <c r="S17" i="21"/>
  <c r="R17" i="21"/>
  <c r="Q17" i="21"/>
  <c r="P17" i="21"/>
  <c r="E17" i="21"/>
  <c r="V15" i="21"/>
  <c r="O15" i="21"/>
  <c r="N15" i="21"/>
  <c r="M15" i="21"/>
  <c r="L15" i="21"/>
  <c r="K15" i="21"/>
  <c r="J15" i="21"/>
  <c r="R15" i="21" s="1"/>
  <c r="I15" i="21"/>
  <c r="H15" i="21"/>
  <c r="G15" i="21"/>
  <c r="F15" i="21"/>
  <c r="C15" i="21"/>
  <c r="E15" i="21" s="1"/>
  <c r="B15" i="21"/>
  <c r="U14" i="2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U9" i="21"/>
  <c r="S9" i="21"/>
  <c r="R9" i="21"/>
  <c r="Q9" i="21"/>
  <c r="P9" i="21"/>
  <c r="E9" i="21"/>
  <c r="T9" i="21" s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T89" i="20"/>
  <c r="S89" i="20"/>
  <c r="R89" i="20"/>
  <c r="Q89" i="20"/>
  <c r="P89" i="20"/>
  <c r="E89" i="20"/>
  <c r="U89" i="20" s="1"/>
  <c r="U88" i="20"/>
  <c r="S88" i="20"/>
  <c r="R88" i="20"/>
  <c r="Q88" i="20"/>
  <c r="P88" i="20"/>
  <c r="E88" i="20"/>
  <c r="T88" i="20" s="1"/>
  <c r="T87" i="20"/>
  <c r="S87" i="20"/>
  <c r="R87" i="20"/>
  <c r="Q87" i="20"/>
  <c r="P87" i="20"/>
  <c r="E87" i="20"/>
  <c r="U87" i="20" s="1"/>
  <c r="S86" i="20"/>
  <c r="R86" i="20"/>
  <c r="Q86" i="20"/>
  <c r="P86" i="20"/>
  <c r="E86" i="20"/>
  <c r="T86" i="20" s="1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V71" i="20"/>
  <c r="O71" i="20"/>
  <c r="N71" i="20"/>
  <c r="M71" i="20"/>
  <c r="L71" i="20"/>
  <c r="K71" i="20"/>
  <c r="S71" i="20" s="1"/>
  <c r="J71" i="20"/>
  <c r="I71" i="20"/>
  <c r="H71" i="20"/>
  <c r="G71" i="20"/>
  <c r="F71" i="20"/>
  <c r="C71" i="20"/>
  <c r="B71" i="20"/>
  <c r="E71" i="20" s="1"/>
  <c r="V70" i="20"/>
  <c r="O70" i="20"/>
  <c r="N70" i="20"/>
  <c r="M70" i="20"/>
  <c r="L70" i="20"/>
  <c r="K70" i="20"/>
  <c r="J70" i="20"/>
  <c r="I70" i="20"/>
  <c r="H70" i="20"/>
  <c r="P70" i="20" s="1"/>
  <c r="G70" i="20"/>
  <c r="F70" i="20"/>
  <c r="C70" i="20"/>
  <c r="B70" i="20"/>
  <c r="U69" i="20"/>
  <c r="S69" i="20"/>
  <c r="R69" i="20"/>
  <c r="Q69" i="20"/>
  <c r="P69" i="20"/>
  <c r="E69" i="20"/>
  <c r="V67" i="20"/>
  <c r="O67" i="20"/>
  <c r="N67" i="20"/>
  <c r="M67" i="20"/>
  <c r="L67" i="20"/>
  <c r="K67" i="20"/>
  <c r="S67" i="20" s="1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E66" i="20"/>
  <c r="C66" i="20"/>
  <c r="B66" i="20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U62" i="20"/>
  <c r="S62" i="20"/>
  <c r="R62" i="20"/>
  <c r="Q62" i="20"/>
  <c r="P62" i="20"/>
  <c r="E62" i="20"/>
  <c r="T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E59" i="20" s="1"/>
  <c r="S58" i="20"/>
  <c r="R58" i="20"/>
  <c r="Q58" i="20"/>
  <c r="P58" i="20"/>
  <c r="E58" i="20"/>
  <c r="T58" i="20" s="1"/>
  <c r="S57" i="20"/>
  <c r="R57" i="20"/>
  <c r="Q57" i="20"/>
  <c r="P57" i="20"/>
  <c r="E57" i="20"/>
  <c r="S56" i="20"/>
  <c r="R56" i="20"/>
  <c r="Q56" i="20"/>
  <c r="P56" i="20"/>
  <c r="E56" i="20"/>
  <c r="U56" i="20" s="1"/>
  <c r="S55" i="20"/>
  <c r="R55" i="20"/>
  <c r="Q55" i="20"/>
  <c r="P55" i="20"/>
  <c r="E55" i="20"/>
  <c r="T55" i="20" s="1"/>
  <c r="V53" i="20"/>
  <c r="S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S45" i="20"/>
  <c r="R45" i="20"/>
  <c r="Q45" i="20"/>
  <c r="P45" i="20"/>
  <c r="E45" i="20"/>
  <c r="T44" i="20"/>
  <c r="S44" i="20"/>
  <c r="R44" i="20"/>
  <c r="Q44" i="20"/>
  <c r="P44" i="20"/>
  <c r="E44" i="20"/>
  <c r="U44" i="20" s="1"/>
  <c r="U43" i="20"/>
  <c r="S43" i="20"/>
  <c r="R43" i="20"/>
  <c r="Q43" i="20"/>
  <c r="P43" i="20"/>
  <c r="E43" i="20"/>
  <c r="T43" i="20" s="1"/>
  <c r="T42" i="20"/>
  <c r="S42" i="20"/>
  <c r="R42" i="20"/>
  <c r="Q42" i="20"/>
  <c r="P42" i="20"/>
  <c r="E42" i="20"/>
  <c r="U42" i="20" s="1"/>
  <c r="V40" i="20"/>
  <c r="O40" i="20"/>
  <c r="N40" i="20"/>
  <c r="M40" i="20"/>
  <c r="L40" i="20"/>
  <c r="K40" i="20"/>
  <c r="J40" i="20"/>
  <c r="I40" i="20"/>
  <c r="H40" i="20"/>
  <c r="R40" i="20" s="1"/>
  <c r="G40" i="20"/>
  <c r="F40" i="20"/>
  <c r="C40" i="20"/>
  <c r="B40" i="20"/>
  <c r="E40" i="20" s="1"/>
  <c r="U39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U37" i="20"/>
  <c r="S37" i="20"/>
  <c r="R37" i="20"/>
  <c r="Q37" i="20"/>
  <c r="P37" i="20"/>
  <c r="E37" i="20"/>
  <c r="T37" i="20" s="1"/>
  <c r="S36" i="20"/>
  <c r="R36" i="20"/>
  <c r="Q36" i="20"/>
  <c r="P36" i="20"/>
  <c r="E36" i="20"/>
  <c r="U36" i="20" s="1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S33" i="20" s="1"/>
  <c r="H33" i="20"/>
  <c r="G33" i="20"/>
  <c r="F33" i="20"/>
  <c r="C33" i="20"/>
  <c r="E33" i="20" s="1"/>
  <c r="B33" i="20"/>
  <c r="S32" i="20"/>
  <c r="R32" i="20"/>
  <c r="Q32" i="20"/>
  <c r="P32" i="20"/>
  <c r="E32" i="20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E30" i="20"/>
  <c r="C30" i="20"/>
  <c r="B30" i="20"/>
  <c r="S29" i="20"/>
  <c r="R29" i="20"/>
  <c r="Q29" i="20"/>
  <c r="P29" i="20"/>
  <c r="E29" i="20"/>
  <c r="S28" i="20"/>
  <c r="R28" i="20"/>
  <c r="Q28" i="20"/>
  <c r="P28" i="20"/>
  <c r="E28" i="20"/>
  <c r="U28" i="20" s="1"/>
  <c r="S27" i="20"/>
  <c r="R27" i="20"/>
  <c r="Q27" i="20"/>
  <c r="P27" i="20"/>
  <c r="E27" i="20"/>
  <c r="U27" i="20" s="1"/>
  <c r="S26" i="20"/>
  <c r="R26" i="20"/>
  <c r="Q26" i="20"/>
  <c r="P26" i="20"/>
  <c r="E26" i="20"/>
  <c r="V24" i="20"/>
  <c r="S24" i="20"/>
  <c r="O24" i="20"/>
  <c r="N24" i="20"/>
  <c r="M24" i="20"/>
  <c r="L24" i="20"/>
  <c r="K24" i="20"/>
  <c r="J24" i="20"/>
  <c r="I24" i="20"/>
  <c r="H24" i="20"/>
  <c r="R24" i="20" s="1"/>
  <c r="G24" i="20"/>
  <c r="F24" i="20"/>
  <c r="C24" i="20"/>
  <c r="B24" i="20"/>
  <c r="S23" i="20"/>
  <c r="R23" i="20"/>
  <c r="Q23" i="20"/>
  <c r="P23" i="20"/>
  <c r="E23" i="20"/>
  <c r="U23" i="20" s="1"/>
  <c r="U22" i="20"/>
  <c r="S22" i="20"/>
  <c r="R22" i="20"/>
  <c r="Q22" i="20"/>
  <c r="P22" i="20"/>
  <c r="E22" i="20"/>
  <c r="T22" i="20" s="1"/>
  <c r="S21" i="20"/>
  <c r="R21" i="20"/>
  <c r="Q21" i="20"/>
  <c r="P21" i="20"/>
  <c r="E21" i="20"/>
  <c r="S20" i="20"/>
  <c r="R20" i="20"/>
  <c r="Q20" i="20"/>
  <c r="P20" i="20"/>
  <c r="E20" i="20"/>
  <c r="U20" i="20" s="1"/>
  <c r="S19" i="20"/>
  <c r="R19" i="20"/>
  <c r="Q19" i="20"/>
  <c r="P19" i="20"/>
  <c r="E19" i="20"/>
  <c r="T19" i="20" s="1"/>
  <c r="T18" i="20"/>
  <c r="S18" i="20"/>
  <c r="R18" i="20"/>
  <c r="Q18" i="20"/>
  <c r="P18" i="20"/>
  <c r="E18" i="20"/>
  <c r="U18" i="20" s="1"/>
  <c r="U17" i="20"/>
  <c r="S17" i="20"/>
  <c r="R17" i="20"/>
  <c r="Q17" i="20"/>
  <c r="P17" i="20"/>
  <c r="E17" i="20"/>
  <c r="T17" i="20" s="1"/>
  <c r="V15" i="20"/>
  <c r="O15" i="20"/>
  <c r="N15" i="20"/>
  <c r="M15" i="20"/>
  <c r="L15" i="20"/>
  <c r="K15" i="20"/>
  <c r="J15" i="20"/>
  <c r="I15" i="20"/>
  <c r="H15" i="20"/>
  <c r="G15" i="20"/>
  <c r="F15" i="20"/>
  <c r="C15" i="20"/>
  <c r="B15" i="20"/>
  <c r="E15" i="20" s="1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T10" i="20" s="1"/>
  <c r="E10" i="20"/>
  <c r="U10" i="20" s="1"/>
  <c r="S9" i="20"/>
  <c r="R9" i="20"/>
  <c r="Q9" i="20"/>
  <c r="P9" i="20"/>
  <c r="E9" i="20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S87" i="19"/>
  <c r="R87" i="19"/>
  <c r="Q87" i="19"/>
  <c r="P87" i="19"/>
  <c r="E87" i="19"/>
  <c r="S86" i="19"/>
  <c r="R86" i="19"/>
  <c r="Q86" i="19"/>
  <c r="P86" i="19"/>
  <c r="E86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V71" i="19"/>
  <c r="O71" i="19"/>
  <c r="N71" i="19"/>
  <c r="M71" i="19"/>
  <c r="L71" i="19"/>
  <c r="K71" i="19"/>
  <c r="J71" i="19"/>
  <c r="I71" i="19"/>
  <c r="S71" i="19" s="1"/>
  <c r="H71" i="19"/>
  <c r="R71" i="19" s="1"/>
  <c r="G71" i="19"/>
  <c r="F71" i="19"/>
  <c r="C71" i="19"/>
  <c r="B71" i="19"/>
  <c r="E71" i="19" s="1"/>
  <c r="V70" i="19"/>
  <c r="Q70" i="19"/>
  <c r="O70" i="19"/>
  <c r="N70" i="19"/>
  <c r="M70" i="19"/>
  <c r="L70" i="19"/>
  <c r="K70" i="19"/>
  <c r="J70" i="19"/>
  <c r="I70" i="19"/>
  <c r="S70" i="19" s="1"/>
  <c r="H70" i="19"/>
  <c r="R70" i="19" s="1"/>
  <c r="G70" i="19"/>
  <c r="F70" i="19"/>
  <c r="C70" i="19"/>
  <c r="B70" i="19"/>
  <c r="E70" i="19" s="1"/>
  <c r="S69" i="19"/>
  <c r="R69" i="19"/>
  <c r="Q69" i="19"/>
  <c r="U69" i="19" s="1"/>
  <c r="P69" i="19"/>
  <c r="E69" i="19"/>
  <c r="T69" i="19" s="1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L66" i="19"/>
  <c r="K66" i="19"/>
  <c r="J66" i="19"/>
  <c r="I66" i="19"/>
  <c r="Q66" i="19" s="1"/>
  <c r="H66" i="19"/>
  <c r="G66" i="19"/>
  <c r="F66" i="19"/>
  <c r="C66" i="19"/>
  <c r="B66" i="19"/>
  <c r="S65" i="19"/>
  <c r="R65" i="19"/>
  <c r="Q65" i="19"/>
  <c r="P65" i="19"/>
  <c r="E65" i="19"/>
  <c r="S64" i="19"/>
  <c r="R64" i="19"/>
  <c r="Q64" i="19"/>
  <c r="P64" i="19"/>
  <c r="E64" i="19"/>
  <c r="S63" i="19"/>
  <c r="R63" i="19"/>
  <c r="Q63" i="19"/>
  <c r="P63" i="19"/>
  <c r="E63" i="19"/>
  <c r="T62" i="19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S59" i="19" s="1"/>
  <c r="H59" i="19"/>
  <c r="R59" i="19" s="1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S56" i="19"/>
  <c r="R56" i="19"/>
  <c r="Q56" i="19"/>
  <c r="P56" i="19"/>
  <c r="E56" i="19"/>
  <c r="U56" i="19" s="1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E53" i="19" s="1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U48" i="19" s="1"/>
  <c r="U47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U45" i="19"/>
  <c r="S45" i="19"/>
  <c r="R45" i="19"/>
  <c r="Q45" i="19"/>
  <c r="P45" i="19"/>
  <c r="E45" i="19"/>
  <c r="T45" i="19" s="1"/>
  <c r="S44" i="19"/>
  <c r="R44" i="19"/>
  <c r="Q44" i="19"/>
  <c r="P44" i="19"/>
  <c r="E44" i="19"/>
  <c r="U44" i="19" s="1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V40" i="19"/>
  <c r="O40" i="19"/>
  <c r="N40" i="19"/>
  <c r="M40" i="19"/>
  <c r="L40" i="19"/>
  <c r="K40" i="19"/>
  <c r="J40" i="19"/>
  <c r="I40" i="19"/>
  <c r="H40" i="19"/>
  <c r="R40" i="19" s="1"/>
  <c r="G40" i="19"/>
  <c r="F40" i="19"/>
  <c r="C40" i="19"/>
  <c r="B40" i="19"/>
  <c r="E40" i="19" s="1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U36" i="19"/>
  <c r="T36" i="19"/>
  <c r="S36" i="19"/>
  <c r="R36" i="19"/>
  <c r="Q36" i="19"/>
  <c r="P36" i="19"/>
  <c r="E36" i="19"/>
  <c r="U35" i="19"/>
  <c r="S35" i="19"/>
  <c r="R35" i="19"/>
  <c r="Q35" i="19"/>
  <c r="P35" i="19"/>
  <c r="E35" i="19"/>
  <c r="T35" i="19" s="1"/>
  <c r="V33" i="19"/>
  <c r="O33" i="19"/>
  <c r="N33" i="19"/>
  <c r="M33" i="19"/>
  <c r="L33" i="19"/>
  <c r="K33" i="19"/>
  <c r="J33" i="19"/>
  <c r="I33" i="19"/>
  <c r="S33" i="19" s="1"/>
  <c r="H33" i="19"/>
  <c r="G33" i="19"/>
  <c r="F33" i="19"/>
  <c r="C33" i="19"/>
  <c r="B33" i="19"/>
  <c r="E33" i="19" s="1"/>
  <c r="S32" i="19"/>
  <c r="R32" i="19"/>
  <c r="Q32" i="19"/>
  <c r="U32" i="19" s="1"/>
  <c r="P32" i="19"/>
  <c r="T32" i="19" s="1"/>
  <c r="E32" i="19"/>
  <c r="V30" i="19"/>
  <c r="O30" i="19"/>
  <c r="N30" i="19"/>
  <c r="M30" i="19"/>
  <c r="L30" i="19"/>
  <c r="K30" i="19"/>
  <c r="J30" i="19"/>
  <c r="I30" i="19"/>
  <c r="H30" i="19"/>
  <c r="G30" i="19"/>
  <c r="F30" i="19"/>
  <c r="C30" i="19"/>
  <c r="B30" i="19"/>
  <c r="E30" i="19" s="1"/>
  <c r="S29" i="19"/>
  <c r="R29" i="19"/>
  <c r="Q29" i="19"/>
  <c r="P29" i="19"/>
  <c r="E29" i="19"/>
  <c r="S28" i="19"/>
  <c r="R28" i="19"/>
  <c r="Q28" i="19"/>
  <c r="P28" i="19"/>
  <c r="E28" i="19"/>
  <c r="U28" i="19" s="1"/>
  <c r="U27" i="19"/>
  <c r="S27" i="19"/>
  <c r="R27" i="19"/>
  <c r="Q27" i="19"/>
  <c r="P27" i="19"/>
  <c r="E27" i="19"/>
  <c r="T27" i="19" s="1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J24" i="19"/>
  <c r="I24" i="19"/>
  <c r="S24" i="19" s="1"/>
  <c r="H24" i="19"/>
  <c r="G24" i="19"/>
  <c r="F24" i="19"/>
  <c r="C24" i="19"/>
  <c r="B24" i="19"/>
  <c r="S23" i="19"/>
  <c r="R23" i="19"/>
  <c r="Q23" i="19"/>
  <c r="P23" i="19"/>
  <c r="E23" i="19"/>
  <c r="T23" i="19" s="1"/>
  <c r="T22" i="19"/>
  <c r="S22" i="19"/>
  <c r="R22" i="19"/>
  <c r="Q22" i="19"/>
  <c r="P22" i="19"/>
  <c r="E22" i="19"/>
  <c r="U22" i="19" s="1"/>
  <c r="U21" i="19"/>
  <c r="S21" i="19"/>
  <c r="R21" i="19"/>
  <c r="Q21" i="19"/>
  <c r="P21" i="19"/>
  <c r="E21" i="19"/>
  <c r="T21" i="19" s="1"/>
  <c r="S20" i="19"/>
  <c r="R20" i="19"/>
  <c r="Q20" i="19"/>
  <c r="P20" i="19"/>
  <c r="E20" i="19"/>
  <c r="U20" i="19" s="1"/>
  <c r="S19" i="19"/>
  <c r="R19" i="19"/>
  <c r="Q19" i="19"/>
  <c r="P19" i="19"/>
  <c r="E19" i="19"/>
  <c r="U19" i="19" s="1"/>
  <c r="U18" i="19"/>
  <c r="S18" i="19"/>
  <c r="R18" i="19"/>
  <c r="Q18" i="19"/>
  <c r="P18" i="19"/>
  <c r="E18" i="19"/>
  <c r="T18" i="19" s="1"/>
  <c r="S17" i="19"/>
  <c r="R17" i="19"/>
  <c r="Q17" i="19"/>
  <c r="P17" i="19"/>
  <c r="E17" i="19"/>
  <c r="V15" i="19"/>
  <c r="O15" i="19"/>
  <c r="N15" i="19"/>
  <c r="M15" i="19"/>
  <c r="L15" i="19"/>
  <c r="K15" i="19"/>
  <c r="S15" i="19" s="1"/>
  <c r="J15" i="19"/>
  <c r="R15" i="19" s="1"/>
  <c r="I15" i="19"/>
  <c r="H15" i="19"/>
  <c r="G15" i="19"/>
  <c r="F15" i="19"/>
  <c r="C15" i="19"/>
  <c r="B15" i="19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T10" i="19"/>
  <c r="S10" i="19"/>
  <c r="R10" i="19"/>
  <c r="Q10" i="19"/>
  <c r="P10" i="19"/>
  <c r="E10" i="19"/>
  <c r="U9" i="19"/>
  <c r="S9" i="19"/>
  <c r="R9" i="19"/>
  <c r="Q9" i="19"/>
  <c r="P9" i="19"/>
  <c r="E9" i="19"/>
  <c r="T9" i="19" s="1"/>
  <c r="S93" i="18"/>
  <c r="R93" i="18"/>
  <c r="Q93" i="18"/>
  <c r="P93" i="18"/>
  <c r="E93" i="18"/>
  <c r="U93" i="18" s="1"/>
  <c r="S92" i="18"/>
  <c r="R92" i="18"/>
  <c r="Q92" i="18"/>
  <c r="P92" i="18"/>
  <c r="E92" i="18"/>
  <c r="U91" i="18"/>
  <c r="S91" i="18"/>
  <c r="R91" i="18"/>
  <c r="Q91" i="18"/>
  <c r="P91" i="18"/>
  <c r="E91" i="18"/>
  <c r="T91" i="18" s="1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U89" i="18" s="1"/>
  <c r="U88" i="18"/>
  <c r="S88" i="18"/>
  <c r="R88" i="18"/>
  <c r="Q88" i="18"/>
  <c r="P88" i="18"/>
  <c r="E88" i="18"/>
  <c r="T88" i="18" s="1"/>
  <c r="T87" i="18"/>
  <c r="S87" i="18"/>
  <c r="R87" i="18"/>
  <c r="Q87" i="18"/>
  <c r="P87" i="18"/>
  <c r="E87" i="18"/>
  <c r="U87" i="18" s="1"/>
  <c r="U86" i="18"/>
  <c r="S86" i="18"/>
  <c r="R86" i="18"/>
  <c r="Q86" i="18"/>
  <c r="P86" i="18"/>
  <c r="E86" i="18"/>
  <c r="T86" i="18" s="1"/>
  <c r="V72" i="18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R71" i="18" s="1"/>
  <c r="G71" i="18"/>
  <c r="F71" i="18"/>
  <c r="C71" i="18"/>
  <c r="B71" i="18"/>
  <c r="E71" i="18" s="1"/>
  <c r="V70" i="18"/>
  <c r="O70" i="18"/>
  <c r="N70" i="18"/>
  <c r="M70" i="18"/>
  <c r="L70" i="18"/>
  <c r="K70" i="18"/>
  <c r="J70" i="18"/>
  <c r="R70" i="18" s="1"/>
  <c r="I70" i="18"/>
  <c r="S70" i="18" s="1"/>
  <c r="H70" i="18"/>
  <c r="G70" i="18"/>
  <c r="F70" i="18"/>
  <c r="E70" i="18"/>
  <c r="C70" i="18"/>
  <c r="B70" i="18"/>
  <c r="S69" i="18"/>
  <c r="R69" i="18"/>
  <c r="Q69" i="18"/>
  <c r="P69" i="18"/>
  <c r="E69" i="18"/>
  <c r="U69" i="18" s="1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B67" i="18"/>
  <c r="V66" i="18"/>
  <c r="O66" i="18"/>
  <c r="N66" i="18"/>
  <c r="M66" i="18"/>
  <c r="L66" i="18"/>
  <c r="K66" i="18"/>
  <c r="J66" i="18"/>
  <c r="I66" i="18"/>
  <c r="S66" i="18" s="1"/>
  <c r="H66" i="18"/>
  <c r="R66" i="18" s="1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S63" i="18"/>
  <c r="R63" i="18"/>
  <c r="Q63" i="18"/>
  <c r="P63" i="18"/>
  <c r="E63" i="18"/>
  <c r="U62" i="18"/>
  <c r="S62" i="18"/>
  <c r="R62" i="18"/>
  <c r="Q62" i="18"/>
  <c r="P62" i="18"/>
  <c r="E62" i="18"/>
  <c r="T62" i="18" s="1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U58" i="18"/>
  <c r="S58" i="18"/>
  <c r="R58" i="18"/>
  <c r="Q58" i="18"/>
  <c r="P58" i="18"/>
  <c r="E58" i="18"/>
  <c r="T58" i="18" s="1"/>
  <c r="S57" i="18"/>
  <c r="R57" i="18"/>
  <c r="Q57" i="18"/>
  <c r="P57" i="18"/>
  <c r="E57" i="18"/>
  <c r="T57" i="18" s="1"/>
  <c r="S56" i="18"/>
  <c r="R56" i="18"/>
  <c r="Q56" i="18"/>
  <c r="P56" i="18"/>
  <c r="E56" i="18"/>
  <c r="U55" i="18"/>
  <c r="S55" i="18"/>
  <c r="R55" i="18"/>
  <c r="Q55" i="18"/>
  <c r="P55" i="18"/>
  <c r="E55" i="18"/>
  <c r="T55" i="18" s="1"/>
  <c r="V53" i="18"/>
  <c r="O53" i="18"/>
  <c r="N53" i="18"/>
  <c r="M53" i="18"/>
  <c r="L53" i="18"/>
  <c r="K53" i="18"/>
  <c r="J53" i="18"/>
  <c r="I53" i="18"/>
  <c r="S53" i="18" s="1"/>
  <c r="H53" i="18"/>
  <c r="R53" i="18" s="1"/>
  <c r="G53" i="18"/>
  <c r="F53" i="18"/>
  <c r="C53" i="18"/>
  <c r="B53" i="18"/>
  <c r="T52" i="18"/>
  <c r="S52" i="18"/>
  <c r="R52" i="18"/>
  <c r="Q52" i="18"/>
  <c r="P52" i="18"/>
  <c r="E52" i="18"/>
  <c r="U52" i="18" s="1"/>
  <c r="U51" i="18"/>
  <c r="S51" i="18"/>
  <c r="R51" i="18"/>
  <c r="Q51" i="18"/>
  <c r="P51" i="18"/>
  <c r="E51" i="18"/>
  <c r="T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S46" i="18"/>
  <c r="R46" i="18"/>
  <c r="Q46" i="18"/>
  <c r="P46" i="18"/>
  <c r="E46" i="18"/>
  <c r="T46" i="18" s="1"/>
  <c r="S45" i="18"/>
  <c r="R45" i="18"/>
  <c r="Q45" i="18"/>
  <c r="P45" i="18"/>
  <c r="E45" i="18"/>
  <c r="U45" i="18" s="1"/>
  <c r="T44" i="18"/>
  <c r="S44" i="18"/>
  <c r="R44" i="18"/>
  <c r="Q44" i="18"/>
  <c r="P44" i="18"/>
  <c r="E44" i="18"/>
  <c r="U44" i="18" s="1"/>
  <c r="U43" i="18"/>
  <c r="S43" i="18"/>
  <c r="R43" i="18"/>
  <c r="Q43" i="18"/>
  <c r="P43" i="18"/>
  <c r="E43" i="18"/>
  <c r="T43" i="18" s="1"/>
  <c r="S42" i="18"/>
  <c r="R42" i="18"/>
  <c r="Q42" i="18"/>
  <c r="P42" i="18"/>
  <c r="E42" i="18"/>
  <c r="V40" i="18"/>
  <c r="O40" i="18"/>
  <c r="N40" i="18"/>
  <c r="M40" i="18"/>
  <c r="L40" i="18"/>
  <c r="K40" i="18"/>
  <c r="J40" i="18"/>
  <c r="I40" i="18"/>
  <c r="S40" i="18" s="1"/>
  <c r="H40" i="18"/>
  <c r="G40" i="18"/>
  <c r="F40" i="18"/>
  <c r="C40" i="18"/>
  <c r="B40" i="18"/>
  <c r="U39" i="18"/>
  <c r="S39" i="18"/>
  <c r="R39" i="18"/>
  <c r="Q39" i="18"/>
  <c r="P39" i="18"/>
  <c r="E39" i="18"/>
  <c r="T39" i="18" s="1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S33" i="18" s="1"/>
  <c r="H33" i="18"/>
  <c r="R33" i="18" s="1"/>
  <c r="G33" i="18"/>
  <c r="F33" i="18"/>
  <c r="C33" i="18"/>
  <c r="B33" i="18"/>
  <c r="E33" i="18" s="1"/>
  <c r="S32" i="18"/>
  <c r="R32" i="18"/>
  <c r="Q32" i="18"/>
  <c r="P32" i="18"/>
  <c r="E32" i="18"/>
  <c r="V30" i="18"/>
  <c r="O30" i="18"/>
  <c r="N30" i="18"/>
  <c r="M30" i="18"/>
  <c r="L30" i="18"/>
  <c r="K30" i="18"/>
  <c r="J30" i="18"/>
  <c r="I30" i="18"/>
  <c r="S30" i="18" s="1"/>
  <c r="H30" i="18"/>
  <c r="R30" i="18" s="1"/>
  <c r="G30" i="18"/>
  <c r="F30" i="18"/>
  <c r="C30" i="18"/>
  <c r="E30" i="18" s="1"/>
  <c r="B30" i="18"/>
  <c r="S29" i="18"/>
  <c r="R29" i="18"/>
  <c r="Q29" i="18"/>
  <c r="P29" i="18"/>
  <c r="E29" i="18"/>
  <c r="T29" i="18" s="1"/>
  <c r="S28" i="18"/>
  <c r="R28" i="18"/>
  <c r="Q28" i="18"/>
  <c r="P28" i="18"/>
  <c r="E28" i="18"/>
  <c r="S27" i="18"/>
  <c r="R27" i="18"/>
  <c r="Q27" i="18"/>
  <c r="P27" i="18"/>
  <c r="E27" i="18"/>
  <c r="T26" i="18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B24" i="18"/>
  <c r="E24" i="18" s="1"/>
  <c r="S23" i="18"/>
  <c r="R23" i="18"/>
  <c r="Q23" i="18"/>
  <c r="P23" i="18"/>
  <c r="E23" i="18"/>
  <c r="U22" i="18"/>
  <c r="T22" i="18"/>
  <c r="S22" i="18"/>
  <c r="R22" i="18"/>
  <c r="Q22" i="18"/>
  <c r="P22" i="18"/>
  <c r="E22" i="18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S19" i="18"/>
  <c r="R19" i="18"/>
  <c r="Q19" i="18"/>
  <c r="P19" i="18"/>
  <c r="E19" i="18"/>
  <c r="T18" i="18"/>
  <c r="S18" i="18"/>
  <c r="R18" i="18"/>
  <c r="Q18" i="18"/>
  <c r="P18" i="18"/>
  <c r="E18" i="18"/>
  <c r="U18" i="18" s="1"/>
  <c r="U17" i="18"/>
  <c r="S17" i="18"/>
  <c r="R17" i="18"/>
  <c r="Q17" i="18"/>
  <c r="P17" i="18"/>
  <c r="E17" i="18"/>
  <c r="T17" i="18" s="1"/>
  <c r="V15" i="18"/>
  <c r="O15" i="18"/>
  <c r="N15" i="18"/>
  <c r="M15" i="18"/>
  <c r="L15" i="18"/>
  <c r="K15" i="18"/>
  <c r="Q15" i="18" s="1"/>
  <c r="J15" i="18"/>
  <c r="I15" i="18"/>
  <c r="S15" i="18" s="1"/>
  <c r="H15" i="18"/>
  <c r="G15" i="18"/>
  <c r="F15" i="18"/>
  <c r="C15" i="18"/>
  <c r="B15" i="18"/>
  <c r="E15" i="18" s="1"/>
  <c r="S14" i="18"/>
  <c r="R14" i="18"/>
  <c r="Q14" i="18"/>
  <c r="P14" i="18"/>
  <c r="E14" i="18"/>
  <c r="T14" i="18" s="1"/>
  <c r="U13" i="18"/>
  <c r="S13" i="18"/>
  <c r="R13" i="18"/>
  <c r="Q13" i="18"/>
  <c r="P13" i="18"/>
  <c r="E13" i="18"/>
  <c r="T13" i="18" s="1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U10" i="18" s="1"/>
  <c r="P10" i="18"/>
  <c r="E10" i="18"/>
  <c r="S9" i="18"/>
  <c r="R9" i="18"/>
  <c r="Q9" i="18"/>
  <c r="P9" i="18"/>
  <c r="E9" i="18"/>
  <c r="T93" i="17"/>
  <c r="S93" i="17"/>
  <c r="R93" i="17"/>
  <c r="Q93" i="17"/>
  <c r="P93" i="17"/>
  <c r="E93" i="17"/>
  <c r="U93" i="17" s="1"/>
  <c r="U92" i="17"/>
  <c r="S92" i="17"/>
  <c r="R92" i="17"/>
  <c r="Q92" i="17"/>
  <c r="P92" i="17"/>
  <c r="E92" i="17"/>
  <c r="T92" i="17" s="1"/>
  <c r="T91" i="17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S89" i="17"/>
  <c r="R89" i="17"/>
  <c r="Q89" i="17"/>
  <c r="P89" i="17"/>
  <c r="E89" i="17"/>
  <c r="S88" i="17"/>
  <c r="R88" i="17"/>
  <c r="Q88" i="17"/>
  <c r="P88" i="17"/>
  <c r="E88" i="17"/>
  <c r="T87" i="17"/>
  <c r="S87" i="17"/>
  <c r="R87" i="17"/>
  <c r="Q87" i="17"/>
  <c r="P87" i="17"/>
  <c r="E87" i="17"/>
  <c r="U87" i="17" s="1"/>
  <c r="S86" i="17"/>
  <c r="R86" i="17"/>
  <c r="Q86" i="17"/>
  <c r="P86" i="17"/>
  <c r="E86" i="17"/>
  <c r="U86" i="17" s="1"/>
  <c r="V72" i="17"/>
  <c r="O72" i="17"/>
  <c r="N72" i="17"/>
  <c r="M72" i="17"/>
  <c r="L72" i="17"/>
  <c r="K72" i="17"/>
  <c r="J72" i="17"/>
  <c r="I72" i="17"/>
  <c r="S72" i="17" s="1"/>
  <c r="H72" i="17"/>
  <c r="G72" i="17"/>
  <c r="F72" i="17"/>
  <c r="C72" i="17"/>
  <c r="E72" i="17" s="1"/>
  <c r="B72" i="17"/>
  <c r="V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E71" i="17" s="1"/>
  <c r="B71" i="17"/>
  <c r="V70" i="17"/>
  <c r="O70" i="17"/>
  <c r="N70" i="17"/>
  <c r="M70" i="17"/>
  <c r="L70" i="17"/>
  <c r="K70" i="17"/>
  <c r="J70" i="17"/>
  <c r="I70" i="17"/>
  <c r="S70" i="17" s="1"/>
  <c r="H70" i="17"/>
  <c r="R70" i="17" s="1"/>
  <c r="G70" i="17"/>
  <c r="F70" i="17"/>
  <c r="C70" i="17"/>
  <c r="B70" i="17"/>
  <c r="S69" i="17"/>
  <c r="R69" i="17"/>
  <c r="Q69" i="17"/>
  <c r="U69" i="17" s="1"/>
  <c r="P69" i="17"/>
  <c r="E69" i="17"/>
  <c r="T69" i="17" s="1"/>
  <c r="V67" i="17"/>
  <c r="O67" i="17"/>
  <c r="N67" i="17"/>
  <c r="M67" i="17"/>
  <c r="L67" i="17"/>
  <c r="K67" i="17"/>
  <c r="J67" i="17"/>
  <c r="I67" i="17"/>
  <c r="S67" i="17" s="1"/>
  <c r="H67" i="17"/>
  <c r="G67" i="17"/>
  <c r="F67" i="17"/>
  <c r="C67" i="17"/>
  <c r="B67" i="17"/>
  <c r="V66" i="17"/>
  <c r="O66" i="17"/>
  <c r="N66" i="17"/>
  <c r="M66" i="17"/>
  <c r="L66" i="17"/>
  <c r="K66" i="17"/>
  <c r="J66" i="17"/>
  <c r="I66" i="17"/>
  <c r="S66" i="17" s="1"/>
  <c r="H66" i="17"/>
  <c r="G66" i="17"/>
  <c r="F66" i="17"/>
  <c r="C66" i="17"/>
  <c r="B66" i="17"/>
  <c r="S65" i="17"/>
  <c r="R65" i="17"/>
  <c r="Q65" i="17"/>
  <c r="P65" i="17"/>
  <c r="E65" i="17"/>
  <c r="U65" i="17" s="1"/>
  <c r="T64" i="17"/>
  <c r="S64" i="17"/>
  <c r="R64" i="17"/>
  <c r="Q64" i="17"/>
  <c r="P64" i="17"/>
  <c r="E64" i="17"/>
  <c r="U64" i="17" s="1"/>
  <c r="S63" i="17"/>
  <c r="R63" i="17"/>
  <c r="Q63" i="17"/>
  <c r="P63" i="17"/>
  <c r="E63" i="17"/>
  <c r="T63" i="17" s="1"/>
  <c r="T62" i="17"/>
  <c r="S62" i="17"/>
  <c r="R62" i="17"/>
  <c r="Q62" i="17"/>
  <c r="P62" i="17"/>
  <c r="E62" i="17"/>
  <c r="U62" i="17" s="1"/>
  <c r="U61" i="17"/>
  <c r="S61" i="17"/>
  <c r="R61" i="17"/>
  <c r="Q61" i="17"/>
  <c r="P61" i="17"/>
  <c r="E61" i="17"/>
  <c r="T61" i="17" s="1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E59" i="17" s="1"/>
  <c r="S58" i="17"/>
  <c r="R58" i="17"/>
  <c r="Q58" i="17"/>
  <c r="P58" i="17"/>
  <c r="E58" i="17"/>
  <c r="U58" i="17" s="1"/>
  <c r="U57" i="17"/>
  <c r="S57" i="17"/>
  <c r="R57" i="17"/>
  <c r="Q57" i="17"/>
  <c r="P57" i="17"/>
  <c r="E57" i="17"/>
  <c r="T57" i="17" s="1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E53" i="17" s="1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U48" i="17" s="1"/>
  <c r="U47" i="17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U45" i="17"/>
  <c r="S45" i="17"/>
  <c r="R45" i="17"/>
  <c r="Q45" i="17"/>
  <c r="P45" i="17"/>
  <c r="E45" i="17"/>
  <c r="T45" i="17" s="1"/>
  <c r="S44" i="17"/>
  <c r="R44" i="17"/>
  <c r="Q44" i="17"/>
  <c r="P44" i="17"/>
  <c r="E44" i="17"/>
  <c r="U44" i="17" s="1"/>
  <c r="S43" i="17"/>
  <c r="R43" i="17"/>
  <c r="Q43" i="17"/>
  <c r="P43" i="17"/>
  <c r="E43" i="17"/>
  <c r="U42" i="17"/>
  <c r="S42" i="17"/>
  <c r="R42" i="17"/>
  <c r="Q42" i="17"/>
  <c r="P42" i="17"/>
  <c r="E42" i="17"/>
  <c r="T42" i="17" s="1"/>
  <c r="V40" i="17"/>
  <c r="S40" i="17"/>
  <c r="O40" i="17"/>
  <c r="N40" i="17"/>
  <c r="M40" i="17"/>
  <c r="L40" i="17"/>
  <c r="K40" i="17"/>
  <c r="J40" i="17"/>
  <c r="I40" i="17"/>
  <c r="H40" i="17"/>
  <c r="R40" i="17" s="1"/>
  <c r="G40" i="17"/>
  <c r="F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T38" i="17" s="1"/>
  <c r="S37" i="17"/>
  <c r="R37" i="17"/>
  <c r="Q37" i="17"/>
  <c r="P37" i="17"/>
  <c r="E37" i="17"/>
  <c r="U37" i="17" s="1"/>
  <c r="T36" i="17"/>
  <c r="S36" i="17"/>
  <c r="R36" i="17"/>
  <c r="Q36" i="17"/>
  <c r="P36" i="17"/>
  <c r="E36" i="17"/>
  <c r="S35" i="17"/>
  <c r="R35" i="17"/>
  <c r="Q35" i="17"/>
  <c r="P35" i="17"/>
  <c r="E35" i="17"/>
  <c r="U35" i="17" s="1"/>
  <c r="V33" i="17"/>
  <c r="O33" i="17"/>
  <c r="N33" i="17"/>
  <c r="M33" i="17"/>
  <c r="L33" i="17"/>
  <c r="K33" i="17"/>
  <c r="J33" i="17"/>
  <c r="I33" i="17"/>
  <c r="H33" i="17"/>
  <c r="R33" i="17" s="1"/>
  <c r="G33" i="17"/>
  <c r="F33" i="17"/>
  <c r="C33" i="17"/>
  <c r="E33" i="17" s="1"/>
  <c r="B33" i="17"/>
  <c r="S32" i="17"/>
  <c r="R32" i="17"/>
  <c r="Q32" i="17"/>
  <c r="P32" i="17"/>
  <c r="E32" i="17"/>
  <c r="U32" i="17" s="1"/>
  <c r="V30" i="17"/>
  <c r="O30" i="17"/>
  <c r="N30" i="17"/>
  <c r="M30" i="17"/>
  <c r="L30" i="17"/>
  <c r="K30" i="17"/>
  <c r="J30" i="17"/>
  <c r="I30" i="17"/>
  <c r="S30" i="17" s="1"/>
  <c r="H30" i="17"/>
  <c r="G30" i="17"/>
  <c r="F30" i="17"/>
  <c r="C30" i="17"/>
  <c r="B30" i="17"/>
  <c r="S29" i="17"/>
  <c r="R29" i="17"/>
  <c r="Q29" i="17"/>
  <c r="P29" i="17"/>
  <c r="E29" i="17"/>
  <c r="U29" i="17" s="1"/>
  <c r="T28" i="17"/>
  <c r="S28" i="17"/>
  <c r="R28" i="17"/>
  <c r="Q28" i="17"/>
  <c r="P28" i="17"/>
  <c r="E28" i="17"/>
  <c r="U28" i="17" s="1"/>
  <c r="S27" i="17"/>
  <c r="R27" i="17"/>
  <c r="Q27" i="17"/>
  <c r="P27" i="17"/>
  <c r="E27" i="17"/>
  <c r="T27" i="17" s="1"/>
  <c r="T26" i="17"/>
  <c r="S26" i="17"/>
  <c r="R26" i="17"/>
  <c r="Q26" i="17"/>
  <c r="P26" i="17"/>
  <c r="E26" i="17"/>
  <c r="U26" i="17" s="1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E24" i="17" s="1"/>
  <c r="B24" i="17"/>
  <c r="S23" i="17"/>
  <c r="R23" i="17"/>
  <c r="Q23" i="17"/>
  <c r="P23" i="17"/>
  <c r="E23" i="17"/>
  <c r="T23" i="17" s="1"/>
  <c r="T22" i="17"/>
  <c r="S22" i="17"/>
  <c r="R22" i="17"/>
  <c r="Q22" i="17"/>
  <c r="P22" i="17"/>
  <c r="E22" i="17"/>
  <c r="U22" i="17" s="1"/>
  <c r="U21" i="17"/>
  <c r="S21" i="17"/>
  <c r="R21" i="17"/>
  <c r="Q21" i="17"/>
  <c r="P21" i="17"/>
  <c r="E21" i="17"/>
  <c r="T21" i="17" s="1"/>
  <c r="T20" i="17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U17" i="17"/>
  <c r="S17" i="17"/>
  <c r="R17" i="17"/>
  <c r="Q17" i="17"/>
  <c r="P17" i="17"/>
  <c r="E17" i="17"/>
  <c r="T17" i="17" s="1"/>
  <c r="V15" i="17"/>
  <c r="O15" i="17"/>
  <c r="N15" i="17"/>
  <c r="M15" i="17"/>
  <c r="L15" i="17"/>
  <c r="K15" i="17"/>
  <c r="J15" i="17"/>
  <c r="I15" i="17"/>
  <c r="Q15" i="17" s="1"/>
  <c r="H15" i="17"/>
  <c r="G15" i="17"/>
  <c r="F15" i="17"/>
  <c r="C15" i="17"/>
  <c r="B15" i="17"/>
  <c r="E15" i="17" s="1"/>
  <c r="S14" i="17"/>
  <c r="R14" i="17"/>
  <c r="Q14" i="17"/>
  <c r="P14" i="17"/>
  <c r="E14" i="17"/>
  <c r="S13" i="17"/>
  <c r="R13" i="17"/>
  <c r="Q13" i="17"/>
  <c r="P13" i="17"/>
  <c r="E13" i="17"/>
  <c r="U13" i="17" s="1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T10" i="17"/>
  <c r="S10" i="17"/>
  <c r="R10" i="17"/>
  <c r="Q10" i="17"/>
  <c r="P10" i="17"/>
  <c r="E10" i="17"/>
  <c r="S9" i="17"/>
  <c r="R9" i="17"/>
  <c r="Q9" i="17"/>
  <c r="P9" i="17"/>
  <c r="E9" i="17"/>
  <c r="S93" i="16"/>
  <c r="R93" i="16"/>
  <c r="Q93" i="16"/>
  <c r="P93" i="16"/>
  <c r="E93" i="16"/>
  <c r="U93" i="16" s="1"/>
  <c r="S92" i="16"/>
  <c r="R92" i="16"/>
  <c r="Q92" i="16"/>
  <c r="P92" i="16"/>
  <c r="E92" i="16"/>
  <c r="S91" i="16"/>
  <c r="R91" i="16"/>
  <c r="Q91" i="16"/>
  <c r="P91" i="16"/>
  <c r="E91" i="16"/>
  <c r="S90" i="16"/>
  <c r="R90" i="16"/>
  <c r="Q90" i="16"/>
  <c r="P90" i="16"/>
  <c r="E90" i="16"/>
  <c r="T89" i="16"/>
  <c r="S89" i="16"/>
  <c r="R89" i="16"/>
  <c r="Q89" i="16"/>
  <c r="P89" i="16"/>
  <c r="E89" i="16"/>
  <c r="U89" i="16" s="1"/>
  <c r="S88" i="16"/>
  <c r="R88" i="16"/>
  <c r="Q88" i="16"/>
  <c r="P88" i="16"/>
  <c r="E88" i="16"/>
  <c r="S87" i="16"/>
  <c r="R87" i="16"/>
  <c r="Q87" i="16"/>
  <c r="P87" i="16"/>
  <c r="E87" i="16"/>
  <c r="U86" i="16"/>
  <c r="S86" i="16"/>
  <c r="R86" i="16"/>
  <c r="Q86" i="16"/>
  <c r="P86" i="16"/>
  <c r="E86" i="16"/>
  <c r="T86" i="16" s="1"/>
  <c r="V72" i="16"/>
  <c r="O72" i="16"/>
  <c r="N72" i="16"/>
  <c r="M72" i="16"/>
  <c r="L72" i="16"/>
  <c r="K72" i="16"/>
  <c r="J72" i="16"/>
  <c r="I72" i="16"/>
  <c r="H72" i="16"/>
  <c r="R72" i="16" s="1"/>
  <c r="G72" i="16"/>
  <c r="F72" i="16"/>
  <c r="C72" i="16"/>
  <c r="B72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E71" i="16" s="1"/>
  <c r="B71" i="16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E70" i="16" s="1"/>
  <c r="B70" i="16"/>
  <c r="U69" i="16"/>
  <c r="S69" i="16"/>
  <c r="R69" i="16"/>
  <c r="Q69" i="16"/>
  <c r="P69" i="16"/>
  <c r="E69" i="16"/>
  <c r="T69" i="16" s="1"/>
  <c r="V67" i="16"/>
  <c r="O67" i="16"/>
  <c r="N67" i="16"/>
  <c r="M67" i="16"/>
  <c r="L67" i="16"/>
  <c r="K67" i="16"/>
  <c r="J67" i="16"/>
  <c r="I67" i="16"/>
  <c r="H67" i="16"/>
  <c r="R67" i="16" s="1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E66" i="16" s="1"/>
  <c r="U65" i="16"/>
  <c r="S65" i="16"/>
  <c r="R65" i="16"/>
  <c r="Q65" i="16"/>
  <c r="P65" i="16"/>
  <c r="E65" i="16"/>
  <c r="T65" i="16" s="1"/>
  <c r="S64" i="16"/>
  <c r="R64" i="16"/>
  <c r="Q64" i="16"/>
  <c r="P64" i="16"/>
  <c r="E64" i="16"/>
  <c r="U64" i="16" s="1"/>
  <c r="S63" i="16"/>
  <c r="R63" i="16"/>
  <c r="Q63" i="16"/>
  <c r="P63" i="16"/>
  <c r="E63" i="16"/>
  <c r="U62" i="16"/>
  <c r="S62" i="16"/>
  <c r="R62" i="16"/>
  <c r="Q62" i="16"/>
  <c r="P62" i="16"/>
  <c r="E62" i="16"/>
  <c r="T62" i="16" s="1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S59" i="16" s="1"/>
  <c r="H59" i="16"/>
  <c r="G59" i="16"/>
  <c r="F59" i="16"/>
  <c r="C59" i="16"/>
  <c r="B59" i="16"/>
  <c r="U58" i="16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S56" i="16"/>
  <c r="R56" i="16"/>
  <c r="Q56" i="16"/>
  <c r="P56" i="16"/>
  <c r="E56" i="16"/>
  <c r="S55" i="16"/>
  <c r="R55" i="16"/>
  <c r="Q55" i="16"/>
  <c r="P55" i="16"/>
  <c r="E55" i="16"/>
  <c r="T55" i="16" s="1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S52" i="16"/>
  <c r="R52" i="16"/>
  <c r="Q52" i="16"/>
  <c r="P52" i="16"/>
  <c r="E52" i="16"/>
  <c r="S51" i="16"/>
  <c r="R51" i="16"/>
  <c r="Q51" i="16"/>
  <c r="P51" i="16"/>
  <c r="E51" i="16"/>
  <c r="T51" i="16" s="1"/>
  <c r="T50" i="16"/>
  <c r="S50" i="16"/>
  <c r="R50" i="16"/>
  <c r="Q50" i="16"/>
  <c r="P50" i="16"/>
  <c r="E50" i="16"/>
  <c r="U50" i="16" s="1"/>
  <c r="U49" i="16"/>
  <c r="S49" i="16"/>
  <c r="R49" i="16"/>
  <c r="Q49" i="16"/>
  <c r="P49" i="16"/>
  <c r="E49" i="16"/>
  <c r="T49" i="16" s="1"/>
  <c r="S48" i="16"/>
  <c r="R48" i="16"/>
  <c r="Q48" i="16"/>
  <c r="P48" i="16"/>
  <c r="E48" i="16"/>
  <c r="S47" i="16"/>
  <c r="R47" i="16"/>
  <c r="Q47" i="16"/>
  <c r="P47" i="16"/>
  <c r="E47" i="16"/>
  <c r="U46" i="16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T44" i="16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S42" i="16"/>
  <c r="R42" i="16"/>
  <c r="Q42" i="16"/>
  <c r="P42" i="16"/>
  <c r="E42" i="16"/>
  <c r="V40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E40" i="16" s="1"/>
  <c r="B40" i="16"/>
  <c r="S39" i="16"/>
  <c r="R39" i="16"/>
  <c r="Q39" i="16"/>
  <c r="P39" i="16"/>
  <c r="E39" i="16"/>
  <c r="T39" i="16" s="1"/>
  <c r="S38" i="16"/>
  <c r="R38" i="16"/>
  <c r="Q38" i="16"/>
  <c r="P38" i="16"/>
  <c r="E38" i="16"/>
  <c r="U38" i="16" s="1"/>
  <c r="S37" i="16"/>
  <c r="R37" i="16"/>
  <c r="Q37" i="16"/>
  <c r="P37" i="16"/>
  <c r="E37" i="16"/>
  <c r="S36" i="16"/>
  <c r="R36" i="16"/>
  <c r="Q36" i="16"/>
  <c r="P36" i="16"/>
  <c r="E36" i="16"/>
  <c r="U36" i="16" s="1"/>
  <c r="S35" i="16"/>
  <c r="R35" i="16"/>
  <c r="Q35" i="16"/>
  <c r="P35" i="16"/>
  <c r="E35" i="16"/>
  <c r="V33" i="16"/>
  <c r="O33" i="16"/>
  <c r="N33" i="16"/>
  <c r="M33" i="16"/>
  <c r="L33" i="16"/>
  <c r="K33" i="16"/>
  <c r="S33" i="16" s="1"/>
  <c r="J33" i="16"/>
  <c r="I33" i="16"/>
  <c r="H33" i="16"/>
  <c r="G33" i="16"/>
  <c r="F33" i="16"/>
  <c r="C33" i="16"/>
  <c r="B33" i="16"/>
  <c r="E33" i="16" s="1"/>
  <c r="S32" i="16"/>
  <c r="R32" i="16"/>
  <c r="Q32" i="16"/>
  <c r="U32" i="16" s="1"/>
  <c r="P32" i="16"/>
  <c r="E32" i="16"/>
  <c r="V30" i="16"/>
  <c r="O30" i="16"/>
  <c r="N30" i="16"/>
  <c r="M30" i="16"/>
  <c r="L30" i="16"/>
  <c r="K30" i="16"/>
  <c r="J30" i="16"/>
  <c r="I30" i="16"/>
  <c r="H30" i="16"/>
  <c r="R30" i="16" s="1"/>
  <c r="G30" i="16"/>
  <c r="F30" i="16"/>
  <c r="C30" i="16"/>
  <c r="B30" i="16"/>
  <c r="E30" i="16" s="1"/>
  <c r="S29" i="16"/>
  <c r="R29" i="16"/>
  <c r="Q29" i="16"/>
  <c r="P29" i="16"/>
  <c r="E29" i="16"/>
  <c r="U29" i="16" s="1"/>
  <c r="S28" i="16"/>
  <c r="R28" i="16"/>
  <c r="Q28" i="16"/>
  <c r="P28" i="16"/>
  <c r="E28" i="16"/>
  <c r="S27" i="16"/>
  <c r="R27" i="16"/>
  <c r="Q27" i="16"/>
  <c r="P27" i="16"/>
  <c r="E27" i="16"/>
  <c r="T26" i="16"/>
  <c r="S26" i="16"/>
  <c r="R26" i="16"/>
  <c r="Q26" i="16"/>
  <c r="P26" i="16"/>
  <c r="E26" i="16"/>
  <c r="U26" i="16" s="1"/>
  <c r="V24" i="16"/>
  <c r="O24" i="16"/>
  <c r="N24" i="16"/>
  <c r="M24" i="16"/>
  <c r="L24" i="16"/>
  <c r="K24" i="16"/>
  <c r="J24" i="16"/>
  <c r="I24" i="16"/>
  <c r="H24" i="16"/>
  <c r="R24" i="16" s="1"/>
  <c r="G24" i="16"/>
  <c r="F24" i="16"/>
  <c r="C24" i="16"/>
  <c r="E24" i="16" s="1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U21" i="16"/>
  <c r="S21" i="16"/>
  <c r="R21" i="16"/>
  <c r="Q21" i="16"/>
  <c r="P21" i="16"/>
  <c r="E21" i="16"/>
  <c r="T21" i="16" s="1"/>
  <c r="S20" i="16"/>
  <c r="R20" i="16"/>
  <c r="Q20" i="16"/>
  <c r="P20" i="16"/>
  <c r="E20" i="16"/>
  <c r="U19" i="16"/>
  <c r="T19" i="16"/>
  <c r="S19" i="16"/>
  <c r="R19" i="16"/>
  <c r="Q19" i="16"/>
  <c r="P19" i="16"/>
  <c r="E19" i="16"/>
  <c r="S18" i="16"/>
  <c r="R18" i="16"/>
  <c r="Q18" i="16"/>
  <c r="P18" i="16"/>
  <c r="E18" i="16"/>
  <c r="U18" i="16" s="1"/>
  <c r="S17" i="16"/>
  <c r="R17" i="16"/>
  <c r="Q17" i="16"/>
  <c r="P17" i="16"/>
  <c r="E17" i="16"/>
  <c r="U17" i="16" s="1"/>
  <c r="V15" i="16"/>
  <c r="O15" i="16"/>
  <c r="N15" i="16"/>
  <c r="M15" i="16"/>
  <c r="L15" i="16"/>
  <c r="K15" i="16"/>
  <c r="J15" i="16"/>
  <c r="I15" i="16"/>
  <c r="H15" i="16"/>
  <c r="G15" i="16"/>
  <c r="F15" i="16"/>
  <c r="C15" i="16"/>
  <c r="E15" i="16" s="1"/>
  <c r="B15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U12" i="16"/>
  <c r="S12" i="16"/>
  <c r="R12" i="16"/>
  <c r="Q12" i="16"/>
  <c r="P12" i="16"/>
  <c r="E12" i="16"/>
  <c r="T12" i="16" s="1"/>
  <c r="S11" i="16"/>
  <c r="R11" i="16"/>
  <c r="Q11" i="16"/>
  <c r="P11" i="16"/>
  <c r="E11" i="16"/>
  <c r="T10" i="16"/>
  <c r="S10" i="16"/>
  <c r="R10" i="16"/>
  <c r="Q10" i="16"/>
  <c r="P10" i="16"/>
  <c r="E10" i="16"/>
  <c r="S9" i="16"/>
  <c r="R9" i="16"/>
  <c r="Q9" i="16"/>
  <c r="P9" i="16"/>
  <c r="E9" i="16"/>
  <c r="S93" i="15"/>
  <c r="R93" i="15"/>
  <c r="Q93" i="15"/>
  <c r="P93" i="15"/>
  <c r="E93" i="15"/>
  <c r="T92" i="15"/>
  <c r="S92" i="15"/>
  <c r="R92" i="15"/>
  <c r="Q92" i="15"/>
  <c r="P92" i="15"/>
  <c r="E92" i="15"/>
  <c r="U92" i="15" s="1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S87" i="15"/>
  <c r="R87" i="15"/>
  <c r="Q87" i="15"/>
  <c r="P87" i="15"/>
  <c r="E87" i="15"/>
  <c r="S86" i="15"/>
  <c r="R86" i="15"/>
  <c r="Q86" i="15"/>
  <c r="P86" i="15"/>
  <c r="E86" i="15"/>
  <c r="V72" i="15"/>
  <c r="S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V71" i="15"/>
  <c r="S71" i="15"/>
  <c r="O71" i="15"/>
  <c r="N71" i="15"/>
  <c r="M71" i="15"/>
  <c r="L71" i="15"/>
  <c r="K71" i="15"/>
  <c r="J71" i="15"/>
  <c r="I71" i="15"/>
  <c r="H71" i="15"/>
  <c r="P71" i="15" s="1"/>
  <c r="G71" i="15"/>
  <c r="F71" i="15"/>
  <c r="C71" i="15"/>
  <c r="E71" i="15" s="1"/>
  <c r="B71" i="15"/>
  <c r="V70" i="15"/>
  <c r="O70" i="15"/>
  <c r="N70" i="15"/>
  <c r="M70" i="15"/>
  <c r="L70" i="15"/>
  <c r="K70" i="15"/>
  <c r="J70" i="15"/>
  <c r="R70" i="15" s="1"/>
  <c r="I70" i="15"/>
  <c r="S70" i="15" s="1"/>
  <c r="H70" i="15"/>
  <c r="G70" i="15"/>
  <c r="F70" i="15"/>
  <c r="C70" i="15"/>
  <c r="E70" i="15" s="1"/>
  <c r="B70" i="15"/>
  <c r="S69" i="15"/>
  <c r="R69" i="15"/>
  <c r="Q69" i="15"/>
  <c r="P69" i="15"/>
  <c r="E69" i="15"/>
  <c r="U69" i="15" s="1"/>
  <c r="V67" i="15"/>
  <c r="S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E67" i="15" s="1"/>
  <c r="V66" i="15"/>
  <c r="O66" i="15"/>
  <c r="N66" i="15"/>
  <c r="M66" i="15"/>
  <c r="L66" i="15"/>
  <c r="K66" i="15"/>
  <c r="J66" i="15"/>
  <c r="I66" i="15"/>
  <c r="H66" i="15"/>
  <c r="P66" i="15" s="1"/>
  <c r="G66" i="15"/>
  <c r="F66" i="15"/>
  <c r="C66" i="15"/>
  <c r="B66" i="15"/>
  <c r="U65" i="15"/>
  <c r="S65" i="15"/>
  <c r="R65" i="15"/>
  <c r="Q65" i="15"/>
  <c r="P65" i="15"/>
  <c r="E65" i="15"/>
  <c r="T65" i="15" s="1"/>
  <c r="S64" i="15"/>
  <c r="R64" i="15"/>
  <c r="Q64" i="15"/>
  <c r="P64" i="15"/>
  <c r="E64" i="15"/>
  <c r="T63" i="15"/>
  <c r="S63" i="15"/>
  <c r="R63" i="15"/>
  <c r="Q63" i="15"/>
  <c r="P63" i="15"/>
  <c r="E63" i="15"/>
  <c r="U63" i="15" s="1"/>
  <c r="S62" i="15"/>
  <c r="R62" i="15"/>
  <c r="Q62" i="15"/>
  <c r="P62" i="15"/>
  <c r="E62" i="15"/>
  <c r="U62" i="15" s="1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G59" i="15"/>
  <c r="F59" i="15"/>
  <c r="E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U56" i="15"/>
  <c r="S56" i="15"/>
  <c r="R56" i="15"/>
  <c r="Q56" i="15"/>
  <c r="P56" i="15"/>
  <c r="E56" i="15"/>
  <c r="T56" i="15" s="1"/>
  <c r="S55" i="15"/>
  <c r="R55" i="15"/>
  <c r="Q55" i="15"/>
  <c r="P55" i="15"/>
  <c r="E55" i="15"/>
  <c r="V53" i="15"/>
  <c r="O53" i="15"/>
  <c r="N53" i="15"/>
  <c r="M53" i="15"/>
  <c r="L53" i="15"/>
  <c r="K53" i="15"/>
  <c r="J53" i="15"/>
  <c r="I53" i="15"/>
  <c r="S53" i="15" s="1"/>
  <c r="H53" i="15"/>
  <c r="G53" i="15"/>
  <c r="F53" i="15"/>
  <c r="C53" i="15"/>
  <c r="B53" i="15"/>
  <c r="E53" i="15" s="1"/>
  <c r="S52" i="15"/>
  <c r="R52" i="15"/>
  <c r="Q52" i="15"/>
  <c r="P52" i="15"/>
  <c r="E52" i="15"/>
  <c r="T52" i="15" s="1"/>
  <c r="S51" i="15"/>
  <c r="R51" i="15"/>
  <c r="Q51" i="15"/>
  <c r="P51" i="15"/>
  <c r="E51" i="15"/>
  <c r="S50" i="15"/>
  <c r="R50" i="15"/>
  <c r="Q50" i="15"/>
  <c r="P50" i="15"/>
  <c r="E50" i="15"/>
  <c r="U50" i="15" s="1"/>
  <c r="U49" i="15"/>
  <c r="S49" i="15"/>
  <c r="R49" i="15"/>
  <c r="Q49" i="15"/>
  <c r="P49" i="15"/>
  <c r="E49" i="15"/>
  <c r="T49" i="15" s="1"/>
  <c r="S48" i="15"/>
  <c r="R48" i="15"/>
  <c r="Q48" i="15"/>
  <c r="P48" i="15"/>
  <c r="E48" i="15"/>
  <c r="S47" i="15"/>
  <c r="R47" i="15"/>
  <c r="Q47" i="15"/>
  <c r="P47" i="15"/>
  <c r="E47" i="15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T42" i="15"/>
  <c r="S42" i="15"/>
  <c r="R42" i="15"/>
  <c r="Q42" i="15"/>
  <c r="P42" i="15"/>
  <c r="E42" i="15"/>
  <c r="U42" i="15" s="1"/>
  <c r="V40" i="15"/>
  <c r="O40" i="15"/>
  <c r="N40" i="15"/>
  <c r="M40" i="15"/>
  <c r="L40" i="15"/>
  <c r="K40" i="15"/>
  <c r="J40" i="15"/>
  <c r="I40" i="15"/>
  <c r="H40" i="15"/>
  <c r="R40" i="15" s="1"/>
  <c r="G40" i="15"/>
  <c r="F40" i="15"/>
  <c r="C40" i="15"/>
  <c r="E40" i="15" s="1"/>
  <c r="B40" i="15"/>
  <c r="S39" i="15"/>
  <c r="R39" i="15"/>
  <c r="Q39" i="15"/>
  <c r="P39" i="15"/>
  <c r="E39" i="15"/>
  <c r="T38" i="15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T35" i="15" s="1"/>
  <c r="E35" i="15"/>
  <c r="V33" i="15"/>
  <c r="O33" i="15"/>
  <c r="N33" i="15"/>
  <c r="M33" i="15"/>
  <c r="L33" i="15"/>
  <c r="K33" i="15"/>
  <c r="J33" i="15"/>
  <c r="R33" i="15" s="1"/>
  <c r="I33" i="15"/>
  <c r="S33" i="15" s="1"/>
  <c r="H33" i="15"/>
  <c r="G33" i="15"/>
  <c r="F33" i="15"/>
  <c r="C33" i="15"/>
  <c r="B33" i="15"/>
  <c r="E33" i="15" s="1"/>
  <c r="S32" i="15"/>
  <c r="R32" i="15"/>
  <c r="Q32" i="15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G30" i="15"/>
  <c r="F30" i="15"/>
  <c r="C30" i="15"/>
  <c r="B30" i="15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U28" i="15" s="1"/>
  <c r="S27" i="15"/>
  <c r="R27" i="15"/>
  <c r="Q27" i="15"/>
  <c r="P27" i="15"/>
  <c r="E27" i="15"/>
  <c r="S26" i="15"/>
  <c r="R26" i="15"/>
  <c r="Q26" i="15"/>
  <c r="P26" i="15"/>
  <c r="E26" i="15"/>
  <c r="U26" i="15" s="1"/>
  <c r="V24" i="15"/>
  <c r="O24" i="15"/>
  <c r="N24" i="15"/>
  <c r="M24" i="15"/>
  <c r="L24" i="15"/>
  <c r="K24" i="15"/>
  <c r="J24" i="15"/>
  <c r="I24" i="15"/>
  <c r="H24" i="15"/>
  <c r="R24" i="15" s="1"/>
  <c r="G24" i="15"/>
  <c r="F24" i="15"/>
  <c r="E24" i="15"/>
  <c r="C24" i="15"/>
  <c r="B24" i="15"/>
  <c r="U23" i="15"/>
  <c r="T23" i="15"/>
  <c r="S23" i="15"/>
  <c r="R23" i="15"/>
  <c r="Q23" i="15"/>
  <c r="P23" i="15"/>
  <c r="E23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U20" i="15"/>
  <c r="S20" i="15"/>
  <c r="R20" i="15"/>
  <c r="Q20" i="15"/>
  <c r="P20" i="15"/>
  <c r="E20" i="15"/>
  <c r="T20" i="15" s="1"/>
  <c r="S19" i="15"/>
  <c r="R19" i="15"/>
  <c r="Q19" i="15"/>
  <c r="P19" i="15"/>
  <c r="E19" i="15"/>
  <c r="S18" i="15"/>
  <c r="R18" i="15"/>
  <c r="Q18" i="15"/>
  <c r="P18" i="15"/>
  <c r="E18" i="15"/>
  <c r="S17" i="15"/>
  <c r="R17" i="15"/>
  <c r="Q17" i="15"/>
  <c r="P17" i="15"/>
  <c r="E17" i="15"/>
  <c r="T17" i="15" s="1"/>
  <c r="V15" i="15"/>
  <c r="O15" i="15"/>
  <c r="N15" i="15"/>
  <c r="M15" i="15"/>
  <c r="L15" i="15"/>
  <c r="K15" i="15"/>
  <c r="J15" i="15"/>
  <c r="I15" i="15"/>
  <c r="H15" i="15"/>
  <c r="G15" i="15"/>
  <c r="F15" i="15"/>
  <c r="C15" i="15"/>
  <c r="B15" i="15"/>
  <c r="E15" i="15" s="1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U12" i="15" s="1"/>
  <c r="U11" i="15"/>
  <c r="T11" i="15"/>
  <c r="S11" i="15"/>
  <c r="R11" i="15"/>
  <c r="Q11" i="15"/>
  <c r="P11" i="15"/>
  <c r="E11" i="15"/>
  <c r="S10" i="15"/>
  <c r="R10" i="15"/>
  <c r="Q10" i="15"/>
  <c r="P10" i="15"/>
  <c r="E10" i="15"/>
  <c r="S9" i="15"/>
  <c r="R9" i="15"/>
  <c r="Q9" i="15"/>
  <c r="P9" i="15"/>
  <c r="E9" i="15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T90" i="14" s="1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S87" i="14"/>
  <c r="R87" i="14"/>
  <c r="Q87" i="14"/>
  <c r="P87" i="14"/>
  <c r="E87" i="14"/>
  <c r="U87" i="14" s="1"/>
  <c r="S86" i="14"/>
  <c r="R86" i="14"/>
  <c r="Q86" i="14"/>
  <c r="P86" i="14"/>
  <c r="E86" i="14"/>
  <c r="U86" i="14" s="1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V71" i="14"/>
  <c r="O71" i="14"/>
  <c r="N71" i="14"/>
  <c r="M71" i="14"/>
  <c r="L71" i="14"/>
  <c r="K71" i="14"/>
  <c r="J71" i="14"/>
  <c r="I71" i="14"/>
  <c r="S71" i="14" s="1"/>
  <c r="H71" i="14"/>
  <c r="G71" i="14"/>
  <c r="F71" i="14"/>
  <c r="C71" i="14"/>
  <c r="B71" i="14"/>
  <c r="E71" i="14" s="1"/>
  <c r="V70" i="14"/>
  <c r="O70" i="14"/>
  <c r="N70" i="14"/>
  <c r="M70" i="14"/>
  <c r="L70" i="14"/>
  <c r="K70" i="14"/>
  <c r="J70" i="14"/>
  <c r="I70" i="14"/>
  <c r="S70" i="14" s="1"/>
  <c r="H70" i="14"/>
  <c r="G70" i="14"/>
  <c r="F70" i="14"/>
  <c r="C70" i="14"/>
  <c r="B70" i="14"/>
  <c r="S69" i="14"/>
  <c r="R69" i="14"/>
  <c r="Q69" i="14"/>
  <c r="P69" i="14"/>
  <c r="E69" i="14"/>
  <c r="T69" i="14" s="1"/>
  <c r="V67" i="14"/>
  <c r="O67" i="14"/>
  <c r="N67" i="14"/>
  <c r="M67" i="14"/>
  <c r="L67" i="14"/>
  <c r="K67" i="14"/>
  <c r="J67" i="14"/>
  <c r="R67" i="14" s="1"/>
  <c r="I67" i="14"/>
  <c r="H67" i="14"/>
  <c r="G67" i="14"/>
  <c r="F67" i="14"/>
  <c r="C67" i="14"/>
  <c r="B67" i="14"/>
  <c r="E67" i="14" s="1"/>
  <c r="V66" i="14"/>
  <c r="S66" i="14"/>
  <c r="O66" i="14"/>
  <c r="N66" i="14"/>
  <c r="M66" i="14"/>
  <c r="L66" i="14"/>
  <c r="K66" i="14"/>
  <c r="J66" i="14"/>
  <c r="I66" i="14"/>
  <c r="H66" i="14"/>
  <c r="R66" i="14" s="1"/>
  <c r="G66" i="14"/>
  <c r="F66" i="14"/>
  <c r="C66" i="14"/>
  <c r="B66" i="14"/>
  <c r="E66" i="14" s="1"/>
  <c r="S65" i="14"/>
  <c r="R65" i="14"/>
  <c r="Q65" i="14"/>
  <c r="P65" i="14"/>
  <c r="E65" i="14"/>
  <c r="U65" i="14" s="1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U62" i="14"/>
  <c r="T62" i="14"/>
  <c r="S62" i="14"/>
  <c r="R62" i="14"/>
  <c r="Q62" i="14"/>
  <c r="P62" i="14"/>
  <c r="E62" i="14"/>
  <c r="S61" i="14"/>
  <c r="R61" i="14"/>
  <c r="Q61" i="14"/>
  <c r="P61" i="14"/>
  <c r="E61" i="14"/>
  <c r="T61" i="14" s="1"/>
  <c r="V59" i="14"/>
  <c r="O59" i="14"/>
  <c r="N59" i="14"/>
  <c r="M59" i="14"/>
  <c r="L59" i="14"/>
  <c r="K59" i="14"/>
  <c r="J59" i="14"/>
  <c r="I59" i="14"/>
  <c r="S59" i="14" s="1"/>
  <c r="H59" i="14"/>
  <c r="G59" i="14"/>
  <c r="F59" i="14"/>
  <c r="C59" i="14"/>
  <c r="B59" i="14"/>
  <c r="S58" i="14"/>
  <c r="R58" i="14"/>
  <c r="Q58" i="14"/>
  <c r="P58" i="14"/>
  <c r="E58" i="14"/>
  <c r="T58" i="14" s="1"/>
  <c r="S57" i="14"/>
  <c r="R57" i="14"/>
  <c r="Q57" i="14"/>
  <c r="P57" i="14"/>
  <c r="E57" i="14"/>
  <c r="T57" i="14" s="1"/>
  <c r="S56" i="14"/>
  <c r="R56" i="14"/>
  <c r="Q56" i="14"/>
  <c r="P56" i="14"/>
  <c r="E56" i="14"/>
  <c r="U55" i="14"/>
  <c r="S55" i="14"/>
  <c r="R55" i="14"/>
  <c r="Q55" i="14"/>
  <c r="P55" i="14"/>
  <c r="E55" i="14"/>
  <c r="T55" i="14" s="1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T52" i="14"/>
  <c r="S52" i="14"/>
  <c r="R52" i="14"/>
  <c r="Q52" i="14"/>
  <c r="P52" i="14"/>
  <c r="E52" i="14"/>
  <c r="U52" i="14" s="1"/>
  <c r="S51" i="14"/>
  <c r="R51" i="14"/>
  <c r="Q51" i="14"/>
  <c r="U51" i="14" s="1"/>
  <c r="P51" i="14"/>
  <c r="E51" i="14"/>
  <c r="T51" i="14" s="1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S44" i="14"/>
  <c r="R44" i="14"/>
  <c r="Q44" i="14"/>
  <c r="P44" i="14"/>
  <c r="E44" i="14"/>
  <c r="U44" i="14" s="1"/>
  <c r="U43" i="14"/>
  <c r="S43" i="14"/>
  <c r="R43" i="14"/>
  <c r="Q43" i="14"/>
  <c r="P43" i="14"/>
  <c r="E43" i="14"/>
  <c r="T43" i="14" s="1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J40" i="14"/>
  <c r="I40" i="14"/>
  <c r="H40" i="14"/>
  <c r="R40" i="14" s="1"/>
  <c r="G40" i="14"/>
  <c r="F40" i="14"/>
  <c r="C40" i="14"/>
  <c r="B40" i="14"/>
  <c r="S39" i="14"/>
  <c r="R39" i="14"/>
  <c r="Q39" i="14"/>
  <c r="P39" i="14"/>
  <c r="E39" i="14"/>
  <c r="T39" i="14" s="1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S35" i="14"/>
  <c r="R35" i="14"/>
  <c r="Q35" i="14"/>
  <c r="P35" i="14"/>
  <c r="E35" i="14"/>
  <c r="V33" i="14"/>
  <c r="O33" i="14"/>
  <c r="N33" i="14"/>
  <c r="M33" i="14"/>
  <c r="L33" i="14"/>
  <c r="K33" i="14"/>
  <c r="J33" i="14"/>
  <c r="R33" i="14" s="1"/>
  <c r="I33" i="14"/>
  <c r="S33" i="14" s="1"/>
  <c r="H33" i="14"/>
  <c r="G33" i="14"/>
  <c r="F33" i="14"/>
  <c r="C33" i="14"/>
  <c r="B33" i="14"/>
  <c r="E33" i="14" s="1"/>
  <c r="S32" i="14"/>
  <c r="R32" i="14"/>
  <c r="Q32" i="14"/>
  <c r="P32" i="14"/>
  <c r="E32" i="14"/>
  <c r="V30" i="14"/>
  <c r="S30" i="14"/>
  <c r="O30" i="14"/>
  <c r="N30" i="14"/>
  <c r="M30" i="14"/>
  <c r="L30" i="14"/>
  <c r="K30" i="14"/>
  <c r="J30" i="14"/>
  <c r="I30" i="14"/>
  <c r="H30" i="14"/>
  <c r="R30" i="14" s="1"/>
  <c r="G30" i="14"/>
  <c r="F30" i="14"/>
  <c r="C30" i="14"/>
  <c r="B30" i="14"/>
  <c r="E30" i="14" s="1"/>
  <c r="S29" i="14"/>
  <c r="R29" i="14"/>
  <c r="Q29" i="14"/>
  <c r="P29" i="14"/>
  <c r="E29" i="14"/>
  <c r="U29" i="14" s="1"/>
  <c r="U28" i="14"/>
  <c r="S28" i="14"/>
  <c r="R28" i="14"/>
  <c r="Q28" i="14"/>
  <c r="P28" i="14"/>
  <c r="E28" i="14"/>
  <c r="T28" i="14" s="1"/>
  <c r="S27" i="14"/>
  <c r="R27" i="14"/>
  <c r="Q27" i="14"/>
  <c r="P27" i="14"/>
  <c r="E27" i="14"/>
  <c r="U26" i="14"/>
  <c r="T26" i="14"/>
  <c r="S26" i="14"/>
  <c r="R26" i="14"/>
  <c r="Q26" i="14"/>
  <c r="P26" i="14"/>
  <c r="E26" i="14"/>
  <c r="V24" i="14"/>
  <c r="O24" i="14"/>
  <c r="N24" i="14"/>
  <c r="M24" i="14"/>
  <c r="L24" i="14"/>
  <c r="K24" i="14"/>
  <c r="J24" i="14"/>
  <c r="I24" i="14"/>
  <c r="H24" i="14"/>
  <c r="P24" i="14" s="1"/>
  <c r="G24" i="14"/>
  <c r="F24" i="14"/>
  <c r="C24" i="14"/>
  <c r="B24" i="14"/>
  <c r="S23" i="14"/>
  <c r="R23" i="14"/>
  <c r="Q23" i="14"/>
  <c r="P23" i="14"/>
  <c r="E23" i="14"/>
  <c r="T22" i="14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T20" i="14"/>
  <c r="S20" i="14"/>
  <c r="R20" i="14"/>
  <c r="Q20" i="14"/>
  <c r="P20" i="14"/>
  <c r="E20" i="14"/>
  <c r="U20" i="14" s="1"/>
  <c r="U19" i="14"/>
  <c r="S19" i="14"/>
  <c r="R19" i="14"/>
  <c r="Q19" i="14"/>
  <c r="P19" i="14"/>
  <c r="E19" i="14"/>
  <c r="T19" i="14" s="1"/>
  <c r="S18" i="14"/>
  <c r="R18" i="14"/>
  <c r="Q18" i="14"/>
  <c r="P18" i="14"/>
  <c r="E18" i="14"/>
  <c r="U18" i="14" s="1"/>
  <c r="S17" i="14"/>
  <c r="R17" i="14"/>
  <c r="Q17" i="14"/>
  <c r="P17" i="14"/>
  <c r="E17" i="14"/>
  <c r="U17" i="14" s="1"/>
  <c r="V15" i="14"/>
  <c r="O15" i="14"/>
  <c r="N15" i="14"/>
  <c r="M15" i="14"/>
  <c r="L15" i="14"/>
  <c r="K15" i="14"/>
  <c r="J15" i="14"/>
  <c r="I15" i="14"/>
  <c r="S15" i="14" s="1"/>
  <c r="H15" i="14"/>
  <c r="G15" i="14"/>
  <c r="F15" i="14"/>
  <c r="C15" i="14"/>
  <c r="E15" i="14" s="1"/>
  <c r="B15" i="14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T10" i="14"/>
  <c r="S10" i="14"/>
  <c r="R10" i="14"/>
  <c r="Q10" i="14"/>
  <c r="U10" i="14" s="1"/>
  <c r="P10" i="14"/>
  <c r="E10" i="14"/>
  <c r="S9" i="14"/>
  <c r="R9" i="14"/>
  <c r="Q9" i="14"/>
  <c r="P9" i="14"/>
  <c r="E9" i="14"/>
  <c r="S93" i="13"/>
  <c r="R93" i="13"/>
  <c r="Q93" i="13"/>
  <c r="P93" i="13"/>
  <c r="E93" i="13"/>
  <c r="S92" i="13"/>
  <c r="R92" i="13"/>
  <c r="Q92" i="13"/>
  <c r="P92" i="13"/>
  <c r="E92" i="13"/>
  <c r="T92" i="13" s="1"/>
  <c r="S91" i="13"/>
  <c r="R91" i="13"/>
  <c r="Q91" i="13"/>
  <c r="P91" i="13"/>
  <c r="E91" i="13"/>
  <c r="U91" i="13" s="1"/>
  <c r="S90" i="13"/>
  <c r="R90" i="13"/>
  <c r="Q90" i="13"/>
  <c r="P90" i="13"/>
  <c r="E90" i="13"/>
  <c r="U90" i="13" s="1"/>
  <c r="S89" i="13"/>
  <c r="R89" i="13"/>
  <c r="Q89" i="13"/>
  <c r="P89" i="13"/>
  <c r="E89" i="13"/>
  <c r="T89" i="13" s="1"/>
  <c r="S88" i="13"/>
  <c r="R88" i="13"/>
  <c r="Q88" i="13"/>
  <c r="P88" i="13"/>
  <c r="E88" i="13"/>
  <c r="T87" i="13"/>
  <c r="S87" i="13"/>
  <c r="R87" i="13"/>
  <c r="Q87" i="13"/>
  <c r="P87" i="13"/>
  <c r="E87" i="13"/>
  <c r="U87" i="13" s="1"/>
  <c r="U86" i="13"/>
  <c r="S86" i="13"/>
  <c r="R86" i="13"/>
  <c r="Q86" i="13"/>
  <c r="P86" i="13"/>
  <c r="E86" i="13"/>
  <c r="T86" i="13" s="1"/>
  <c r="V72" i="13"/>
  <c r="O72" i="13"/>
  <c r="N72" i="13"/>
  <c r="M72" i="13"/>
  <c r="L72" i="13"/>
  <c r="K72" i="13"/>
  <c r="J72" i="13"/>
  <c r="I72" i="13"/>
  <c r="Q72" i="13" s="1"/>
  <c r="H72" i="13"/>
  <c r="G72" i="13"/>
  <c r="F72" i="13"/>
  <c r="C72" i="13"/>
  <c r="B72" i="13"/>
  <c r="V71" i="13"/>
  <c r="O71" i="13"/>
  <c r="N71" i="13"/>
  <c r="M71" i="13"/>
  <c r="L71" i="13"/>
  <c r="K71" i="13"/>
  <c r="J71" i="13"/>
  <c r="R71" i="13" s="1"/>
  <c r="I71" i="13"/>
  <c r="S71" i="13" s="1"/>
  <c r="H71" i="13"/>
  <c r="G71" i="13"/>
  <c r="F71" i="13"/>
  <c r="C71" i="13"/>
  <c r="E71" i="13" s="1"/>
  <c r="B71" i="13"/>
  <c r="V70" i="13"/>
  <c r="O70" i="13"/>
  <c r="N70" i="13"/>
  <c r="M70" i="13"/>
  <c r="L70" i="13"/>
  <c r="K70" i="13"/>
  <c r="J70" i="13"/>
  <c r="R70" i="13" s="1"/>
  <c r="I70" i="13"/>
  <c r="S70" i="13" s="1"/>
  <c r="H70" i="13"/>
  <c r="G70" i="13"/>
  <c r="F70" i="13"/>
  <c r="C70" i="13"/>
  <c r="B70" i="13"/>
  <c r="S69" i="13"/>
  <c r="R69" i="13"/>
  <c r="Q69" i="13"/>
  <c r="P69" i="13"/>
  <c r="E69" i="13"/>
  <c r="V67" i="13"/>
  <c r="S67" i="13"/>
  <c r="O67" i="13"/>
  <c r="N67" i="13"/>
  <c r="M67" i="13"/>
  <c r="L67" i="13"/>
  <c r="K67" i="13"/>
  <c r="J67" i="13"/>
  <c r="I67" i="13"/>
  <c r="H67" i="13"/>
  <c r="R67" i="13" s="1"/>
  <c r="G67" i="13"/>
  <c r="F67" i="13"/>
  <c r="C67" i="13"/>
  <c r="B67" i="13"/>
  <c r="V66" i="13"/>
  <c r="O66" i="13"/>
  <c r="N66" i="13"/>
  <c r="M66" i="13"/>
  <c r="L66" i="13"/>
  <c r="K66" i="13"/>
  <c r="J66" i="13"/>
  <c r="I66" i="13"/>
  <c r="S66" i="13" s="1"/>
  <c r="H66" i="13"/>
  <c r="G66" i="13"/>
  <c r="F66" i="13"/>
  <c r="C66" i="13"/>
  <c r="E66" i="13" s="1"/>
  <c r="B66" i="13"/>
  <c r="U65" i="13"/>
  <c r="S65" i="13"/>
  <c r="R65" i="13"/>
  <c r="Q65" i="13"/>
  <c r="P65" i="13"/>
  <c r="E65" i="13"/>
  <c r="T65" i="13" s="1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6" i="13"/>
  <c r="R56" i="13"/>
  <c r="Q56" i="13"/>
  <c r="P56" i="13"/>
  <c r="E56" i="13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B53" i="13"/>
  <c r="E53" i="13" s="1"/>
  <c r="S52" i="13"/>
  <c r="R52" i="13"/>
  <c r="Q52" i="13"/>
  <c r="P52" i="13"/>
  <c r="E52" i="13"/>
  <c r="S51" i="13"/>
  <c r="R51" i="13"/>
  <c r="Q51" i="13"/>
  <c r="P51" i="13"/>
  <c r="E51" i="13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S44" i="13"/>
  <c r="R44" i="13"/>
  <c r="Q44" i="13"/>
  <c r="P44" i="13"/>
  <c r="E44" i="13"/>
  <c r="T44" i="13" s="1"/>
  <c r="S43" i="13"/>
  <c r="R43" i="13"/>
  <c r="Q43" i="13"/>
  <c r="P43" i="13"/>
  <c r="E43" i="13"/>
  <c r="T42" i="13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J40" i="13"/>
  <c r="I40" i="13"/>
  <c r="Q40" i="13" s="1"/>
  <c r="H40" i="13"/>
  <c r="R40" i="13" s="1"/>
  <c r="G40" i="13"/>
  <c r="F40" i="13"/>
  <c r="C40" i="13"/>
  <c r="B40" i="13"/>
  <c r="S39" i="13"/>
  <c r="R39" i="13"/>
  <c r="Q39" i="13"/>
  <c r="P39" i="13"/>
  <c r="E39" i="13"/>
  <c r="S38" i="13"/>
  <c r="R38" i="13"/>
  <c r="Q38" i="13"/>
  <c r="P38" i="13"/>
  <c r="E38" i="13"/>
  <c r="S37" i="13"/>
  <c r="R37" i="13"/>
  <c r="Q37" i="13"/>
  <c r="P37" i="13"/>
  <c r="E37" i="13"/>
  <c r="T36" i="13"/>
  <c r="S36" i="13"/>
  <c r="R36" i="13"/>
  <c r="Q36" i="13"/>
  <c r="P36" i="13"/>
  <c r="E36" i="13"/>
  <c r="U36" i="13" s="1"/>
  <c r="S35" i="13"/>
  <c r="R35" i="13"/>
  <c r="Q35" i="13"/>
  <c r="U35" i="13" s="1"/>
  <c r="P35" i="13"/>
  <c r="E35" i="13"/>
  <c r="V33" i="13"/>
  <c r="O33" i="13"/>
  <c r="N33" i="13"/>
  <c r="M33" i="13"/>
  <c r="L33" i="13"/>
  <c r="K33" i="13"/>
  <c r="J33" i="13"/>
  <c r="I33" i="13"/>
  <c r="S33" i="13" s="1"/>
  <c r="H33" i="13"/>
  <c r="G33" i="13"/>
  <c r="F33" i="13"/>
  <c r="C33" i="13"/>
  <c r="B33" i="13"/>
  <c r="S32" i="13"/>
  <c r="R32" i="13"/>
  <c r="Q32" i="13"/>
  <c r="P32" i="13"/>
  <c r="E32" i="13"/>
  <c r="V30" i="13"/>
  <c r="O30" i="13"/>
  <c r="N30" i="13"/>
  <c r="M30" i="13"/>
  <c r="L30" i="13"/>
  <c r="K30" i="13"/>
  <c r="J30" i="13"/>
  <c r="I30" i="13"/>
  <c r="S30" i="13" s="1"/>
  <c r="H30" i="13"/>
  <c r="G30" i="13"/>
  <c r="F30" i="13"/>
  <c r="C30" i="13"/>
  <c r="E30" i="13" s="1"/>
  <c r="B30" i="13"/>
  <c r="S29" i="13"/>
  <c r="R29" i="13"/>
  <c r="Q29" i="13"/>
  <c r="P29" i="13"/>
  <c r="E29" i="13"/>
  <c r="T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S26" i="13"/>
  <c r="R26" i="13"/>
  <c r="Q26" i="13"/>
  <c r="P26" i="13"/>
  <c r="E26" i="13"/>
  <c r="U26" i="13" s="1"/>
  <c r="V24" i="13"/>
  <c r="O24" i="13"/>
  <c r="N24" i="13"/>
  <c r="M24" i="13"/>
  <c r="L24" i="13"/>
  <c r="K24" i="13"/>
  <c r="J24" i="13"/>
  <c r="I24" i="13"/>
  <c r="S24" i="13" s="1"/>
  <c r="H24" i="13"/>
  <c r="R24" i="13" s="1"/>
  <c r="G24" i="13"/>
  <c r="F24" i="13"/>
  <c r="C24" i="13"/>
  <c r="B24" i="13"/>
  <c r="E24" i="13" s="1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U22" i="13" s="1"/>
  <c r="S21" i="13"/>
  <c r="R21" i="13"/>
  <c r="Q21" i="13"/>
  <c r="P21" i="13"/>
  <c r="E21" i="13"/>
  <c r="U21" i="13" s="1"/>
  <c r="U20" i="13"/>
  <c r="S20" i="13"/>
  <c r="R20" i="13"/>
  <c r="Q20" i="13"/>
  <c r="P20" i="13"/>
  <c r="E20" i="13"/>
  <c r="T20" i="13" s="1"/>
  <c r="S19" i="13"/>
  <c r="R19" i="13"/>
  <c r="Q19" i="13"/>
  <c r="P19" i="13"/>
  <c r="E19" i="13"/>
  <c r="T18" i="13"/>
  <c r="S18" i="13"/>
  <c r="R18" i="13"/>
  <c r="Q18" i="13"/>
  <c r="P18" i="13"/>
  <c r="E18" i="13"/>
  <c r="U18" i="13" s="1"/>
  <c r="S17" i="13"/>
  <c r="R17" i="13"/>
  <c r="Q17" i="13"/>
  <c r="P17" i="13"/>
  <c r="E17" i="13"/>
  <c r="V15" i="13"/>
  <c r="S15" i="13"/>
  <c r="O15" i="13"/>
  <c r="N15" i="13"/>
  <c r="M15" i="13"/>
  <c r="L15" i="13"/>
  <c r="K15" i="13"/>
  <c r="J15" i="13"/>
  <c r="I15" i="13"/>
  <c r="H15" i="13"/>
  <c r="G15" i="13"/>
  <c r="F15" i="13"/>
  <c r="C15" i="13"/>
  <c r="B15" i="13"/>
  <c r="T14" i="13"/>
  <c r="S14" i="13"/>
  <c r="R14" i="13"/>
  <c r="Q14" i="13"/>
  <c r="P14" i="13"/>
  <c r="E14" i="13"/>
  <c r="U14" i="13" s="1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S89" i="12"/>
  <c r="R89" i="12"/>
  <c r="Q89" i="12"/>
  <c r="P89" i="12"/>
  <c r="E89" i="12"/>
  <c r="U88" i="12"/>
  <c r="S88" i="12"/>
  <c r="R88" i="12"/>
  <c r="Q88" i="12"/>
  <c r="P88" i="12"/>
  <c r="E88" i="12"/>
  <c r="T88" i="12" s="1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V72" i="12"/>
  <c r="O72" i="12"/>
  <c r="N72" i="12"/>
  <c r="M72" i="12"/>
  <c r="L72" i="12"/>
  <c r="K72" i="12"/>
  <c r="J72" i="12"/>
  <c r="R72" i="12" s="1"/>
  <c r="I72" i="12"/>
  <c r="H72" i="12"/>
  <c r="G72" i="12"/>
  <c r="F72" i="12"/>
  <c r="C72" i="12"/>
  <c r="B72" i="12"/>
  <c r="V71" i="12"/>
  <c r="Q71" i="12"/>
  <c r="O71" i="12"/>
  <c r="N71" i="12"/>
  <c r="M71" i="12"/>
  <c r="L71" i="12"/>
  <c r="K71" i="12"/>
  <c r="J71" i="12"/>
  <c r="I71" i="12"/>
  <c r="S71" i="12" s="1"/>
  <c r="H71" i="12"/>
  <c r="R71" i="12" s="1"/>
  <c r="G71" i="12"/>
  <c r="F71" i="12"/>
  <c r="C71" i="12"/>
  <c r="B71" i="12"/>
  <c r="V70" i="12"/>
  <c r="O70" i="12"/>
  <c r="N70" i="12"/>
  <c r="M70" i="12"/>
  <c r="L70" i="12"/>
  <c r="K70" i="12"/>
  <c r="J70" i="12"/>
  <c r="I70" i="12"/>
  <c r="S70" i="12" s="1"/>
  <c r="H70" i="12"/>
  <c r="G70" i="12"/>
  <c r="F70" i="12"/>
  <c r="C70" i="12"/>
  <c r="B70" i="12"/>
  <c r="T69" i="12"/>
  <c r="S69" i="12"/>
  <c r="R69" i="12"/>
  <c r="Q69" i="12"/>
  <c r="P69" i="12"/>
  <c r="E69" i="12"/>
  <c r="U69" i="12" s="1"/>
  <c r="V67" i="12"/>
  <c r="O67" i="12"/>
  <c r="N67" i="12"/>
  <c r="M67" i="12"/>
  <c r="L67" i="12"/>
  <c r="K67" i="12"/>
  <c r="J67" i="12"/>
  <c r="I67" i="12"/>
  <c r="Q67" i="12" s="1"/>
  <c r="H67" i="12"/>
  <c r="G67" i="12"/>
  <c r="F67" i="12"/>
  <c r="C67" i="12"/>
  <c r="B67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B66" i="12"/>
  <c r="E66" i="12" s="1"/>
  <c r="S65" i="12"/>
  <c r="R65" i="12"/>
  <c r="Q65" i="12"/>
  <c r="P65" i="12"/>
  <c r="E65" i="12"/>
  <c r="U65" i="12" s="1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S62" i="12"/>
  <c r="R62" i="12"/>
  <c r="Q62" i="12"/>
  <c r="P62" i="12"/>
  <c r="E62" i="12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J59" i="12"/>
  <c r="I59" i="12"/>
  <c r="H59" i="12"/>
  <c r="G59" i="12"/>
  <c r="F59" i="12"/>
  <c r="C59" i="12"/>
  <c r="B59" i="12"/>
  <c r="T58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T56" i="12"/>
  <c r="S56" i="12"/>
  <c r="R56" i="12"/>
  <c r="Q56" i="12"/>
  <c r="P56" i="12"/>
  <c r="E56" i="12"/>
  <c r="U56" i="12" s="1"/>
  <c r="S55" i="12"/>
  <c r="R55" i="12"/>
  <c r="Q55" i="12"/>
  <c r="P55" i="12"/>
  <c r="E55" i="12"/>
  <c r="V53" i="12"/>
  <c r="O53" i="12"/>
  <c r="N53" i="12"/>
  <c r="M53" i="12"/>
  <c r="L53" i="12"/>
  <c r="K53" i="12"/>
  <c r="J53" i="12"/>
  <c r="I53" i="12"/>
  <c r="S53" i="12" s="1"/>
  <c r="H53" i="12"/>
  <c r="G53" i="12"/>
  <c r="F53" i="12"/>
  <c r="C53" i="12"/>
  <c r="B53" i="12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T45" i="12" s="1"/>
  <c r="T44" i="12"/>
  <c r="S44" i="12"/>
  <c r="R44" i="12"/>
  <c r="Q44" i="12"/>
  <c r="P44" i="12"/>
  <c r="E44" i="12"/>
  <c r="U44" i="12" s="1"/>
  <c r="S43" i="12"/>
  <c r="R43" i="12"/>
  <c r="Q43" i="12"/>
  <c r="P43" i="12"/>
  <c r="E43" i="12"/>
  <c r="T43" i="12" s="1"/>
  <c r="S42" i="12"/>
  <c r="R42" i="12"/>
  <c r="Q42" i="12"/>
  <c r="P42" i="12"/>
  <c r="E42" i="12"/>
  <c r="U42" i="12" s="1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B40" i="12"/>
  <c r="U39" i="12"/>
  <c r="S39" i="12"/>
  <c r="R39" i="12"/>
  <c r="Q39" i="12"/>
  <c r="P39" i="12"/>
  <c r="E39" i="12"/>
  <c r="T39" i="12" s="1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S36" i="12"/>
  <c r="R36" i="12"/>
  <c r="Q36" i="12"/>
  <c r="U36" i="12" s="1"/>
  <c r="P36" i="12"/>
  <c r="E36" i="12"/>
  <c r="S35" i="12"/>
  <c r="R35" i="12"/>
  <c r="Q35" i="12"/>
  <c r="P35" i="12"/>
  <c r="E35" i="12"/>
  <c r="V33" i="12"/>
  <c r="S33" i="12"/>
  <c r="O33" i="12"/>
  <c r="N33" i="12"/>
  <c r="M33" i="12"/>
  <c r="L33" i="12"/>
  <c r="K33" i="12"/>
  <c r="J33" i="12"/>
  <c r="I33" i="12"/>
  <c r="H33" i="12"/>
  <c r="G33" i="12"/>
  <c r="F33" i="12"/>
  <c r="E33" i="12"/>
  <c r="C33" i="12"/>
  <c r="B33" i="12"/>
  <c r="U32" i="12"/>
  <c r="S32" i="12"/>
  <c r="R32" i="12"/>
  <c r="Q32" i="12"/>
  <c r="P32" i="12"/>
  <c r="E32" i="12"/>
  <c r="T32" i="12" s="1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E30" i="12" s="1"/>
  <c r="S29" i="12"/>
  <c r="R29" i="12"/>
  <c r="Q29" i="12"/>
  <c r="P29" i="12"/>
  <c r="E29" i="12"/>
  <c r="U29" i="12" s="1"/>
  <c r="U28" i="12"/>
  <c r="S28" i="12"/>
  <c r="R28" i="12"/>
  <c r="Q28" i="12"/>
  <c r="P28" i="12"/>
  <c r="E28" i="12"/>
  <c r="T28" i="12" s="1"/>
  <c r="S27" i="12"/>
  <c r="R27" i="12"/>
  <c r="Q27" i="12"/>
  <c r="P27" i="12"/>
  <c r="E27" i="12"/>
  <c r="S26" i="12"/>
  <c r="R26" i="12"/>
  <c r="Q26" i="12"/>
  <c r="P26" i="12"/>
  <c r="E26" i="12"/>
  <c r="V24" i="12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E24" i="12" s="1"/>
  <c r="B24" i="12"/>
  <c r="S23" i="12"/>
  <c r="R23" i="12"/>
  <c r="Q23" i="12"/>
  <c r="P23" i="12"/>
  <c r="E23" i="12"/>
  <c r="T22" i="12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T20" i="12"/>
  <c r="S20" i="12"/>
  <c r="R20" i="12"/>
  <c r="Q20" i="12"/>
  <c r="P20" i="12"/>
  <c r="E20" i="12"/>
  <c r="U20" i="12" s="1"/>
  <c r="U19" i="12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J15" i="12"/>
  <c r="I15" i="12"/>
  <c r="S15" i="12" s="1"/>
  <c r="H15" i="12"/>
  <c r="G15" i="12"/>
  <c r="F15" i="12"/>
  <c r="C15" i="12"/>
  <c r="B15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T10" i="12"/>
  <c r="S10" i="12"/>
  <c r="R10" i="12"/>
  <c r="Q10" i="12"/>
  <c r="P10" i="12"/>
  <c r="E10" i="12"/>
  <c r="U10" i="12" s="1"/>
  <c r="S9" i="12"/>
  <c r="R9" i="12"/>
  <c r="Q9" i="12"/>
  <c r="P9" i="12"/>
  <c r="E9" i="12"/>
  <c r="T9" i="12" s="1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S91" i="11"/>
  <c r="R91" i="11"/>
  <c r="Q91" i="11"/>
  <c r="P91" i="11"/>
  <c r="E91" i="11"/>
  <c r="U91" i="11" s="1"/>
  <c r="S90" i="11"/>
  <c r="R90" i="11"/>
  <c r="Q90" i="11"/>
  <c r="P90" i="11"/>
  <c r="E90" i="11"/>
  <c r="U90" i="11" s="1"/>
  <c r="S89" i="11"/>
  <c r="R89" i="11"/>
  <c r="Q89" i="11"/>
  <c r="P89" i="11"/>
  <c r="E89" i="11"/>
  <c r="T89" i="11" s="1"/>
  <c r="S88" i="11"/>
  <c r="R88" i="11"/>
  <c r="Q88" i="11"/>
  <c r="P88" i="11"/>
  <c r="E88" i="11"/>
  <c r="S87" i="11"/>
  <c r="R87" i="11"/>
  <c r="Q87" i="11"/>
  <c r="P87" i="11"/>
  <c r="E87" i="11"/>
  <c r="S86" i="11"/>
  <c r="R86" i="11"/>
  <c r="Q86" i="11"/>
  <c r="P86" i="11"/>
  <c r="E86" i="11"/>
  <c r="V72" i="11"/>
  <c r="O72" i="11"/>
  <c r="N72" i="11"/>
  <c r="M72" i="11"/>
  <c r="L72" i="11"/>
  <c r="K72" i="11"/>
  <c r="J72" i="11"/>
  <c r="I72" i="11"/>
  <c r="Q72" i="11" s="1"/>
  <c r="H72" i="11"/>
  <c r="G72" i="11"/>
  <c r="F72" i="11"/>
  <c r="C72" i="11"/>
  <c r="B72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S70" i="11" s="1"/>
  <c r="H70" i="11"/>
  <c r="G70" i="11"/>
  <c r="F70" i="11"/>
  <c r="C70" i="11"/>
  <c r="B70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G66" i="11"/>
  <c r="F66" i="11"/>
  <c r="C66" i="11"/>
  <c r="B66" i="11"/>
  <c r="E66" i="11" s="1"/>
  <c r="U65" i="11"/>
  <c r="S65" i="11"/>
  <c r="R65" i="11"/>
  <c r="Q65" i="11"/>
  <c r="P65" i="11"/>
  <c r="E65" i="11"/>
  <c r="T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S62" i="11"/>
  <c r="R62" i="11"/>
  <c r="Q62" i="11"/>
  <c r="P62" i="11"/>
  <c r="E62" i="1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S58" i="11"/>
  <c r="R58" i="11"/>
  <c r="Q58" i="11"/>
  <c r="P58" i="11"/>
  <c r="E58" i="11"/>
  <c r="S57" i="11"/>
  <c r="R57" i="11"/>
  <c r="Q57" i="11"/>
  <c r="P57" i="11"/>
  <c r="E57" i="11"/>
  <c r="U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V53" i="11"/>
  <c r="O53" i="11"/>
  <c r="N53" i="11"/>
  <c r="M53" i="11"/>
  <c r="L53" i="11"/>
  <c r="K53" i="11"/>
  <c r="J53" i="11"/>
  <c r="I53" i="11"/>
  <c r="H53" i="11"/>
  <c r="G53" i="11"/>
  <c r="F53" i="11"/>
  <c r="C53" i="11"/>
  <c r="B53" i="11"/>
  <c r="U52" i="11"/>
  <c r="S52" i="11"/>
  <c r="R52" i="11"/>
  <c r="Q52" i="11"/>
  <c r="P52" i="11"/>
  <c r="E52" i="11"/>
  <c r="T52" i="11" s="1"/>
  <c r="T51" i="11"/>
  <c r="S51" i="11"/>
  <c r="R51" i="11"/>
  <c r="Q51" i="11"/>
  <c r="P51" i="11"/>
  <c r="E51" i="11"/>
  <c r="U51" i="11" s="1"/>
  <c r="U50" i="11"/>
  <c r="S50" i="11"/>
  <c r="R50" i="11"/>
  <c r="Q50" i="11"/>
  <c r="P50" i="11"/>
  <c r="E50" i="11"/>
  <c r="T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T43" i="11"/>
  <c r="S43" i="11"/>
  <c r="R43" i="11"/>
  <c r="Q43" i="11"/>
  <c r="P43" i="11"/>
  <c r="E43" i="11"/>
  <c r="U43" i="11" s="1"/>
  <c r="T42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B40" i="11"/>
  <c r="E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S37" i="11"/>
  <c r="R37" i="11"/>
  <c r="Q37" i="11"/>
  <c r="P37" i="11"/>
  <c r="E37" i="11"/>
  <c r="T37" i="11" s="1"/>
  <c r="T36" i="11"/>
  <c r="S36" i="11"/>
  <c r="R36" i="11"/>
  <c r="Q36" i="11"/>
  <c r="P36" i="11"/>
  <c r="E36" i="11"/>
  <c r="U36" i="11" s="1"/>
  <c r="S35" i="11"/>
  <c r="R35" i="11"/>
  <c r="Q35" i="11"/>
  <c r="P35" i="11"/>
  <c r="E35" i="11"/>
  <c r="V33" i="11"/>
  <c r="O33" i="11"/>
  <c r="N33" i="11"/>
  <c r="M33" i="11"/>
  <c r="Q33" i="11" s="1"/>
  <c r="L33" i="11"/>
  <c r="K33" i="11"/>
  <c r="J33" i="11"/>
  <c r="I33" i="11"/>
  <c r="S33" i="11" s="1"/>
  <c r="H33" i="11"/>
  <c r="G33" i="11"/>
  <c r="F33" i="11"/>
  <c r="C33" i="11"/>
  <c r="B33" i="11"/>
  <c r="S32" i="11"/>
  <c r="R32" i="11"/>
  <c r="Q32" i="11"/>
  <c r="P32" i="11"/>
  <c r="E32" i="11"/>
  <c r="T32" i="11" s="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C30" i="11"/>
  <c r="B30" i="11"/>
  <c r="E30" i="11" s="1"/>
  <c r="S29" i="11"/>
  <c r="R29" i="11"/>
  <c r="Q29" i="11"/>
  <c r="P29" i="11"/>
  <c r="E29" i="11"/>
  <c r="S28" i="11"/>
  <c r="R28" i="11"/>
  <c r="Q28" i="11"/>
  <c r="P28" i="11"/>
  <c r="E28" i="11"/>
  <c r="S27" i="11"/>
  <c r="R27" i="11"/>
  <c r="Q27" i="11"/>
  <c r="P27" i="11"/>
  <c r="E27" i="11"/>
  <c r="T27" i="11" s="1"/>
  <c r="S26" i="11"/>
  <c r="R26" i="11"/>
  <c r="Q26" i="11"/>
  <c r="P26" i="11"/>
  <c r="E26" i="11"/>
  <c r="V24" i="1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E24" i="11"/>
  <c r="C24" i="11"/>
  <c r="B24" i="11"/>
  <c r="S23" i="11"/>
  <c r="R23" i="11"/>
  <c r="Q23" i="11"/>
  <c r="P23" i="11"/>
  <c r="E23" i="11"/>
  <c r="T23" i="11" s="1"/>
  <c r="S22" i="11"/>
  <c r="R22" i="11"/>
  <c r="Q22" i="11"/>
  <c r="P22" i="11"/>
  <c r="E22" i="11"/>
  <c r="S21" i="11"/>
  <c r="R21" i="11"/>
  <c r="Q21" i="11"/>
  <c r="P21" i="11"/>
  <c r="E21" i="11"/>
  <c r="S20" i="11"/>
  <c r="R20" i="11"/>
  <c r="Q20" i="11"/>
  <c r="P20" i="11"/>
  <c r="E20" i="11"/>
  <c r="T20" i="11" s="1"/>
  <c r="S19" i="11"/>
  <c r="R19" i="11"/>
  <c r="Q19" i="11"/>
  <c r="P19" i="11"/>
  <c r="E19" i="11"/>
  <c r="S18" i="11"/>
  <c r="R18" i="11"/>
  <c r="Q18" i="11"/>
  <c r="P18" i="11"/>
  <c r="E18" i="11"/>
  <c r="U18" i="11" s="1"/>
  <c r="U17" i="11"/>
  <c r="S17" i="11"/>
  <c r="R17" i="11"/>
  <c r="Q17" i="11"/>
  <c r="P17" i="11"/>
  <c r="E17" i="11"/>
  <c r="T17" i="11" s="1"/>
  <c r="V15" i="11"/>
  <c r="O15" i="11"/>
  <c r="N15" i="11"/>
  <c r="M15" i="11"/>
  <c r="L15" i="11"/>
  <c r="K15" i="11"/>
  <c r="J15" i="11"/>
  <c r="I15" i="11"/>
  <c r="H15" i="11"/>
  <c r="R15" i="11" s="1"/>
  <c r="G15" i="11"/>
  <c r="F15" i="11"/>
  <c r="C15" i="11"/>
  <c r="B15" i="11"/>
  <c r="E15" i="11" s="1"/>
  <c r="U14" i="11"/>
  <c r="T14" i="1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3" i="10"/>
  <c r="S93" i="10"/>
  <c r="R93" i="10"/>
  <c r="Q93" i="10"/>
  <c r="P93" i="10"/>
  <c r="E93" i="10"/>
  <c r="T93" i="10" s="1"/>
  <c r="S92" i="10"/>
  <c r="R92" i="10"/>
  <c r="Q92" i="10"/>
  <c r="P92" i="10"/>
  <c r="E92" i="10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S89" i="10"/>
  <c r="R89" i="10"/>
  <c r="Q89" i="10"/>
  <c r="P89" i="10"/>
  <c r="E89" i="10"/>
  <c r="S88" i="10"/>
  <c r="R88" i="10"/>
  <c r="Q88" i="10"/>
  <c r="P88" i="10"/>
  <c r="E88" i="10"/>
  <c r="T88" i="10" s="1"/>
  <c r="S87" i="10"/>
  <c r="R87" i="10"/>
  <c r="Q87" i="10"/>
  <c r="P87" i="10"/>
  <c r="E87" i="10"/>
  <c r="S86" i="10"/>
  <c r="R86" i="10"/>
  <c r="Q86" i="10"/>
  <c r="P86" i="10"/>
  <c r="E86" i="10"/>
  <c r="V72" i="10"/>
  <c r="O72" i="10"/>
  <c r="N72" i="10"/>
  <c r="M72" i="10"/>
  <c r="L72" i="10"/>
  <c r="K72" i="10"/>
  <c r="J72" i="10"/>
  <c r="I72" i="10"/>
  <c r="S72" i="10" s="1"/>
  <c r="H72" i="10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I71" i="10"/>
  <c r="H71" i="10"/>
  <c r="G71" i="10"/>
  <c r="F71" i="10"/>
  <c r="C71" i="10"/>
  <c r="B71" i="10"/>
  <c r="E71" i="10" s="1"/>
  <c r="V70" i="10"/>
  <c r="O70" i="10"/>
  <c r="N70" i="10"/>
  <c r="M70" i="10"/>
  <c r="L70" i="10"/>
  <c r="K70" i="10"/>
  <c r="J70" i="10"/>
  <c r="I70" i="10"/>
  <c r="S70" i="10" s="1"/>
  <c r="H70" i="10"/>
  <c r="G70" i="10"/>
  <c r="F70" i="10"/>
  <c r="C70" i="10"/>
  <c r="B70" i="10"/>
  <c r="E70" i="10" s="1"/>
  <c r="U69" i="10"/>
  <c r="T69" i="10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V66" i="10"/>
  <c r="O66" i="10"/>
  <c r="N66" i="10"/>
  <c r="M66" i="10"/>
  <c r="L66" i="10"/>
  <c r="K66" i="10"/>
  <c r="J66" i="10"/>
  <c r="I66" i="10"/>
  <c r="S66" i="10" s="1"/>
  <c r="H66" i="10"/>
  <c r="R66" i="10" s="1"/>
  <c r="G66" i="10"/>
  <c r="F66" i="10"/>
  <c r="C66" i="10"/>
  <c r="B66" i="10"/>
  <c r="S65" i="10"/>
  <c r="R65" i="10"/>
  <c r="Q65" i="10"/>
  <c r="P65" i="10"/>
  <c r="E65" i="10"/>
  <c r="U64" i="10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U61" i="10"/>
  <c r="S61" i="10"/>
  <c r="R61" i="10"/>
  <c r="Q61" i="10"/>
  <c r="P61" i="10"/>
  <c r="E61" i="10"/>
  <c r="T61" i="10" s="1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E59" i="10" s="1"/>
  <c r="S58" i="10"/>
  <c r="R58" i="10"/>
  <c r="Q58" i="10"/>
  <c r="P58" i="10"/>
  <c r="E58" i="10"/>
  <c r="S57" i="10"/>
  <c r="R57" i="10"/>
  <c r="Q57" i="10"/>
  <c r="P57" i="10"/>
  <c r="E57" i="10"/>
  <c r="T57" i="10" s="1"/>
  <c r="T56" i="10"/>
  <c r="S56" i="10"/>
  <c r="R56" i="10"/>
  <c r="Q56" i="10"/>
  <c r="P56" i="10"/>
  <c r="E56" i="10"/>
  <c r="U56" i="10" s="1"/>
  <c r="S55" i="10"/>
  <c r="R55" i="10"/>
  <c r="Q55" i="10"/>
  <c r="P55" i="10"/>
  <c r="E55" i="10"/>
  <c r="T55" i="10" s="1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T52" i="10"/>
  <c r="S52" i="10"/>
  <c r="R52" i="10"/>
  <c r="Q52" i="10"/>
  <c r="P52" i="10"/>
  <c r="E52" i="10"/>
  <c r="U52" i="10" s="1"/>
  <c r="S51" i="10"/>
  <c r="R51" i="10"/>
  <c r="Q51" i="10"/>
  <c r="U51" i="10" s="1"/>
  <c r="P51" i="10"/>
  <c r="E51" i="10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T48" i="10" s="1"/>
  <c r="S47" i="10"/>
  <c r="R47" i="10"/>
  <c r="Q47" i="10"/>
  <c r="P47" i="10"/>
  <c r="E47" i="10"/>
  <c r="T46" i="10"/>
  <c r="S46" i="10"/>
  <c r="R46" i="10"/>
  <c r="Q46" i="10"/>
  <c r="P46" i="10"/>
  <c r="E46" i="10"/>
  <c r="U46" i="10" s="1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S43" i="10"/>
  <c r="R43" i="10"/>
  <c r="Q43" i="10"/>
  <c r="P43" i="10"/>
  <c r="E43" i="10"/>
  <c r="T42" i="10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S40" i="10" s="1"/>
  <c r="H40" i="10"/>
  <c r="P40" i="10" s="1"/>
  <c r="G40" i="10"/>
  <c r="F40" i="10"/>
  <c r="C40" i="10"/>
  <c r="E40" i="10" s="1"/>
  <c r="B40" i="10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P35" i="10"/>
  <c r="E35" i="10"/>
  <c r="V33" i="10"/>
  <c r="O33" i="10"/>
  <c r="N33" i="10"/>
  <c r="M33" i="10"/>
  <c r="L33" i="10"/>
  <c r="K33" i="10"/>
  <c r="J33" i="10"/>
  <c r="R33" i="10" s="1"/>
  <c r="I33" i="10"/>
  <c r="S33" i="10" s="1"/>
  <c r="H33" i="10"/>
  <c r="G33" i="10"/>
  <c r="F33" i="10"/>
  <c r="C33" i="10"/>
  <c r="B33" i="10"/>
  <c r="E33" i="10" s="1"/>
  <c r="U32" i="10"/>
  <c r="S32" i="10"/>
  <c r="R32" i="10"/>
  <c r="Q32" i="10"/>
  <c r="P32" i="10"/>
  <c r="E32" i="10"/>
  <c r="V30" i="10"/>
  <c r="S30" i="10"/>
  <c r="O30" i="10"/>
  <c r="N30" i="10"/>
  <c r="M30" i="10"/>
  <c r="L30" i="10"/>
  <c r="K30" i="10"/>
  <c r="J30" i="10"/>
  <c r="I30" i="10"/>
  <c r="Q30" i="10" s="1"/>
  <c r="H30" i="10"/>
  <c r="R30" i="10" s="1"/>
  <c r="G30" i="10"/>
  <c r="F30" i="10"/>
  <c r="C30" i="10"/>
  <c r="B30" i="10"/>
  <c r="S29" i="10"/>
  <c r="R29" i="10"/>
  <c r="Q29" i="10"/>
  <c r="P29" i="10"/>
  <c r="E29" i="10"/>
  <c r="S28" i="10"/>
  <c r="R28" i="10"/>
  <c r="Q28" i="10"/>
  <c r="P28" i="10"/>
  <c r="E28" i="10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S23" i="10"/>
  <c r="R23" i="10"/>
  <c r="Q23" i="10"/>
  <c r="P23" i="10"/>
  <c r="E23" i="10"/>
  <c r="T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T20" i="10"/>
  <c r="S20" i="10"/>
  <c r="R20" i="10"/>
  <c r="Q20" i="10"/>
  <c r="P20" i="10"/>
  <c r="E20" i="10"/>
  <c r="U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S17" i="10"/>
  <c r="R17" i="10"/>
  <c r="Q17" i="10"/>
  <c r="P17" i="10"/>
  <c r="E17" i="10"/>
  <c r="V15" i="10"/>
  <c r="O15" i="10"/>
  <c r="N15" i="10"/>
  <c r="M15" i="10"/>
  <c r="L15" i="10"/>
  <c r="K15" i="10"/>
  <c r="J15" i="10"/>
  <c r="I15" i="10"/>
  <c r="S15" i="10" s="1"/>
  <c r="H15" i="10"/>
  <c r="G15" i="10"/>
  <c r="F15" i="10"/>
  <c r="C15" i="10"/>
  <c r="E15" i="10" s="1"/>
  <c r="B15" i="10"/>
  <c r="S14" i="10"/>
  <c r="R14" i="10"/>
  <c r="Q14" i="10"/>
  <c r="P14" i="10"/>
  <c r="E14" i="10"/>
  <c r="U14" i="10" s="1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U9" i="10" s="1"/>
  <c r="T93" i="9"/>
  <c r="S93" i="9"/>
  <c r="R93" i="9"/>
  <c r="Q93" i="9"/>
  <c r="P93" i="9"/>
  <c r="E93" i="9"/>
  <c r="U93" i="9" s="1"/>
  <c r="S92" i="9"/>
  <c r="R92" i="9"/>
  <c r="Q92" i="9"/>
  <c r="P92" i="9"/>
  <c r="E92" i="9"/>
  <c r="T92" i="9" s="1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T89" i="9" s="1"/>
  <c r="S88" i="9"/>
  <c r="R88" i="9"/>
  <c r="Q88" i="9"/>
  <c r="P88" i="9"/>
  <c r="E88" i="9"/>
  <c r="S87" i="9"/>
  <c r="R87" i="9"/>
  <c r="Q87" i="9"/>
  <c r="P87" i="9"/>
  <c r="E87" i="9"/>
  <c r="U87" i="9" s="1"/>
  <c r="S86" i="9"/>
  <c r="R86" i="9"/>
  <c r="Q86" i="9"/>
  <c r="P86" i="9"/>
  <c r="E86" i="9"/>
  <c r="T86" i="9" s="1"/>
  <c r="V72" i="9"/>
  <c r="S72" i="9"/>
  <c r="O72" i="9"/>
  <c r="N72" i="9"/>
  <c r="M72" i="9"/>
  <c r="L72" i="9"/>
  <c r="K72" i="9"/>
  <c r="J72" i="9"/>
  <c r="I72" i="9"/>
  <c r="H72" i="9"/>
  <c r="G72" i="9"/>
  <c r="F72" i="9"/>
  <c r="C72" i="9"/>
  <c r="B72" i="9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V70" i="9"/>
  <c r="O70" i="9"/>
  <c r="N70" i="9"/>
  <c r="M70" i="9"/>
  <c r="L70" i="9"/>
  <c r="K70" i="9"/>
  <c r="J70" i="9"/>
  <c r="I70" i="9"/>
  <c r="H70" i="9"/>
  <c r="R70" i="9" s="1"/>
  <c r="G70" i="9"/>
  <c r="F70" i="9"/>
  <c r="E70" i="9"/>
  <c r="C70" i="9"/>
  <c r="B70" i="9"/>
  <c r="T69" i="9"/>
  <c r="S69" i="9"/>
  <c r="R69" i="9"/>
  <c r="Q69" i="9"/>
  <c r="P69" i="9"/>
  <c r="E69" i="9"/>
  <c r="U69" i="9" s="1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E67" i="9" s="1"/>
  <c r="B67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B66" i="9"/>
  <c r="S65" i="9"/>
  <c r="R65" i="9"/>
  <c r="Q65" i="9"/>
  <c r="P65" i="9"/>
  <c r="E65" i="9"/>
  <c r="T64" i="9"/>
  <c r="S64" i="9"/>
  <c r="R64" i="9"/>
  <c r="Q64" i="9"/>
  <c r="P64" i="9"/>
  <c r="E64" i="9"/>
  <c r="U64" i="9" s="1"/>
  <c r="U63" i="9"/>
  <c r="S63" i="9"/>
  <c r="R63" i="9"/>
  <c r="Q63" i="9"/>
  <c r="P63" i="9"/>
  <c r="E63" i="9"/>
  <c r="T63" i="9" s="1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6" i="9"/>
  <c r="S56" i="9"/>
  <c r="R56" i="9"/>
  <c r="Q56" i="9"/>
  <c r="P56" i="9"/>
  <c r="E56" i="9"/>
  <c r="T56" i="9" s="1"/>
  <c r="S55" i="9"/>
  <c r="R55" i="9"/>
  <c r="Q55" i="9"/>
  <c r="P55" i="9"/>
  <c r="E55" i="9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E53" i="9" s="1"/>
  <c r="U52" i="9"/>
  <c r="S52" i="9"/>
  <c r="R52" i="9"/>
  <c r="Q52" i="9"/>
  <c r="P52" i="9"/>
  <c r="E52" i="9"/>
  <c r="T52" i="9" s="1"/>
  <c r="S51" i="9"/>
  <c r="R51" i="9"/>
  <c r="Q51" i="9"/>
  <c r="P51" i="9"/>
  <c r="E51" i="9"/>
  <c r="U51" i="9" s="1"/>
  <c r="T50" i="9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T46" i="9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U43" i="9" s="1"/>
  <c r="U42" i="9"/>
  <c r="S42" i="9"/>
  <c r="R42" i="9"/>
  <c r="Q42" i="9"/>
  <c r="P42" i="9"/>
  <c r="E42" i="9"/>
  <c r="T42" i="9" s="1"/>
  <c r="V40" i="9"/>
  <c r="S40" i="9"/>
  <c r="O40" i="9"/>
  <c r="N40" i="9"/>
  <c r="M40" i="9"/>
  <c r="L40" i="9"/>
  <c r="K40" i="9"/>
  <c r="J40" i="9"/>
  <c r="I40" i="9"/>
  <c r="H40" i="9"/>
  <c r="G40" i="9"/>
  <c r="F40" i="9"/>
  <c r="C40" i="9"/>
  <c r="B40" i="9"/>
  <c r="E40" i="9" s="1"/>
  <c r="U39" i="9"/>
  <c r="S39" i="9"/>
  <c r="R39" i="9"/>
  <c r="Q39" i="9"/>
  <c r="P39" i="9"/>
  <c r="E39" i="9"/>
  <c r="T39" i="9" s="1"/>
  <c r="T38" i="9"/>
  <c r="S38" i="9"/>
  <c r="R38" i="9"/>
  <c r="Q38" i="9"/>
  <c r="P38" i="9"/>
  <c r="E38" i="9"/>
  <c r="U38" i="9" s="1"/>
  <c r="S37" i="9"/>
  <c r="R37" i="9"/>
  <c r="Q37" i="9"/>
  <c r="P37" i="9"/>
  <c r="E37" i="9"/>
  <c r="S36" i="9"/>
  <c r="R36" i="9"/>
  <c r="Q36" i="9"/>
  <c r="P36" i="9"/>
  <c r="E36" i="9"/>
  <c r="U36" i="9" s="1"/>
  <c r="S35" i="9"/>
  <c r="R35" i="9"/>
  <c r="Q35" i="9"/>
  <c r="P35" i="9"/>
  <c r="E35" i="9"/>
  <c r="U35" i="9" s="1"/>
  <c r="V33" i="9"/>
  <c r="S33" i="9"/>
  <c r="O33" i="9"/>
  <c r="N33" i="9"/>
  <c r="M33" i="9"/>
  <c r="L33" i="9"/>
  <c r="K33" i="9"/>
  <c r="J33" i="9"/>
  <c r="I33" i="9"/>
  <c r="H33" i="9"/>
  <c r="R33" i="9" s="1"/>
  <c r="G33" i="9"/>
  <c r="F33" i="9"/>
  <c r="C33" i="9"/>
  <c r="B33" i="9"/>
  <c r="E33" i="9" s="1"/>
  <c r="S32" i="9"/>
  <c r="R32" i="9"/>
  <c r="Q32" i="9"/>
  <c r="P32" i="9"/>
  <c r="T32" i="9" s="1"/>
  <c r="E32" i="9"/>
  <c r="U32" i="9" s="1"/>
  <c r="V30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C30" i="9"/>
  <c r="B30" i="9"/>
  <c r="E30" i="9" s="1"/>
  <c r="T29" i="9"/>
  <c r="S29" i="9"/>
  <c r="R29" i="9"/>
  <c r="Q29" i="9"/>
  <c r="P29" i="9"/>
  <c r="E29" i="9"/>
  <c r="U29" i="9" s="1"/>
  <c r="U28" i="9"/>
  <c r="T28" i="9"/>
  <c r="S28" i="9"/>
  <c r="R28" i="9"/>
  <c r="Q28" i="9"/>
  <c r="P28" i="9"/>
  <c r="E28" i="9"/>
  <c r="S27" i="9"/>
  <c r="R27" i="9"/>
  <c r="Q27" i="9"/>
  <c r="P27" i="9"/>
  <c r="E27" i="9"/>
  <c r="U27" i="9" s="1"/>
  <c r="T26" i="9"/>
  <c r="S26" i="9"/>
  <c r="R26" i="9"/>
  <c r="Q26" i="9"/>
  <c r="P26" i="9"/>
  <c r="E26" i="9"/>
  <c r="U26" i="9" s="1"/>
  <c r="V24" i="9"/>
  <c r="O24" i="9"/>
  <c r="N24" i="9"/>
  <c r="M24" i="9"/>
  <c r="L24" i="9"/>
  <c r="K24" i="9"/>
  <c r="J24" i="9"/>
  <c r="I24" i="9"/>
  <c r="S24" i="9" s="1"/>
  <c r="H24" i="9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S18" i="9"/>
  <c r="R18" i="9"/>
  <c r="Q18" i="9"/>
  <c r="P18" i="9"/>
  <c r="E18" i="9"/>
  <c r="T17" i="9"/>
  <c r="S17" i="9"/>
  <c r="R17" i="9"/>
  <c r="Q17" i="9"/>
  <c r="P17" i="9"/>
  <c r="E17" i="9"/>
  <c r="U17" i="9" s="1"/>
  <c r="V15" i="9"/>
  <c r="Q15" i="9"/>
  <c r="O15" i="9"/>
  <c r="N15" i="9"/>
  <c r="M15" i="9"/>
  <c r="L15" i="9"/>
  <c r="K15" i="9"/>
  <c r="J15" i="9"/>
  <c r="I15" i="9"/>
  <c r="S15" i="9" s="1"/>
  <c r="H15" i="9"/>
  <c r="P15" i="9" s="1"/>
  <c r="G15" i="9"/>
  <c r="F15" i="9"/>
  <c r="C15" i="9"/>
  <c r="B15" i="9"/>
  <c r="E15" i="9" s="1"/>
  <c r="U14" i="9"/>
  <c r="T14" i="9"/>
  <c r="S14" i="9"/>
  <c r="R14" i="9"/>
  <c r="Q14" i="9"/>
  <c r="P14" i="9"/>
  <c r="E14" i="9"/>
  <c r="T13" i="9"/>
  <c r="S13" i="9"/>
  <c r="R13" i="9"/>
  <c r="Q13" i="9"/>
  <c r="P13" i="9"/>
  <c r="E13" i="9"/>
  <c r="U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S93" i="8"/>
  <c r="R93" i="8"/>
  <c r="Q93" i="8"/>
  <c r="P93" i="8"/>
  <c r="E93" i="8"/>
  <c r="U92" i="8"/>
  <c r="S92" i="8"/>
  <c r="R92" i="8"/>
  <c r="Q92" i="8"/>
  <c r="P92" i="8"/>
  <c r="E92" i="8"/>
  <c r="T92" i="8" s="1"/>
  <c r="U91" i="8"/>
  <c r="T91" i="8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U88" i="8" s="1"/>
  <c r="U87" i="8"/>
  <c r="T87" i="8"/>
  <c r="S87" i="8"/>
  <c r="R87" i="8"/>
  <c r="Q87" i="8"/>
  <c r="P87" i="8"/>
  <c r="E87" i="8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E72" i="8" s="1"/>
  <c r="V71" i="8"/>
  <c r="O71" i="8"/>
  <c r="N71" i="8"/>
  <c r="M71" i="8"/>
  <c r="L71" i="8"/>
  <c r="K71" i="8"/>
  <c r="J71" i="8"/>
  <c r="I71" i="8"/>
  <c r="Q71" i="8" s="1"/>
  <c r="H71" i="8"/>
  <c r="R71" i="8" s="1"/>
  <c r="G71" i="8"/>
  <c r="F71" i="8"/>
  <c r="C71" i="8"/>
  <c r="B71" i="8"/>
  <c r="E71" i="8" s="1"/>
  <c r="V70" i="8"/>
  <c r="O70" i="8"/>
  <c r="N70" i="8"/>
  <c r="M70" i="8"/>
  <c r="L70" i="8"/>
  <c r="K70" i="8"/>
  <c r="J70" i="8"/>
  <c r="I70" i="8"/>
  <c r="S70" i="8" s="1"/>
  <c r="H70" i="8"/>
  <c r="R70" i="8" s="1"/>
  <c r="G70" i="8"/>
  <c r="F70" i="8"/>
  <c r="C70" i="8"/>
  <c r="B70" i="8"/>
  <c r="E70" i="8" s="1"/>
  <c r="U69" i="8"/>
  <c r="T69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E67" i="8" s="1"/>
  <c r="V66" i="8"/>
  <c r="O66" i="8"/>
  <c r="N66" i="8"/>
  <c r="M66" i="8"/>
  <c r="L66" i="8"/>
  <c r="K66" i="8"/>
  <c r="J66" i="8"/>
  <c r="I66" i="8"/>
  <c r="S66" i="8" s="1"/>
  <c r="H66" i="8"/>
  <c r="G66" i="8"/>
  <c r="F66" i="8"/>
  <c r="E66" i="8"/>
  <c r="C66" i="8"/>
  <c r="B66" i="8"/>
  <c r="S65" i="8"/>
  <c r="R65" i="8"/>
  <c r="Q65" i="8"/>
  <c r="P65" i="8"/>
  <c r="E65" i="8"/>
  <c r="S64" i="8"/>
  <c r="R64" i="8"/>
  <c r="Q64" i="8"/>
  <c r="P64" i="8"/>
  <c r="E64" i="8"/>
  <c r="S63" i="8"/>
  <c r="R63" i="8"/>
  <c r="Q63" i="8"/>
  <c r="P63" i="8"/>
  <c r="E63" i="8"/>
  <c r="S62" i="8"/>
  <c r="R62" i="8"/>
  <c r="Q62" i="8"/>
  <c r="P62" i="8"/>
  <c r="E62" i="8"/>
  <c r="T62" i="8" s="1"/>
  <c r="T61" i="8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E59" i="8" s="1"/>
  <c r="U58" i="8"/>
  <c r="T58" i="8"/>
  <c r="S58" i="8"/>
  <c r="R58" i="8"/>
  <c r="Q58" i="8"/>
  <c r="P58" i="8"/>
  <c r="E58" i="8"/>
  <c r="S57" i="8"/>
  <c r="R57" i="8"/>
  <c r="Q57" i="8"/>
  <c r="P57" i="8"/>
  <c r="E57" i="8"/>
  <c r="U57" i="8" s="1"/>
  <c r="S56" i="8"/>
  <c r="R56" i="8"/>
  <c r="Q56" i="8"/>
  <c r="P56" i="8"/>
  <c r="E56" i="8"/>
  <c r="T56" i="8" s="1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I53" i="8"/>
  <c r="S53" i="8" s="1"/>
  <c r="H53" i="8"/>
  <c r="R53" i="8" s="1"/>
  <c r="G53" i="8"/>
  <c r="F53" i="8"/>
  <c r="C53" i="8"/>
  <c r="E53" i="8" s="1"/>
  <c r="B53" i="8"/>
  <c r="S52" i="8"/>
  <c r="R52" i="8"/>
  <c r="Q52" i="8"/>
  <c r="P52" i="8"/>
  <c r="E52" i="8"/>
  <c r="S51" i="8"/>
  <c r="R51" i="8"/>
  <c r="Q51" i="8"/>
  <c r="P51" i="8"/>
  <c r="E51" i="8"/>
  <c r="U51" i="8" s="1"/>
  <c r="U50" i="8"/>
  <c r="T50" i="8"/>
  <c r="S50" i="8"/>
  <c r="R50" i="8"/>
  <c r="Q50" i="8"/>
  <c r="P50" i="8"/>
  <c r="E50" i="8"/>
  <c r="S49" i="8"/>
  <c r="R49" i="8"/>
  <c r="Q49" i="8"/>
  <c r="P49" i="8"/>
  <c r="E49" i="8"/>
  <c r="S48" i="8"/>
  <c r="R48" i="8"/>
  <c r="Q48" i="8"/>
  <c r="P48" i="8"/>
  <c r="E48" i="8"/>
  <c r="U47" i="8"/>
  <c r="S47" i="8"/>
  <c r="R47" i="8"/>
  <c r="Q47" i="8"/>
  <c r="P47" i="8"/>
  <c r="E47" i="8"/>
  <c r="T47" i="8" s="1"/>
  <c r="U46" i="8"/>
  <c r="T46" i="8"/>
  <c r="S46" i="8"/>
  <c r="R46" i="8"/>
  <c r="Q46" i="8"/>
  <c r="P46" i="8"/>
  <c r="E46" i="8"/>
  <c r="T45" i="8"/>
  <c r="S45" i="8"/>
  <c r="R45" i="8"/>
  <c r="Q45" i="8"/>
  <c r="P45" i="8"/>
  <c r="E45" i="8"/>
  <c r="U45" i="8" s="1"/>
  <c r="S44" i="8"/>
  <c r="R44" i="8"/>
  <c r="Q44" i="8"/>
  <c r="P44" i="8"/>
  <c r="E44" i="8"/>
  <c r="S43" i="8"/>
  <c r="R43" i="8"/>
  <c r="Q43" i="8"/>
  <c r="P43" i="8"/>
  <c r="E43" i="8"/>
  <c r="U43" i="8" s="1"/>
  <c r="U42" i="8"/>
  <c r="T42" i="8"/>
  <c r="S42" i="8"/>
  <c r="R42" i="8"/>
  <c r="Q42" i="8"/>
  <c r="P42" i="8"/>
  <c r="E42" i="8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S36" i="8"/>
  <c r="R36" i="8"/>
  <c r="Q36" i="8"/>
  <c r="P36" i="8"/>
  <c r="E36" i="8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I33" i="8"/>
  <c r="Q33" i="8" s="1"/>
  <c r="H33" i="8"/>
  <c r="G33" i="8"/>
  <c r="F33" i="8"/>
  <c r="C33" i="8"/>
  <c r="B33" i="8"/>
  <c r="E33" i="8" s="1"/>
  <c r="S32" i="8"/>
  <c r="R32" i="8"/>
  <c r="Q32" i="8"/>
  <c r="P32" i="8"/>
  <c r="E32" i="8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S29" i="8"/>
  <c r="R29" i="8"/>
  <c r="Q29" i="8"/>
  <c r="P29" i="8"/>
  <c r="E29" i="8"/>
  <c r="T29" i="8" s="1"/>
  <c r="T28" i="8"/>
  <c r="S28" i="8"/>
  <c r="R28" i="8"/>
  <c r="Q28" i="8"/>
  <c r="P28" i="8"/>
  <c r="E28" i="8"/>
  <c r="U28" i="8" s="1"/>
  <c r="S27" i="8"/>
  <c r="R27" i="8"/>
  <c r="Q27" i="8"/>
  <c r="P27" i="8"/>
  <c r="E27" i="8"/>
  <c r="S26" i="8"/>
  <c r="R26" i="8"/>
  <c r="Q26" i="8"/>
  <c r="P26" i="8"/>
  <c r="E26" i="8"/>
  <c r="V24" i="8"/>
  <c r="O24" i="8"/>
  <c r="N24" i="8"/>
  <c r="M24" i="8"/>
  <c r="L24" i="8"/>
  <c r="K24" i="8"/>
  <c r="J24" i="8"/>
  <c r="I24" i="8"/>
  <c r="H24" i="8"/>
  <c r="G24" i="8"/>
  <c r="F24" i="8"/>
  <c r="C24" i="8"/>
  <c r="B24" i="8"/>
  <c r="U23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T21" i="8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S18" i="8"/>
  <c r="R18" i="8"/>
  <c r="Q18" i="8"/>
  <c r="P18" i="8"/>
  <c r="E18" i="8"/>
  <c r="T18" i="8" s="1"/>
  <c r="S17" i="8"/>
  <c r="R17" i="8"/>
  <c r="Q17" i="8"/>
  <c r="P17" i="8"/>
  <c r="E17" i="8"/>
  <c r="T17" i="8" s="1"/>
  <c r="V15" i="8"/>
  <c r="O15" i="8"/>
  <c r="N15" i="8"/>
  <c r="M15" i="8"/>
  <c r="L15" i="8"/>
  <c r="K15" i="8"/>
  <c r="J15" i="8"/>
  <c r="I15" i="8"/>
  <c r="H15" i="8"/>
  <c r="R15" i="8" s="1"/>
  <c r="G15" i="8"/>
  <c r="F15" i="8"/>
  <c r="C15" i="8"/>
  <c r="B15" i="8"/>
  <c r="E15" i="8" s="1"/>
  <c r="S14" i="8"/>
  <c r="R14" i="8"/>
  <c r="Q14" i="8"/>
  <c r="P14" i="8"/>
  <c r="E14" i="8"/>
  <c r="T14" i="8" s="1"/>
  <c r="U13" i="8"/>
  <c r="S13" i="8"/>
  <c r="R13" i="8"/>
  <c r="Q13" i="8"/>
  <c r="P13" i="8"/>
  <c r="E13" i="8"/>
  <c r="T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T10" i="8" s="1"/>
  <c r="E10" i="8"/>
  <c r="U10" i="8" s="1"/>
  <c r="T9" i="8"/>
  <c r="S9" i="8"/>
  <c r="R9" i="8"/>
  <c r="Q9" i="8"/>
  <c r="P9" i="8"/>
  <c r="E9" i="8"/>
  <c r="U93" i="7"/>
  <c r="T93" i="7"/>
  <c r="S93" i="7"/>
  <c r="R93" i="7"/>
  <c r="Q93" i="7"/>
  <c r="P93" i="7"/>
  <c r="E93" i="7"/>
  <c r="U92" i="7"/>
  <c r="S92" i="7"/>
  <c r="R92" i="7"/>
  <c r="Q92" i="7"/>
  <c r="P92" i="7"/>
  <c r="E92" i="7"/>
  <c r="T92" i="7" s="1"/>
  <c r="S91" i="7"/>
  <c r="R91" i="7"/>
  <c r="Q91" i="7"/>
  <c r="P91" i="7"/>
  <c r="E91" i="7"/>
  <c r="S90" i="7"/>
  <c r="R90" i="7"/>
  <c r="Q90" i="7"/>
  <c r="P90" i="7"/>
  <c r="E90" i="7"/>
  <c r="T90" i="7" s="1"/>
  <c r="T89" i="7"/>
  <c r="S89" i="7"/>
  <c r="R89" i="7"/>
  <c r="Q89" i="7"/>
  <c r="P89" i="7"/>
  <c r="E89" i="7"/>
  <c r="U89" i="7" s="1"/>
  <c r="U88" i="7"/>
  <c r="S88" i="7"/>
  <c r="R88" i="7"/>
  <c r="Q88" i="7"/>
  <c r="P88" i="7"/>
  <c r="E88" i="7"/>
  <c r="T88" i="7" s="1"/>
  <c r="S87" i="7"/>
  <c r="R87" i="7"/>
  <c r="Q87" i="7"/>
  <c r="P87" i="7"/>
  <c r="E87" i="7"/>
  <c r="S86" i="7"/>
  <c r="R86" i="7"/>
  <c r="Q86" i="7"/>
  <c r="P86" i="7"/>
  <c r="E86" i="7"/>
  <c r="U86" i="7" s="1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V71" i="7"/>
  <c r="O71" i="7"/>
  <c r="N71" i="7"/>
  <c r="M71" i="7"/>
  <c r="L71" i="7"/>
  <c r="K71" i="7"/>
  <c r="J71" i="7"/>
  <c r="I71" i="7"/>
  <c r="S71" i="7" s="1"/>
  <c r="H71" i="7"/>
  <c r="G71" i="7"/>
  <c r="F71" i="7"/>
  <c r="C71" i="7"/>
  <c r="B71" i="7"/>
  <c r="V70" i="7"/>
  <c r="O70" i="7"/>
  <c r="N70" i="7"/>
  <c r="M70" i="7"/>
  <c r="L70" i="7"/>
  <c r="K70" i="7"/>
  <c r="J70" i="7"/>
  <c r="I70" i="7"/>
  <c r="Q70" i="7" s="1"/>
  <c r="H70" i="7"/>
  <c r="G70" i="7"/>
  <c r="F70" i="7"/>
  <c r="C70" i="7"/>
  <c r="B70" i="7"/>
  <c r="T69" i="7"/>
  <c r="S69" i="7"/>
  <c r="R69" i="7"/>
  <c r="Q69" i="7"/>
  <c r="U69" i="7" s="1"/>
  <c r="P69" i="7"/>
  <c r="E69" i="7"/>
  <c r="V67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S63" i="7"/>
  <c r="R63" i="7"/>
  <c r="Q63" i="7"/>
  <c r="P63" i="7"/>
  <c r="E63" i="7"/>
  <c r="U62" i="7"/>
  <c r="T62" i="7"/>
  <c r="S62" i="7"/>
  <c r="R62" i="7"/>
  <c r="Q62" i="7"/>
  <c r="P62" i="7"/>
  <c r="E62" i="7"/>
  <c r="U61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S55" i="7"/>
  <c r="R55" i="7"/>
  <c r="Q55" i="7"/>
  <c r="P55" i="7"/>
  <c r="E55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U48" i="7"/>
  <c r="T48" i="7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T46" i="7" s="1"/>
  <c r="U45" i="7"/>
  <c r="S45" i="7"/>
  <c r="R45" i="7"/>
  <c r="Q45" i="7"/>
  <c r="P45" i="7"/>
  <c r="E45" i="7"/>
  <c r="T45" i="7" s="1"/>
  <c r="T44" i="7"/>
  <c r="S44" i="7"/>
  <c r="R44" i="7"/>
  <c r="Q44" i="7"/>
  <c r="P44" i="7"/>
  <c r="E44" i="7"/>
  <c r="U44" i="7" s="1"/>
  <c r="S43" i="7"/>
  <c r="R43" i="7"/>
  <c r="Q43" i="7"/>
  <c r="P43" i="7"/>
  <c r="E43" i="7"/>
  <c r="U43" i="7" s="1"/>
  <c r="S42" i="7"/>
  <c r="R42" i="7"/>
  <c r="Q42" i="7"/>
  <c r="P42" i="7"/>
  <c r="E42" i="7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B40" i="7"/>
  <c r="E40" i="7" s="1"/>
  <c r="U39" i="7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B30" i="7"/>
  <c r="E30" i="7" s="1"/>
  <c r="T29" i="7"/>
  <c r="S29" i="7"/>
  <c r="R29" i="7"/>
  <c r="Q29" i="7"/>
  <c r="P29" i="7"/>
  <c r="E29" i="7"/>
  <c r="U29" i="7" s="1"/>
  <c r="U28" i="7"/>
  <c r="T28" i="7"/>
  <c r="S28" i="7"/>
  <c r="R28" i="7"/>
  <c r="Q28" i="7"/>
  <c r="P28" i="7"/>
  <c r="E28" i="7"/>
  <c r="S27" i="7"/>
  <c r="R27" i="7"/>
  <c r="Q27" i="7"/>
  <c r="P27" i="7"/>
  <c r="E27" i="7"/>
  <c r="T27" i="7" s="1"/>
  <c r="S26" i="7"/>
  <c r="R26" i="7"/>
  <c r="Q26" i="7"/>
  <c r="P26" i="7"/>
  <c r="E26" i="7"/>
  <c r="T26" i="7" s="1"/>
  <c r="V24" i="7"/>
  <c r="O24" i="7"/>
  <c r="N24" i="7"/>
  <c r="M24" i="7"/>
  <c r="L24" i="7"/>
  <c r="K24" i="7"/>
  <c r="J24" i="7"/>
  <c r="I24" i="7"/>
  <c r="S24" i="7" s="1"/>
  <c r="H24" i="7"/>
  <c r="G24" i="7"/>
  <c r="F24" i="7"/>
  <c r="C24" i="7"/>
  <c r="B24" i="7"/>
  <c r="U23" i="7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S21" i="7"/>
  <c r="R21" i="7"/>
  <c r="Q21" i="7"/>
  <c r="P21" i="7"/>
  <c r="E21" i="7"/>
  <c r="T21" i="7" s="1"/>
  <c r="S20" i="7"/>
  <c r="R20" i="7"/>
  <c r="Q20" i="7"/>
  <c r="P20" i="7"/>
  <c r="E20" i="7"/>
  <c r="U20" i="7" s="1"/>
  <c r="U19" i="7"/>
  <c r="S19" i="7"/>
  <c r="R19" i="7"/>
  <c r="Q19" i="7"/>
  <c r="P19" i="7"/>
  <c r="E19" i="7"/>
  <c r="T19" i="7" s="1"/>
  <c r="S18" i="7"/>
  <c r="R18" i="7"/>
  <c r="Q18" i="7"/>
  <c r="P18" i="7"/>
  <c r="E18" i="7"/>
  <c r="S17" i="7"/>
  <c r="R17" i="7"/>
  <c r="Q17" i="7"/>
  <c r="P17" i="7"/>
  <c r="E17" i="7"/>
  <c r="V15" i="7"/>
  <c r="O15" i="7"/>
  <c r="N15" i="7"/>
  <c r="M15" i="7"/>
  <c r="L15" i="7"/>
  <c r="K15" i="7"/>
  <c r="J15" i="7"/>
  <c r="I15" i="7"/>
  <c r="S15" i="7" s="1"/>
  <c r="H15" i="7"/>
  <c r="G15" i="7"/>
  <c r="F15" i="7"/>
  <c r="E15" i="7"/>
  <c r="C15" i="7"/>
  <c r="B15" i="7"/>
  <c r="S14" i="7"/>
  <c r="R14" i="7"/>
  <c r="Q14" i="7"/>
  <c r="P14" i="7"/>
  <c r="E14" i="7"/>
  <c r="T14" i="7" s="1"/>
  <c r="T13" i="7"/>
  <c r="S13" i="7"/>
  <c r="R13" i="7"/>
  <c r="Q13" i="7"/>
  <c r="P13" i="7"/>
  <c r="E13" i="7"/>
  <c r="U13" i="7" s="1"/>
  <c r="U12" i="7"/>
  <c r="T12" i="7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P10" i="7"/>
  <c r="E10" i="7"/>
  <c r="T10" i="7" s="1"/>
  <c r="U9" i="7"/>
  <c r="S9" i="7"/>
  <c r="R9" i="7"/>
  <c r="Q9" i="7"/>
  <c r="P9" i="7"/>
  <c r="E9" i="7"/>
  <c r="T93" i="6"/>
  <c r="S93" i="6"/>
  <c r="R93" i="6"/>
  <c r="Q93" i="6"/>
  <c r="P93" i="6"/>
  <c r="E93" i="6"/>
  <c r="U93" i="6" s="1"/>
  <c r="S92" i="6"/>
  <c r="R92" i="6"/>
  <c r="Q92" i="6"/>
  <c r="P92" i="6"/>
  <c r="E92" i="6"/>
  <c r="T92" i="6" s="1"/>
  <c r="S91" i="6"/>
  <c r="R91" i="6"/>
  <c r="Q91" i="6"/>
  <c r="P91" i="6"/>
  <c r="E91" i="6"/>
  <c r="T91" i="6" s="1"/>
  <c r="U90" i="6"/>
  <c r="T90" i="6"/>
  <c r="S90" i="6"/>
  <c r="R90" i="6"/>
  <c r="Q90" i="6"/>
  <c r="P90" i="6"/>
  <c r="E90" i="6"/>
  <c r="U89" i="6"/>
  <c r="T89" i="6"/>
  <c r="S89" i="6"/>
  <c r="R89" i="6"/>
  <c r="Q89" i="6"/>
  <c r="P89" i="6"/>
  <c r="E89" i="6"/>
  <c r="U88" i="6"/>
  <c r="T88" i="6"/>
  <c r="S88" i="6"/>
  <c r="R88" i="6"/>
  <c r="Q88" i="6"/>
  <c r="P88" i="6"/>
  <c r="E88" i="6"/>
  <c r="U87" i="6"/>
  <c r="T87" i="6"/>
  <c r="S87" i="6"/>
  <c r="R87" i="6"/>
  <c r="Q87" i="6"/>
  <c r="P87" i="6"/>
  <c r="E87" i="6"/>
  <c r="S86" i="6"/>
  <c r="R86" i="6"/>
  <c r="Q86" i="6"/>
  <c r="P86" i="6"/>
  <c r="E86" i="6"/>
  <c r="T86" i="6" s="1"/>
  <c r="V72" i="6"/>
  <c r="O72" i="6"/>
  <c r="N72" i="6"/>
  <c r="M72" i="6"/>
  <c r="L72" i="6"/>
  <c r="K72" i="6"/>
  <c r="J72" i="6"/>
  <c r="I72" i="6"/>
  <c r="H72" i="6"/>
  <c r="R72" i="6" s="1"/>
  <c r="G72" i="6"/>
  <c r="F72" i="6"/>
  <c r="C72" i="6"/>
  <c r="B72" i="6"/>
  <c r="E72" i="6" s="1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E71" i="6"/>
  <c r="C71" i="6"/>
  <c r="B71" i="6"/>
  <c r="V70" i="6"/>
  <c r="O70" i="6"/>
  <c r="Q70" i="6" s="1"/>
  <c r="N70" i="6"/>
  <c r="M70" i="6"/>
  <c r="L70" i="6"/>
  <c r="K70" i="6"/>
  <c r="J70" i="6"/>
  <c r="I70" i="6"/>
  <c r="S70" i="6" s="1"/>
  <c r="H70" i="6"/>
  <c r="G70" i="6"/>
  <c r="F70" i="6"/>
  <c r="C70" i="6"/>
  <c r="B70" i="6"/>
  <c r="E70" i="6" s="1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O66" i="6"/>
  <c r="N66" i="6"/>
  <c r="M66" i="6"/>
  <c r="L66" i="6"/>
  <c r="K66" i="6"/>
  <c r="J66" i="6"/>
  <c r="I66" i="6"/>
  <c r="S66" i="6" s="1"/>
  <c r="H66" i="6"/>
  <c r="G66" i="6"/>
  <c r="F66" i="6"/>
  <c r="C66" i="6"/>
  <c r="E66" i="6" s="1"/>
  <c r="B66" i="6"/>
  <c r="S65" i="6"/>
  <c r="R65" i="6"/>
  <c r="Q65" i="6"/>
  <c r="P65" i="6"/>
  <c r="E65" i="6"/>
  <c r="S64" i="6"/>
  <c r="R64" i="6"/>
  <c r="Q64" i="6"/>
  <c r="P64" i="6"/>
  <c r="E64" i="6"/>
  <c r="U64" i="6" s="1"/>
  <c r="S63" i="6"/>
  <c r="R63" i="6"/>
  <c r="Q63" i="6"/>
  <c r="P63" i="6"/>
  <c r="E63" i="6"/>
  <c r="T63" i="6" s="1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E59" i="6" s="1"/>
  <c r="U58" i="6"/>
  <c r="T58" i="6"/>
  <c r="S58" i="6"/>
  <c r="R58" i="6"/>
  <c r="Q58" i="6"/>
  <c r="P58" i="6"/>
  <c r="E58" i="6"/>
  <c r="S57" i="6"/>
  <c r="R57" i="6"/>
  <c r="Q57" i="6"/>
  <c r="P57" i="6"/>
  <c r="E57" i="6"/>
  <c r="T57" i="6" s="1"/>
  <c r="S56" i="6"/>
  <c r="R56" i="6"/>
  <c r="Q56" i="6"/>
  <c r="P56" i="6"/>
  <c r="E56" i="6"/>
  <c r="S55" i="6"/>
  <c r="R55" i="6"/>
  <c r="Q55" i="6"/>
  <c r="P55" i="6"/>
  <c r="E55" i="6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E53" i="6" s="1"/>
  <c r="U52" i="6"/>
  <c r="T52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S42" i="6"/>
  <c r="R42" i="6"/>
  <c r="Q42" i="6"/>
  <c r="P42" i="6"/>
  <c r="E42" i="6"/>
  <c r="V40" i="6"/>
  <c r="O40" i="6"/>
  <c r="N40" i="6"/>
  <c r="M40" i="6"/>
  <c r="L40" i="6"/>
  <c r="K40" i="6"/>
  <c r="J40" i="6"/>
  <c r="I40" i="6"/>
  <c r="S40" i="6" s="1"/>
  <c r="H40" i="6"/>
  <c r="P40" i="6" s="1"/>
  <c r="G40" i="6"/>
  <c r="F40" i="6"/>
  <c r="C40" i="6"/>
  <c r="B40" i="6"/>
  <c r="E40" i="6" s="1"/>
  <c r="U39" i="6"/>
  <c r="T39" i="6"/>
  <c r="S39" i="6"/>
  <c r="R39" i="6"/>
  <c r="Q39" i="6"/>
  <c r="P39" i="6"/>
  <c r="E39" i="6"/>
  <c r="S38" i="6"/>
  <c r="R38" i="6"/>
  <c r="Q38" i="6"/>
  <c r="P38" i="6"/>
  <c r="E38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U35" i="6" s="1"/>
  <c r="V33" i="6"/>
  <c r="O33" i="6"/>
  <c r="N33" i="6"/>
  <c r="M33" i="6"/>
  <c r="L33" i="6"/>
  <c r="K33" i="6"/>
  <c r="J33" i="6"/>
  <c r="R33" i="6" s="1"/>
  <c r="I33" i="6"/>
  <c r="S33" i="6" s="1"/>
  <c r="H33" i="6"/>
  <c r="G33" i="6"/>
  <c r="F33" i="6"/>
  <c r="C33" i="6"/>
  <c r="B33" i="6"/>
  <c r="E33" i="6" s="1"/>
  <c r="S32" i="6"/>
  <c r="R32" i="6"/>
  <c r="Q32" i="6"/>
  <c r="P32" i="6"/>
  <c r="E32" i="6"/>
  <c r="U32" i="6" s="1"/>
  <c r="V30" i="6"/>
  <c r="O30" i="6"/>
  <c r="N30" i="6"/>
  <c r="M30" i="6"/>
  <c r="L30" i="6"/>
  <c r="K30" i="6"/>
  <c r="J30" i="6"/>
  <c r="I30" i="6"/>
  <c r="H30" i="6"/>
  <c r="R30" i="6" s="1"/>
  <c r="G30" i="6"/>
  <c r="F30" i="6"/>
  <c r="C30" i="6"/>
  <c r="E30" i="6" s="1"/>
  <c r="B30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S26" i="6"/>
  <c r="R26" i="6"/>
  <c r="Q26" i="6"/>
  <c r="P26" i="6"/>
  <c r="E26" i="6"/>
  <c r="V24" i="6"/>
  <c r="O24" i="6"/>
  <c r="N24" i="6"/>
  <c r="M24" i="6"/>
  <c r="L24" i="6"/>
  <c r="K24" i="6"/>
  <c r="J24" i="6"/>
  <c r="I24" i="6"/>
  <c r="H24" i="6"/>
  <c r="G24" i="6"/>
  <c r="F24" i="6"/>
  <c r="C24" i="6"/>
  <c r="B24" i="6"/>
  <c r="E24" i="6" s="1"/>
  <c r="U23" i="6"/>
  <c r="S23" i="6"/>
  <c r="R23" i="6"/>
  <c r="Q23" i="6"/>
  <c r="P23" i="6"/>
  <c r="E23" i="6"/>
  <c r="T23" i="6" s="1"/>
  <c r="U22" i="6"/>
  <c r="T22" i="6"/>
  <c r="S22" i="6"/>
  <c r="R22" i="6"/>
  <c r="Q22" i="6"/>
  <c r="P22" i="6"/>
  <c r="E22" i="6"/>
  <c r="T21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T18" i="6"/>
  <c r="S18" i="6"/>
  <c r="R18" i="6"/>
  <c r="Q18" i="6"/>
  <c r="P18" i="6"/>
  <c r="E18" i="6"/>
  <c r="U18" i="6" s="1"/>
  <c r="S17" i="6"/>
  <c r="R17" i="6"/>
  <c r="Q17" i="6"/>
  <c r="P17" i="6"/>
  <c r="E17" i="6"/>
  <c r="U17" i="6" s="1"/>
  <c r="V15" i="6"/>
  <c r="O15" i="6"/>
  <c r="N15" i="6"/>
  <c r="M15" i="6"/>
  <c r="L15" i="6"/>
  <c r="K15" i="6"/>
  <c r="J15" i="6"/>
  <c r="I15" i="6"/>
  <c r="H15" i="6"/>
  <c r="R15" i="6" s="1"/>
  <c r="G15" i="6"/>
  <c r="F15" i="6"/>
  <c r="C15" i="6"/>
  <c r="B15" i="6"/>
  <c r="E15" i="6" s="1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U10" i="6"/>
  <c r="T10" i="6"/>
  <c r="S10" i="6"/>
  <c r="R10" i="6"/>
  <c r="Q10" i="6"/>
  <c r="P10" i="6"/>
  <c r="E10" i="6"/>
  <c r="U9" i="6"/>
  <c r="T9" i="6"/>
  <c r="S9" i="6"/>
  <c r="R9" i="6"/>
  <c r="Q9" i="6"/>
  <c r="P9" i="6"/>
  <c r="E9" i="6"/>
  <c r="T93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U87" i="5"/>
  <c r="S87" i="5"/>
  <c r="R87" i="5"/>
  <c r="Q87" i="5"/>
  <c r="P87" i="5"/>
  <c r="E87" i="5"/>
  <c r="T87" i="5" s="1"/>
  <c r="S86" i="5"/>
  <c r="R86" i="5"/>
  <c r="Q86" i="5"/>
  <c r="P86" i="5"/>
  <c r="E86" i="5"/>
  <c r="U86" i="5" s="1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E72" i="5" s="1"/>
  <c r="V71" i="5"/>
  <c r="O71" i="5"/>
  <c r="N71" i="5"/>
  <c r="M71" i="5"/>
  <c r="L71" i="5"/>
  <c r="K71" i="5"/>
  <c r="J71" i="5"/>
  <c r="I71" i="5"/>
  <c r="H71" i="5"/>
  <c r="P71" i="5" s="1"/>
  <c r="G71" i="5"/>
  <c r="F71" i="5"/>
  <c r="C71" i="5"/>
  <c r="B71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E70" i="5"/>
  <c r="C70" i="5"/>
  <c r="B70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J66" i="5"/>
  <c r="I66" i="5"/>
  <c r="H66" i="5"/>
  <c r="R66" i="5" s="1"/>
  <c r="G66" i="5"/>
  <c r="F66" i="5"/>
  <c r="C66" i="5"/>
  <c r="B66" i="5"/>
  <c r="S65" i="5"/>
  <c r="R65" i="5"/>
  <c r="Q65" i="5"/>
  <c r="P65" i="5"/>
  <c r="E65" i="5"/>
  <c r="S64" i="5"/>
  <c r="R64" i="5"/>
  <c r="Q64" i="5"/>
  <c r="P64" i="5"/>
  <c r="E64" i="5"/>
  <c r="T64" i="5" s="1"/>
  <c r="U63" i="5"/>
  <c r="T63" i="5"/>
  <c r="S63" i="5"/>
  <c r="R63" i="5"/>
  <c r="Q63" i="5"/>
  <c r="P63" i="5"/>
  <c r="E63" i="5"/>
  <c r="T62" i="5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E59" i="5" s="1"/>
  <c r="T58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U52" i="5" s="1"/>
  <c r="U51" i="5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U43" i="5"/>
  <c r="S43" i="5"/>
  <c r="R43" i="5"/>
  <c r="Q43" i="5"/>
  <c r="P43" i="5"/>
  <c r="E43" i="5"/>
  <c r="T42" i="5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H40" i="5"/>
  <c r="P40" i="5" s="1"/>
  <c r="G40" i="5"/>
  <c r="F40" i="5"/>
  <c r="C40" i="5"/>
  <c r="B40" i="5"/>
  <c r="S39" i="5"/>
  <c r="R39" i="5"/>
  <c r="Q39" i="5"/>
  <c r="P39" i="5"/>
  <c r="E39" i="5"/>
  <c r="U38" i="5"/>
  <c r="S38" i="5"/>
  <c r="R38" i="5"/>
  <c r="Q38" i="5"/>
  <c r="P38" i="5"/>
  <c r="E38" i="5"/>
  <c r="T38" i="5" s="1"/>
  <c r="U37" i="5"/>
  <c r="T37" i="5"/>
  <c r="S37" i="5"/>
  <c r="R37" i="5"/>
  <c r="Q37" i="5"/>
  <c r="P37" i="5"/>
  <c r="E37" i="5"/>
  <c r="U36" i="5"/>
  <c r="T36" i="5"/>
  <c r="S36" i="5"/>
  <c r="R36" i="5"/>
  <c r="Q36" i="5"/>
  <c r="P36" i="5"/>
  <c r="E36" i="5"/>
  <c r="U35" i="5"/>
  <c r="T35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S33" i="5" s="1"/>
  <c r="H33" i="5"/>
  <c r="G33" i="5"/>
  <c r="F33" i="5"/>
  <c r="C33" i="5"/>
  <c r="B33" i="5"/>
  <c r="E33" i="5" s="1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H30" i="5"/>
  <c r="R30" i="5" s="1"/>
  <c r="G30" i="5"/>
  <c r="F30" i="5"/>
  <c r="C30" i="5"/>
  <c r="B30" i="5"/>
  <c r="U29" i="5"/>
  <c r="T29" i="5"/>
  <c r="S29" i="5"/>
  <c r="R29" i="5"/>
  <c r="Q29" i="5"/>
  <c r="P29" i="5"/>
  <c r="E29" i="5"/>
  <c r="T28" i="5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E24" i="5" s="1"/>
  <c r="U23" i="5"/>
  <c r="T23" i="5"/>
  <c r="S23" i="5"/>
  <c r="R23" i="5"/>
  <c r="Q23" i="5"/>
  <c r="P23" i="5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S17" i="5"/>
  <c r="R17" i="5"/>
  <c r="Q17" i="5"/>
  <c r="P17" i="5"/>
  <c r="E17" i="5"/>
  <c r="V15" i="5"/>
  <c r="O15" i="5"/>
  <c r="N15" i="5"/>
  <c r="M15" i="5"/>
  <c r="L15" i="5"/>
  <c r="K15" i="5"/>
  <c r="J15" i="5"/>
  <c r="R15" i="5" s="1"/>
  <c r="I15" i="5"/>
  <c r="H15" i="5"/>
  <c r="G15" i="5"/>
  <c r="F15" i="5"/>
  <c r="C15" i="5"/>
  <c r="B15" i="5"/>
  <c r="E15" i="5" s="1"/>
  <c r="U14" i="5"/>
  <c r="T14" i="5"/>
  <c r="S14" i="5"/>
  <c r="R14" i="5"/>
  <c r="Q14" i="5"/>
  <c r="P14" i="5"/>
  <c r="E14" i="5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S10" i="5"/>
  <c r="R10" i="5"/>
  <c r="Q10" i="5"/>
  <c r="P10" i="5"/>
  <c r="E10" i="5"/>
  <c r="U10" i="5" s="1"/>
  <c r="S9" i="5"/>
  <c r="R9" i="5"/>
  <c r="Q9" i="5"/>
  <c r="P9" i="5"/>
  <c r="E9" i="5"/>
  <c r="T9" i="5" s="1"/>
  <c r="S93" i="4"/>
  <c r="R93" i="4"/>
  <c r="Q93" i="4"/>
  <c r="P93" i="4"/>
  <c r="E93" i="4"/>
  <c r="U93" i="4" s="1"/>
  <c r="U92" i="4"/>
  <c r="S92" i="4"/>
  <c r="R92" i="4"/>
  <c r="Q92" i="4"/>
  <c r="P92" i="4"/>
  <c r="E92" i="4"/>
  <c r="T92" i="4" s="1"/>
  <c r="U91" i="4"/>
  <c r="T91" i="4"/>
  <c r="S91" i="4"/>
  <c r="R91" i="4"/>
  <c r="Q91" i="4"/>
  <c r="P91" i="4"/>
  <c r="E91" i="4"/>
  <c r="U90" i="4"/>
  <c r="T90" i="4"/>
  <c r="S90" i="4"/>
  <c r="R90" i="4"/>
  <c r="Q90" i="4"/>
  <c r="P90" i="4"/>
  <c r="E90" i="4"/>
  <c r="T89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S87" i="4"/>
  <c r="R87" i="4"/>
  <c r="Q87" i="4"/>
  <c r="P87" i="4"/>
  <c r="E87" i="4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V71" i="4"/>
  <c r="O71" i="4"/>
  <c r="N71" i="4"/>
  <c r="M71" i="4"/>
  <c r="L71" i="4"/>
  <c r="K71" i="4"/>
  <c r="J71" i="4"/>
  <c r="I71" i="4"/>
  <c r="S71" i="4" s="1"/>
  <c r="H71" i="4"/>
  <c r="G71" i="4"/>
  <c r="F71" i="4"/>
  <c r="C71" i="4"/>
  <c r="B71" i="4"/>
  <c r="V70" i="4"/>
  <c r="O70" i="4"/>
  <c r="N70" i="4"/>
  <c r="M70" i="4"/>
  <c r="L70" i="4"/>
  <c r="K70" i="4"/>
  <c r="J70" i="4"/>
  <c r="I70" i="4"/>
  <c r="H70" i="4"/>
  <c r="G70" i="4"/>
  <c r="F70" i="4"/>
  <c r="C70" i="4"/>
  <c r="B70" i="4"/>
  <c r="E70" i="4" s="1"/>
  <c r="U69" i="4"/>
  <c r="T69" i="4"/>
  <c r="S69" i="4"/>
  <c r="R69" i="4"/>
  <c r="Q69" i="4"/>
  <c r="P69" i="4"/>
  <c r="E69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E67" i="4" s="1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T63" i="4" s="1"/>
  <c r="U62" i="4"/>
  <c r="T62" i="4"/>
  <c r="S62" i="4"/>
  <c r="R62" i="4"/>
  <c r="Q62" i="4"/>
  <c r="P62" i="4"/>
  <c r="E62" i="4"/>
  <c r="U61" i="4"/>
  <c r="T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V53" i="4"/>
  <c r="O53" i="4"/>
  <c r="N53" i="4"/>
  <c r="M53" i="4"/>
  <c r="L53" i="4"/>
  <c r="K53" i="4"/>
  <c r="J53" i="4"/>
  <c r="I53" i="4"/>
  <c r="S53" i="4" s="1"/>
  <c r="H53" i="4"/>
  <c r="R53" i="4" s="1"/>
  <c r="G53" i="4"/>
  <c r="F53" i="4"/>
  <c r="C53" i="4"/>
  <c r="B53" i="4"/>
  <c r="U52" i="4"/>
  <c r="T52" i="4"/>
  <c r="S52" i="4"/>
  <c r="R52" i="4"/>
  <c r="Q52" i="4"/>
  <c r="P52" i="4"/>
  <c r="E52" i="4"/>
  <c r="U51" i="4"/>
  <c r="T51" i="4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S45" i="4"/>
  <c r="R45" i="4"/>
  <c r="Q45" i="4"/>
  <c r="P45" i="4"/>
  <c r="E45" i="4"/>
  <c r="T45" i="4" s="1"/>
  <c r="S44" i="4"/>
  <c r="R44" i="4"/>
  <c r="Q44" i="4"/>
  <c r="P44" i="4"/>
  <c r="E44" i="4"/>
  <c r="U44" i="4" s="1"/>
  <c r="U43" i="4"/>
  <c r="T43" i="4"/>
  <c r="S43" i="4"/>
  <c r="R43" i="4"/>
  <c r="Q43" i="4"/>
  <c r="P43" i="4"/>
  <c r="E43" i="4"/>
  <c r="T42" i="4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B40" i="4"/>
  <c r="S39" i="4"/>
  <c r="R39" i="4"/>
  <c r="Q39" i="4"/>
  <c r="P39" i="4"/>
  <c r="E39" i="4"/>
  <c r="T39" i="4" s="1"/>
  <c r="T38" i="4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E36" i="4"/>
  <c r="U36" i="4" s="1"/>
  <c r="U35" i="4"/>
  <c r="S35" i="4"/>
  <c r="R35" i="4"/>
  <c r="Q35" i="4"/>
  <c r="P35" i="4"/>
  <c r="E35" i="4"/>
  <c r="V33" i="4"/>
  <c r="O33" i="4"/>
  <c r="N33" i="4"/>
  <c r="M33" i="4"/>
  <c r="L33" i="4"/>
  <c r="K33" i="4"/>
  <c r="S33" i="4" s="1"/>
  <c r="J33" i="4"/>
  <c r="I33" i="4"/>
  <c r="H33" i="4"/>
  <c r="R33" i="4" s="1"/>
  <c r="G33" i="4"/>
  <c r="F33" i="4"/>
  <c r="C33" i="4"/>
  <c r="B33" i="4"/>
  <c r="S32" i="4"/>
  <c r="R32" i="4"/>
  <c r="Q32" i="4"/>
  <c r="P32" i="4"/>
  <c r="E32" i="4"/>
  <c r="U32" i="4" s="1"/>
  <c r="V30" i="4"/>
  <c r="O30" i="4"/>
  <c r="N30" i="4"/>
  <c r="M30" i="4"/>
  <c r="L30" i="4"/>
  <c r="K30" i="4"/>
  <c r="J30" i="4"/>
  <c r="I30" i="4"/>
  <c r="S30" i="4" s="1"/>
  <c r="H30" i="4"/>
  <c r="R30" i="4" s="1"/>
  <c r="G30" i="4"/>
  <c r="F30" i="4"/>
  <c r="C30" i="4"/>
  <c r="E30" i="4" s="1"/>
  <c r="B30" i="4"/>
  <c r="S29" i="4"/>
  <c r="R29" i="4"/>
  <c r="Q29" i="4"/>
  <c r="P29" i="4"/>
  <c r="E29" i="4"/>
  <c r="S28" i="4"/>
  <c r="R28" i="4"/>
  <c r="Q28" i="4"/>
  <c r="P28" i="4"/>
  <c r="E28" i="4"/>
  <c r="U28" i="4" s="1"/>
  <c r="U27" i="4"/>
  <c r="S27" i="4"/>
  <c r="R27" i="4"/>
  <c r="Q27" i="4"/>
  <c r="P27" i="4"/>
  <c r="E27" i="4"/>
  <c r="T27" i="4" s="1"/>
  <c r="T26" i="4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H24" i="4"/>
  <c r="P24" i="4" s="1"/>
  <c r="G24" i="4"/>
  <c r="F24" i="4"/>
  <c r="C24" i="4"/>
  <c r="B24" i="4"/>
  <c r="S23" i="4"/>
  <c r="R23" i="4"/>
  <c r="Q23" i="4"/>
  <c r="P23" i="4"/>
  <c r="E23" i="4"/>
  <c r="U22" i="4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T20" i="4"/>
  <c r="S20" i="4"/>
  <c r="R20" i="4"/>
  <c r="Q20" i="4"/>
  <c r="P20" i="4"/>
  <c r="E20" i="4"/>
  <c r="U20" i="4" s="1"/>
  <c r="S19" i="4"/>
  <c r="R19" i="4"/>
  <c r="Q19" i="4"/>
  <c r="P19" i="4"/>
  <c r="E19" i="4"/>
  <c r="S18" i="4"/>
  <c r="R18" i="4"/>
  <c r="Q18" i="4"/>
  <c r="P18" i="4"/>
  <c r="E18" i="4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S15" i="4" s="1"/>
  <c r="H15" i="4"/>
  <c r="G15" i="4"/>
  <c r="F15" i="4"/>
  <c r="C15" i="4"/>
  <c r="E15" i="4" s="1"/>
  <c r="B15" i="4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T10" i="4" s="1"/>
  <c r="U9" i="4"/>
  <c r="S9" i="4"/>
  <c r="R9" i="4"/>
  <c r="Q9" i="4"/>
  <c r="P9" i="4"/>
  <c r="E9" i="4"/>
  <c r="T9" i="4" s="1"/>
  <c r="T93" i="3"/>
  <c r="S93" i="3"/>
  <c r="R93" i="3"/>
  <c r="Q93" i="3"/>
  <c r="P93" i="3"/>
  <c r="E93" i="3"/>
  <c r="U93" i="3" s="1"/>
  <c r="U92" i="3"/>
  <c r="S92" i="3"/>
  <c r="R92" i="3"/>
  <c r="Q92" i="3"/>
  <c r="P92" i="3"/>
  <c r="E92" i="3"/>
  <c r="T92" i="3" s="1"/>
  <c r="S91" i="3"/>
  <c r="R91" i="3"/>
  <c r="Q91" i="3"/>
  <c r="P91" i="3"/>
  <c r="E91" i="3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S87" i="3"/>
  <c r="R87" i="3"/>
  <c r="Q87" i="3"/>
  <c r="P87" i="3"/>
  <c r="E87" i="3"/>
  <c r="T87" i="3" s="1"/>
  <c r="U86" i="3"/>
  <c r="T86" i="3"/>
  <c r="S86" i="3"/>
  <c r="R86" i="3"/>
  <c r="Q86" i="3"/>
  <c r="P86" i="3"/>
  <c r="E86" i="3"/>
  <c r="V72" i="3"/>
  <c r="O72" i="3"/>
  <c r="N72" i="3"/>
  <c r="M72" i="3"/>
  <c r="L72" i="3"/>
  <c r="K72" i="3"/>
  <c r="J72" i="3"/>
  <c r="I72" i="3"/>
  <c r="H72" i="3"/>
  <c r="P72" i="3" s="1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B71" i="3"/>
  <c r="E71" i="3" s="1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E70" i="3" s="1"/>
  <c r="U69" i="3"/>
  <c r="T69" i="3"/>
  <c r="S69" i="3"/>
  <c r="R69" i="3"/>
  <c r="Q69" i="3"/>
  <c r="P69" i="3"/>
  <c r="E69" i="3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V66" i="3"/>
  <c r="O66" i="3"/>
  <c r="N66" i="3"/>
  <c r="M66" i="3"/>
  <c r="L66" i="3"/>
  <c r="K66" i="3"/>
  <c r="J66" i="3"/>
  <c r="I66" i="3"/>
  <c r="S66" i="3" s="1"/>
  <c r="H66" i="3"/>
  <c r="R66" i="3" s="1"/>
  <c r="G66" i="3"/>
  <c r="F66" i="3"/>
  <c r="C66" i="3"/>
  <c r="B66" i="3"/>
  <c r="U65" i="3"/>
  <c r="S65" i="3"/>
  <c r="R65" i="3"/>
  <c r="Q65" i="3"/>
  <c r="P65" i="3"/>
  <c r="E65" i="3"/>
  <c r="T65" i="3" s="1"/>
  <c r="T64" i="3"/>
  <c r="S64" i="3"/>
  <c r="R64" i="3"/>
  <c r="Q64" i="3"/>
  <c r="P64" i="3"/>
  <c r="E64" i="3"/>
  <c r="U64" i="3" s="1"/>
  <c r="U63" i="3"/>
  <c r="S63" i="3"/>
  <c r="R63" i="3"/>
  <c r="Q63" i="3"/>
  <c r="P63" i="3"/>
  <c r="E63" i="3"/>
  <c r="T63" i="3" s="1"/>
  <c r="S62" i="3"/>
  <c r="R62" i="3"/>
  <c r="Q62" i="3"/>
  <c r="P62" i="3"/>
  <c r="E62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U49" i="3"/>
  <c r="S49" i="3"/>
  <c r="R49" i="3"/>
  <c r="Q49" i="3"/>
  <c r="P49" i="3"/>
  <c r="E49" i="3"/>
  <c r="T49" i="3" s="1"/>
  <c r="T48" i="3"/>
  <c r="S48" i="3"/>
  <c r="R48" i="3"/>
  <c r="Q48" i="3"/>
  <c r="P48" i="3"/>
  <c r="E48" i="3"/>
  <c r="U48" i="3" s="1"/>
  <c r="T47" i="3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U43" i="3" s="1"/>
  <c r="U42" i="3"/>
  <c r="S42" i="3"/>
  <c r="R42" i="3"/>
  <c r="Q42" i="3"/>
  <c r="P42" i="3"/>
  <c r="E42" i="3"/>
  <c r="T42" i="3" s="1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B40" i="3"/>
  <c r="E40" i="3" s="1"/>
  <c r="U39" i="3"/>
  <c r="S39" i="3"/>
  <c r="R39" i="3"/>
  <c r="Q39" i="3"/>
  <c r="P39" i="3"/>
  <c r="E39" i="3"/>
  <c r="T39" i="3" s="1"/>
  <c r="U38" i="3"/>
  <c r="T38" i="3"/>
  <c r="S38" i="3"/>
  <c r="R38" i="3"/>
  <c r="Q38" i="3"/>
  <c r="P38" i="3"/>
  <c r="E38" i="3"/>
  <c r="T37" i="3"/>
  <c r="S37" i="3"/>
  <c r="R37" i="3"/>
  <c r="Q37" i="3"/>
  <c r="P37" i="3"/>
  <c r="E37" i="3"/>
  <c r="U37" i="3" s="1"/>
  <c r="S36" i="3"/>
  <c r="R36" i="3"/>
  <c r="Q36" i="3"/>
  <c r="P36" i="3"/>
  <c r="E36" i="3"/>
  <c r="S35" i="3"/>
  <c r="R35" i="3"/>
  <c r="Q35" i="3"/>
  <c r="P35" i="3"/>
  <c r="E35" i="3"/>
  <c r="U35" i="3" s="1"/>
  <c r="V33" i="3"/>
  <c r="O33" i="3"/>
  <c r="N33" i="3"/>
  <c r="M33" i="3"/>
  <c r="L33" i="3"/>
  <c r="K33" i="3"/>
  <c r="J33" i="3"/>
  <c r="I33" i="3"/>
  <c r="Q33" i="3" s="1"/>
  <c r="H33" i="3"/>
  <c r="G33" i="3"/>
  <c r="F33" i="3"/>
  <c r="C33" i="3"/>
  <c r="B33" i="3"/>
  <c r="E33" i="3" s="1"/>
  <c r="T32" i="3"/>
  <c r="S32" i="3"/>
  <c r="R32" i="3"/>
  <c r="Q32" i="3"/>
  <c r="P32" i="3"/>
  <c r="E32" i="3"/>
  <c r="U32" i="3" s="1"/>
  <c r="V30" i="3"/>
  <c r="O30" i="3"/>
  <c r="N30" i="3"/>
  <c r="M30" i="3"/>
  <c r="L30" i="3"/>
  <c r="K30" i="3"/>
  <c r="J30" i="3"/>
  <c r="I30" i="3"/>
  <c r="H30" i="3"/>
  <c r="G30" i="3"/>
  <c r="F30" i="3"/>
  <c r="C30" i="3"/>
  <c r="B30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E24" i="3" s="1"/>
  <c r="T23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I15" i="3"/>
  <c r="H15" i="3"/>
  <c r="G15" i="3"/>
  <c r="F15" i="3"/>
  <c r="C15" i="3"/>
  <c r="B15" i="3"/>
  <c r="U14" i="3"/>
  <c r="T14" i="3"/>
  <c r="S14" i="3"/>
  <c r="R14" i="3"/>
  <c r="Q14" i="3"/>
  <c r="P14" i="3"/>
  <c r="E14" i="3"/>
  <c r="T13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S93" i="2"/>
  <c r="R93" i="2"/>
  <c r="Q93" i="2"/>
  <c r="P93" i="2"/>
  <c r="E93" i="2"/>
  <c r="U93" i="2" s="1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T90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T88" i="2"/>
  <c r="S88" i="2"/>
  <c r="R88" i="2"/>
  <c r="Q88" i="2"/>
  <c r="P88" i="2"/>
  <c r="E88" i="2"/>
  <c r="U88" i="2" s="1"/>
  <c r="S87" i="2"/>
  <c r="R87" i="2"/>
  <c r="Q87" i="2"/>
  <c r="P87" i="2"/>
  <c r="E87" i="2"/>
  <c r="T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V71" i="2"/>
  <c r="O71" i="2"/>
  <c r="N71" i="2"/>
  <c r="M71" i="2"/>
  <c r="L71" i="2"/>
  <c r="K71" i="2"/>
  <c r="J71" i="2"/>
  <c r="I71" i="2"/>
  <c r="H71" i="2"/>
  <c r="G71" i="2"/>
  <c r="F71" i="2"/>
  <c r="C71" i="2"/>
  <c r="B71" i="2"/>
  <c r="E71" i="2" s="1"/>
  <c r="V70" i="2"/>
  <c r="O70" i="2"/>
  <c r="N70" i="2"/>
  <c r="M70" i="2"/>
  <c r="L70" i="2"/>
  <c r="K70" i="2"/>
  <c r="J70" i="2"/>
  <c r="I70" i="2"/>
  <c r="Q70" i="2" s="1"/>
  <c r="H70" i="2"/>
  <c r="G70" i="2"/>
  <c r="F70" i="2"/>
  <c r="C70" i="2"/>
  <c r="B70" i="2"/>
  <c r="E70" i="2" s="1"/>
  <c r="U69" i="2"/>
  <c r="T69" i="2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C66" i="2"/>
  <c r="E66" i="2" s="1"/>
  <c r="B66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U63" i="2"/>
  <c r="S63" i="2"/>
  <c r="R63" i="2"/>
  <c r="Q63" i="2"/>
  <c r="P63" i="2"/>
  <c r="E63" i="2"/>
  <c r="T63" i="2" s="1"/>
  <c r="U62" i="2"/>
  <c r="T62" i="2"/>
  <c r="S62" i="2"/>
  <c r="R62" i="2"/>
  <c r="Q62" i="2"/>
  <c r="P62" i="2"/>
  <c r="E62" i="2"/>
  <c r="U61" i="2"/>
  <c r="T61" i="2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G59" i="2"/>
  <c r="F59" i="2"/>
  <c r="C59" i="2"/>
  <c r="B59" i="2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U52" i="2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E44" i="2"/>
  <c r="U44" i="2" s="1"/>
  <c r="U43" i="2"/>
  <c r="S43" i="2"/>
  <c r="R43" i="2"/>
  <c r="Q43" i="2"/>
  <c r="P43" i="2"/>
  <c r="E43" i="2"/>
  <c r="T43" i="2" s="1"/>
  <c r="T42" i="2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S40" i="2" s="1"/>
  <c r="H40" i="2"/>
  <c r="G40" i="2"/>
  <c r="F40" i="2"/>
  <c r="C40" i="2"/>
  <c r="B40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V33" i="2"/>
  <c r="O33" i="2"/>
  <c r="N33" i="2"/>
  <c r="M33" i="2"/>
  <c r="L33" i="2"/>
  <c r="K33" i="2"/>
  <c r="S33" i="2" s="1"/>
  <c r="J33" i="2"/>
  <c r="I33" i="2"/>
  <c r="H33" i="2"/>
  <c r="R33" i="2" s="1"/>
  <c r="G33" i="2"/>
  <c r="F33" i="2"/>
  <c r="C33" i="2"/>
  <c r="B33" i="2"/>
  <c r="S32" i="2"/>
  <c r="R32" i="2"/>
  <c r="Q32" i="2"/>
  <c r="P32" i="2"/>
  <c r="E32" i="2"/>
  <c r="U32" i="2" s="1"/>
  <c r="V30" i="2"/>
  <c r="O30" i="2"/>
  <c r="N30" i="2"/>
  <c r="M30" i="2"/>
  <c r="L30" i="2"/>
  <c r="K30" i="2"/>
  <c r="J30" i="2"/>
  <c r="I30" i="2"/>
  <c r="S30" i="2" s="1"/>
  <c r="H30" i="2"/>
  <c r="G30" i="2"/>
  <c r="F30" i="2"/>
  <c r="C30" i="2"/>
  <c r="B30" i="2"/>
  <c r="S29" i="2"/>
  <c r="R29" i="2"/>
  <c r="Q29" i="2"/>
  <c r="P29" i="2"/>
  <c r="E29" i="2"/>
  <c r="S28" i="2"/>
  <c r="R28" i="2"/>
  <c r="Q28" i="2"/>
  <c r="P28" i="2"/>
  <c r="E28" i="2"/>
  <c r="U28" i="2" s="1"/>
  <c r="U27" i="2"/>
  <c r="S27" i="2"/>
  <c r="R27" i="2"/>
  <c r="Q27" i="2"/>
  <c r="P27" i="2"/>
  <c r="E27" i="2"/>
  <c r="T27" i="2" s="1"/>
  <c r="T26" i="2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H24" i="2"/>
  <c r="P24" i="2" s="1"/>
  <c r="G24" i="2"/>
  <c r="F24" i="2"/>
  <c r="C24" i="2"/>
  <c r="B24" i="2"/>
  <c r="U23" i="2"/>
  <c r="S23" i="2"/>
  <c r="R23" i="2"/>
  <c r="Q23" i="2"/>
  <c r="P23" i="2"/>
  <c r="E23" i="2"/>
  <c r="T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T19" i="2"/>
  <c r="S19" i="2"/>
  <c r="R19" i="2"/>
  <c r="Q19" i="2"/>
  <c r="U19" i="2" s="1"/>
  <c r="P19" i="2"/>
  <c r="E19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S15" i="2" s="1"/>
  <c r="H15" i="2"/>
  <c r="R15" i="2" s="1"/>
  <c r="G15" i="2"/>
  <c r="F15" i="2"/>
  <c r="E15" i="2"/>
  <c r="C15" i="2"/>
  <c r="B15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U9" i="2"/>
  <c r="T9" i="2"/>
  <c r="S9" i="2"/>
  <c r="R9" i="2"/>
  <c r="Q9" i="2"/>
  <c r="P9" i="2"/>
  <c r="E9" i="2"/>
  <c r="S93" i="1"/>
  <c r="R93" i="1"/>
  <c r="Q93" i="1"/>
  <c r="P93" i="1"/>
  <c r="E93" i="1"/>
  <c r="T93" i="1" s="1"/>
  <c r="S92" i="1"/>
  <c r="R92" i="1"/>
  <c r="Q92" i="1"/>
  <c r="P92" i="1"/>
  <c r="E92" i="1"/>
  <c r="U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U88" i="1"/>
  <c r="S88" i="1"/>
  <c r="R88" i="1"/>
  <c r="Q88" i="1"/>
  <c r="P88" i="1"/>
  <c r="E88" i="1"/>
  <c r="T88" i="1" s="1"/>
  <c r="T87" i="1"/>
  <c r="S87" i="1"/>
  <c r="R87" i="1"/>
  <c r="Q87" i="1"/>
  <c r="P87" i="1"/>
  <c r="E87" i="1"/>
  <c r="U87" i="1" s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R72" i="1" s="1"/>
  <c r="I72" i="1"/>
  <c r="H72" i="1"/>
  <c r="G72" i="1"/>
  <c r="F72" i="1"/>
  <c r="C72" i="1"/>
  <c r="B72" i="1"/>
  <c r="E72" i="1" s="1"/>
  <c r="V71" i="1"/>
  <c r="O71" i="1"/>
  <c r="N71" i="1"/>
  <c r="M71" i="1"/>
  <c r="L71" i="1"/>
  <c r="K71" i="1"/>
  <c r="S71" i="1" s="1"/>
  <c r="J71" i="1"/>
  <c r="I71" i="1"/>
  <c r="H71" i="1"/>
  <c r="G71" i="1"/>
  <c r="F71" i="1"/>
  <c r="C71" i="1"/>
  <c r="B71" i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E70" i="1"/>
  <c r="C70" i="1"/>
  <c r="B70" i="1"/>
  <c r="S69" i="1"/>
  <c r="R69" i="1"/>
  <c r="Q69" i="1"/>
  <c r="P69" i="1"/>
  <c r="T69" i="1" s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H66" i="1"/>
  <c r="R66" i="1" s="1"/>
  <c r="G66" i="1"/>
  <c r="F66" i="1"/>
  <c r="C66" i="1"/>
  <c r="B66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T63" i="1" s="1"/>
  <c r="T62" i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R59" i="1" s="1"/>
  <c r="G59" i="1"/>
  <c r="F59" i="1"/>
  <c r="C59" i="1"/>
  <c r="B59" i="1"/>
  <c r="T58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S52" i="1"/>
  <c r="R52" i="1"/>
  <c r="Q52" i="1"/>
  <c r="P52" i="1"/>
  <c r="E52" i="1"/>
  <c r="U52" i="1" s="1"/>
  <c r="U51" i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T46" i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U43" i="1"/>
  <c r="S43" i="1"/>
  <c r="R43" i="1"/>
  <c r="Q43" i="1"/>
  <c r="P43" i="1"/>
  <c r="E43" i="1"/>
  <c r="T42" i="1"/>
  <c r="S42" i="1"/>
  <c r="R42" i="1"/>
  <c r="Q42" i="1"/>
  <c r="P42" i="1"/>
  <c r="E42" i="1"/>
  <c r="U42" i="1" s="1"/>
  <c r="V40" i="1"/>
  <c r="O40" i="1"/>
  <c r="N40" i="1"/>
  <c r="M40" i="1"/>
  <c r="L40" i="1"/>
  <c r="K40" i="1"/>
  <c r="S40" i="1" s="1"/>
  <c r="J40" i="1"/>
  <c r="R40" i="1" s="1"/>
  <c r="I40" i="1"/>
  <c r="H40" i="1"/>
  <c r="G40" i="1"/>
  <c r="F40" i="1"/>
  <c r="C40" i="1"/>
  <c r="B40" i="1"/>
  <c r="S39" i="1"/>
  <c r="R39" i="1"/>
  <c r="Q39" i="1"/>
  <c r="P39" i="1"/>
  <c r="E39" i="1"/>
  <c r="T39" i="1" s="1"/>
  <c r="U38" i="1"/>
  <c r="S38" i="1"/>
  <c r="R38" i="1"/>
  <c r="Q38" i="1"/>
  <c r="P38" i="1"/>
  <c r="E38" i="1"/>
  <c r="T38" i="1" s="1"/>
  <c r="U37" i="1"/>
  <c r="T37" i="1"/>
  <c r="S37" i="1"/>
  <c r="R37" i="1"/>
  <c r="Q37" i="1"/>
  <c r="P37" i="1"/>
  <c r="E37" i="1"/>
  <c r="S36" i="1"/>
  <c r="R36" i="1"/>
  <c r="Q36" i="1"/>
  <c r="P36" i="1"/>
  <c r="E36" i="1"/>
  <c r="U36" i="1" s="1"/>
  <c r="S35" i="1"/>
  <c r="R35" i="1"/>
  <c r="Q35" i="1"/>
  <c r="P35" i="1"/>
  <c r="E35" i="1"/>
  <c r="T35" i="1" s="1"/>
  <c r="V33" i="1"/>
  <c r="O33" i="1"/>
  <c r="N33" i="1"/>
  <c r="M33" i="1"/>
  <c r="L33" i="1"/>
  <c r="K33" i="1"/>
  <c r="J33" i="1"/>
  <c r="I33" i="1"/>
  <c r="Q33" i="1" s="1"/>
  <c r="H33" i="1"/>
  <c r="G33" i="1"/>
  <c r="F33" i="1"/>
  <c r="C33" i="1"/>
  <c r="B33" i="1"/>
  <c r="E33" i="1" s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S29" i="1"/>
  <c r="R29" i="1"/>
  <c r="Q29" i="1"/>
  <c r="P29" i="1"/>
  <c r="E29" i="1"/>
  <c r="U29" i="1" s="1"/>
  <c r="T28" i="1"/>
  <c r="S28" i="1"/>
  <c r="R28" i="1"/>
  <c r="Q28" i="1"/>
  <c r="P28" i="1"/>
  <c r="E28" i="1"/>
  <c r="U28" i="1" s="1"/>
  <c r="S27" i="1"/>
  <c r="R27" i="1"/>
  <c r="Q27" i="1"/>
  <c r="P27" i="1"/>
  <c r="E27" i="1"/>
  <c r="T27" i="1" s="1"/>
  <c r="T26" i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I24" i="1"/>
  <c r="S24" i="1" s="1"/>
  <c r="H24" i="1"/>
  <c r="G24" i="1"/>
  <c r="F24" i="1"/>
  <c r="C24" i="1"/>
  <c r="B24" i="1"/>
  <c r="U23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T19" i="1" s="1"/>
  <c r="U18" i="1"/>
  <c r="T18" i="1"/>
  <c r="S18" i="1"/>
  <c r="R18" i="1"/>
  <c r="Q18" i="1"/>
  <c r="P18" i="1"/>
  <c r="E18" i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R15" i="1" s="1"/>
  <c r="I15" i="1"/>
  <c r="Q15" i="1" s="1"/>
  <c r="H15" i="1"/>
  <c r="G15" i="1"/>
  <c r="F15" i="1"/>
  <c r="C15" i="1"/>
  <c r="B15" i="1"/>
  <c r="E15" i="1" s="1"/>
  <c r="T14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S9" i="1"/>
  <c r="R9" i="1"/>
  <c r="Q9" i="1"/>
  <c r="P9" i="1"/>
  <c r="E9" i="1"/>
  <c r="U9" i="1" s="1"/>
  <c r="U38" i="13" l="1"/>
  <c r="T38" i="13"/>
  <c r="P24" i="1"/>
  <c r="T29" i="1"/>
  <c r="U39" i="1"/>
  <c r="T47" i="1"/>
  <c r="U93" i="1"/>
  <c r="T21" i="2"/>
  <c r="U22" i="2"/>
  <c r="U39" i="2"/>
  <c r="U87" i="2"/>
  <c r="U29" i="3"/>
  <c r="U87" i="3"/>
  <c r="U64" i="5"/>
  <c r="U61" i="6"/>
  <c r="T61" i="6"/>
  <c r="U64" i="7"/>
  <c r="T64" i="7"/>
  <c r="U18" i="8"/>
  <c r="T27" i="8"/>
  <c r="U27" i="8"/>
  <c r="U26" i="10"/>
  <c r="T26" i="10"/>
  <c r="U89" i="10"/>
  <c r="T89" i="10"/>
  <c r="U28" i="11"/>
  <c r="T28" i="11"/>
  <c r="U91" i="14"/>
  <c r="T91" i="14"/>
  <c r="U12" i="21"/>
  <c r="T12" i="21"/>
  <c r="U20" i="25"/>
  <c r="T20" i="25"/>
  <c r="U13" i="26"/>
  <c r="U49" i="29"/>
  <c r="T49" i="29"/>
  <c r="U89" i="29"/>
  <c r="T89" i="29"/>
  <c r="U32" i="30"/>
  <c r="Q66" i="31"/>
  <c r="S66" i="31"/>
  <c r="T28" i="10"/>
  <c r="U28" i="10"/>
  <c r="T86" i="15"/>
  <c r="U86" i="15"/>
  <c r="Q33" i="17"/>
  <c r="S33" i="17"/>
  <c r="T19" i="18"/>
  <c r="U19" i="18"/>
  <c r="U17" i="1"/>
  <c r="R71" i="1"/>
  <c r="T92" i="1"/>
  <c r="U29" i="2"/>
  <c r="T44" i="2"/>
  <c r="U45" i="2"/>
  <c r="P71" i="2"/>
  <c r="P15" i="3"/>
  <c r="R15" i="3"/>
  <c r="U17" i="3"/>
  <c r="T28" i="3"/>
  <c r="U36" i="3"/>
  <c r="T36" i="3"/>
  <c r="T51" i="3"/>
  <c r="U51" i="3"/>
  <c r="U91" i="3"/>
  <c r="T91" i="3"/>
  <c r="U19" i="5"/>
  <c r="R71" i="5"/>
  <c r="S59" i="6"/>
  <c r="Q59" i="6"/>
  <c r="U18" i="7"/>
  <c r="T18" i="7"/>
  <c r="T63" i="11"/>
  <c r="U63" i="11"/>
  <c r="U32" i="13"/>
  <c r="T32" i="13"/>
  <c r="U46" i="14"/>
  <c r="T46" i="14"/>
  <c r="U87" i="16"/>
  <c r="T87" i="16"/>
  <c r="U90" i="16"/>
  <c r="T90" i="16"/>
  <c r="P15" i="1"/>
  <c r="P33" i="1"/>
  <c r="E40" i="1"/>
  <c r="U63" i="1"/>
  <c r="U69" i="1"/>
  <c r="Q71" i="1"/>
  <c r="R30" i="2"/>
  <c r="T38" i="2"/>
  <c r="E40" i="2"/>
  <c r="E59" i="2"/>
  <c r="P70" i="2"/>
  <c r="R70" i="2"/>
  <c r="Q71" i="2"/>
  <c r="E72" i="2"/>
  <c r="U92" i="2"/>
  <c r="S15" i="3"/>
  <c r="E30" i="3"/>
  <c r="P33" i="3"/>
  <c r="T88" i="3"/>
  <c r="U88" i="3"/>
  <c r="U55" i="4"/>
  <c r="T55" i="4"/>
  <c r="U11" i="5"/>
  <c r="T11" i="5"/>
  <c r="U26" i="5"/>
  <c r="T26" i="5"/>
  <c r="E53" i="5"/>
  <c r="U65" i="5"/>
  <c r="T65" i="5"/>
  <c r="T19" i="6"/>
  <c r="U42" i="7"/>
  <c r="T42" i="7"/>
  <c r="E59" i="7"/>
  <c r="T11" i="8"/>
  <c r="U11" i="8"/>
  <c r="T19" i="8"/>
  <c r="U19" i="8"/>
  <c r="E30" i="8"/>
  <c r="S71" i="8"/>
  <c r="U89" i="8"/>
  <c r="T89" i="8"/>
  <c r="Q67" i="10"/>
  <c r="T35" i="11"/>
  <c r="U35" i="11"/>
  <c r="T37" i="18"/>
  <c r="U37" i="18"/>
  <c r="T57" i="19"/>
  <c r="U57" i="19"/>
  <c r="U37" i="7"/>
  <c r="T37" i="7"/>
  <c r="U56" i="7"/>
  <c r="T56" i="7"/>
  <c r="T43" i="10"/>
  <c r="U43" i="10"/>
  <c r="T19" i="4"/>
  <c r="R24" i="4"/>
  <c r="U17" i="7"/>
  <c r="T17" i="7"/>
  <c r="T63" i="7"/>
  <c r="U63" i="7"/>
  <c r="U55" i="29"/>
  <c r="T55" i="29"/>
  <c r="U11" i="1"/>
  <c r="T13" i="1"/>
  <c r="E24" i="1"/>
  <c r="U27" i="1"/>
  <c r="T32" i="1"/>
  <c r="U35" i="1"/>
  <c r="T36" i="1"/>
  <c r="T50" i="1"/>
  <c r="E59" i="1"/>
  <c r="Q66" i="1"/>
  <c r="E71" i="1"/>
  <c r="T86" i="1"/>
  <c r="T14" i="2"/>
  <c r="Q24" i="2"/>
  <c r="S24" i="2"/>
  <c r="Q33" i="2"/>
  <c r="T50" i="2"/>
  <c r="T56" i="2"/>
  <c r="T89" i="2"/>
  <c r="U10" i="3"/>
  <c r="T12" i="3"/>
  <c r="E15" i="3"/>
  <c r="P40" i="3"/>
  <c r="R40" i="3"/>
  <c r="E66" i="3"/>
  <c r="Q72" i="3"/>
  <c r="U19" i="4"/>
  <c r="U45" i="4"/>
  <c r="T86" i="5"/>
  <c r="T88" i="5"/>
  <c r="U88" i="5"/>
  <c r="U38" i="6"/>
  <c r="T38" i="6"/>
  <c r="T65" i="6"/>
  <c r="U65" i="6"/>
  <c r="U14" i="7"/>
  <c r="U46" i="7"/>
  <c r="T50" i="7"/>
  <c r="U91" i="7"/>
  <c r="T91" i="7"/>
  <c r="U38" i="8"/>
  <c r="U44" i="8"/>
  <c r="T44" i="8"/>
  <c r="R15" i="9"/>
  <c r="T18" i="9"/>
  <c r="U18" i="9"/>
  <c r="U12" i="13"/>
  <c r="T12" i="13"/>
  <c r="R66" i="15"/>
  <c r="T9" i="16"/>
  <c r="U9" i="16"/>
  <c r="U52" i="16"/>
  <c r="T52" i="16"/>
  <c r="U64" i="21"/>
  <c r="T64" i="21"/>
  <c r="T14" i="23"/>
  <c r="U14" i="23"/>
  <c r="T21" i="23"/>
  <c r="U21" i="23"/>
  <c r="U26" i="6"/>
  <c r="T26" i="6"/>
  <c r="U56" i="6"/>
  <c r="T56" i="6"/>
  <c r="U20" i="16"/>
  <c r="T20" i="16"/>
  <c r="T45" i="25"/>
  <c r="U45" i="25"/>
  <c r="U91" i="5"/>
  <c r="T91" i="5"/>
  <c r="U28" i="26"/>
  <c r="T28" i="26"/>
  <c r="U19" i="1"/>
  <c r="T22" i="1"/>
  <c r="P40" i="1"/>
  <c r="T49" i="1"/>
  <c r="R53" i="1"/>
  <c r="T65" i="1"/>
  <c r="T10" i="2"/>
  <c r="T18" i="2"/>
  <c r="P40" i="2"/>
  <c r="T55" i="2"/>
  <c r="U19" i="3"/>
  <c r="P30" i="3"/>
  <c r="Q40" i="3"/>
  <c r="U62" i="3"/>
  <c r="T62" i="3"/>
  <c r="U10" i="4"/>
  <c r="U14" i="4"/>
  <c r="T14" i="4"/>
  <c r="U18" i="4"/>
  <c r="T18" i="4"/>
  <c r="U39" i="4"/>
  <c r="T44" i="4"/>
  <c r="U46" i="4"/>
  <c r="T46" i="4"/>
  <c r="U63" i="4"/>
  <c r="P70" i="4"/>
  <c r="R70" i="4"/>
  <c r="P15" i="5"/>
  <c r="Q30" i="5"/>
  <c r="U32" i="5"/>
  <c r="T32" i="5"/>
  <c r="T69" i="5"/>
  <c r="U42" i="6"/>
  <c r="T42" i="6"/>
  <c r="U55" i="6"/>
  <c r="T55" i="6"/>
  <c r="U62" i="6"/>
  <c r="T62" i="6"/>
  <c r="P66" i="6"/>
  <c r="U26" i="7"/>
  <c r="U32" i="7"/>
  <c r="U36" i="7"/>
  <c r="T36" i="7"/>
  <c r="T55" i="7"/>
  <c r="U55" i="7"/>
  <c r="U62" i="8"/>
  <c r="U10" i="15"/>
  <c r="Q15" i="15"/>
  <c r="S15" i="15"/>
  <c r="U64" i="15"/>
  <c r="T64" i="15"/>
  <c r="T50" i="21"/>
  <c r="U50" i="21"/>
  <c r="T18" i="23"/>
  <c r="U18" i="23"/>
  <c r="T23" i="4"/>
  <c r="U23" i="4"/>
  <c r="T39" i="5"/>
  <c r="U39" i="5"/>
  <c r="U52" i="8"/>
  <c r="T52" i="8"/>
  <c r="T65" i="9"/>
  <c r="U65" i="9"/>
  <c r="U88" i="9"/>
  <c r="T88" i="9"/>
  <c r="R40" i="10"/>
  <c r="R24" i="2"/>
  <c r="R40" i="5"/>
  <c r="U69" i="6"/>
  <c r="T69" i="6"/>
  <c r="U26" i="8"/>
  <c r="T26" i="8"/>
  <c r="T27" i="13"/>
  <c r="U27" i="13"/>
  <c r="U32" i="15"/>
  <c r="T32" i="15"/>
  <c r="U48" i="15"/>
  <c r="T48" i="15"/>
  <c r="U56" i="16"/>
  <c r="T56" i="16"/>
  <c r="U89" i="25"/>
  <c r="T89" i="25"/>
  <c r="U92" i="26"/>
  <c r="T92" i="26"/>
  <c r="U10" i="1"/>
  <c r="T12" i="1"/>
  <c r="T10" i="1"/>
  <c r="U20" i="1"/>
  <c r="R30" i="1"/>
  <c r="Q40" i="1"/>
  <c r="T51" i="1"/>
  <c r="E30" i="2"/>
  <c r="Q30" i="3"/>
  <c r="T11" i="4"/>
  <c r="U11" i="4"/>
  <c r="U29" i="4"/>
  <c r="E40" i="4"/>
  <c r="Q70" i="4"/>
  <c r="U87" i="4"/>
  <c r="T87" i="4"/>
  <c r="Q15" i="5"/>
  <c r="U17" i="5"/>
  <c r="T17" i="5"/>
  <c r="U48" i="5"/>
  <c r="T48" i="5"/>
  <c r="E66" i="5"/>
  <c r="U11" i="6"/>
  <c r="T14" i="6"/>
  <c r="U49" i="6"/>
  <c r="U91" i="6"/>
  <c r="P24" i="7"/>
  <c r="R24" i="7"/>
  <c r="T32" i="7"/>
  <c r="T51" i="7"/>
  <c r="U51" i="7"/>
  <c r="R70" i="7"/>
  <c r="U87" i="7"/>
  <c r="T87" i="7"/>
  <c r="U20" i="8"/>
  <c r="T20" i="8"/>
  <c r="E24" i="8"/>
  <c r="R33" i="8"/>
  <c r="S33" i="8"/>
  <c r="T63" i="8"/>
  <c r="U63" i="8"/>
  <c r="U90" i="8"/>
  <c r="T90" i="8"/>
  <c r="U38" i="11"/>
  <c r="T44" i="11"/>
  <c r="U44" i="11"/>
  <c r="U27" i="15"/>
  <c r="T27" i="15"/>
  <c r="T47" i="15"/>
  <c r="U47" i="15"/>
  <c r="S15" i="20"/>
  <c r="Q15" i="20"/>
  <c r="U10" i="21"/>
  <c r="T10" i="21"/>
  <c r="U43" i="6"/>
  <c r="T43" i="6"/>
  <c r="E30" i="1"/>
  <c r="U50" i="3"/>
  <c r="T50" i="3"/>
  <c r="U18" i="5"/>
  <c r="T18" i="5"/>
  <c r="T17" i="13"/>
  <c r="U17" i="13"/>
  <c r="T23" i="26"/>
  <c r="U23" i="26"/>
  <c r="Q30" i="1"/>
  <c r="T48" i="1"/>
  <c r="T64" i="1"/>
  <c r="E66" i="1"/>
  <c r="T11" i="2"/>
  <c r="E24" i="2"/>
  <c r="E33" i="2"/>
  <c r="P53" i="2"/>
  <c r="T35" i="3"/>
  <c r="T55" i="3"/>
  <c r="U55" i="3"/>
  <c r="E71" i="4"/>
  <c r="T27" i="6"/>
  <c r="U27" i="6"/>
  <c r="U50" i="6"/>
  <c r="T50" i="6"/>
  <c r="E71" i="7"/>
  <c r="U14" i="8"/>
  <c r="U56" i="8"/>
  <c r="U44" i="10"/>
  <c r="T44" i="10"/>
  <c r="E53" i="10"/>
  <c r="U20" i="11"/>
  <c r="U23" i="11"/>
  <c r="T86" i="11"/>
  <c r="U86" i="11"/>
  <c r="U56" i="14"/>
  <c r="T56" i="14"/>
  <c r="T92" i="19"/>
  <c r="U92" i="19"/>
  <c r="U89" i="12"/>
  <c r="T89" i="12"/>
  <c r="U93" i="13"/>
  <c r="T93" i="13"/>
  <c r="E40" i="14"/>
  <c r="T13" i="15"/>
  <c r="U13" i="15"/>
  <c r="T61" i="19"/>
  <c r="U61" i="19"/>
  <c r="U64" i="19"/>
  <c r="T64" i="19"/>
  <c r="U26" i="21"/>
  <c r="T26" i="21"/>
  <c r="T11" i="23"/>
  <c r="U11" i="23"/>
  <c r="U55" i="24"/>
  <c r="T55" i="24"/>
  <c r="R15" i="4"/>
  <c r="Q24" i="4"/>
  <c r="S24" i="4"/>
  <c r="Q33" i="4"/>
  <c r="T50" i="4"/>
  <c r="T56" i="4"/>
  <c r="E66" i="4"/>
  <c r="T88" i="4"/>
  <c r="T10" i="5"/>
  <c r="T12" i="5"/>
  <c r="T27" i="5"/>
  <c r="E30" i="5"/>
  <c r="P33" i="5"/>
  <c r="Q40" i="5"/>
  <c r="S40" i="5"/>
  <c r="T49" i="5"/>
  <c r="P66" i="5"/>
  <c r="Q71" i="5"/>
  <c r="S71" i="5"/>
  <c r="T92" i="5"/>
  <c r="U19" i="6"/>
  <c r="T20" i="6"/>
  <c r="T44" i="6"/>
  <c r="T51" i="6"/>
  <c r="P70" i="6"/>
  <c r="R70" i="6"/>
  <c r="U10" i="7"/>
  <c r="E70" i="7"/>
  <c r="E24" i="10"/>
  <c r="U12" i="11"/>
  <c r="T12" i="11"/>
  <c r="E70" i="11"/>
  <c r="T55" i="12"/>
  <c r="U55" i="12"/>
  <c r="U62" i="12"/>
  <c r="T62" i="12"/>
  <c r="E15" i="13"/>
  <c r="T37" i="15"/>
  <c r="U37" i="15"/>
  <c r="T44" i="15"/>
  <c r="U44" i="15"/>
  <c r="T50" i="19"/>
  <c r="U50" i="19"/>
  <c r="T26" i="20"/>
  <c r="U26" i="20"/>
  <c r="E67" i="20"/>
  <c r="Q30" i="22"/>
  <c r="S30" i="22"/>
  <c r="U10" i="23"/>
  <c r="T10" i="23"/>
  <c r="Q71" i="3"/>
  <c r="Q66" i="5"/>
  <c r="Q30" i="6"/>
  <c r="Q15" i="7"/>
  <c r="R71" i="7"/>
  <c r="Q40" i="9"/>
  <c r="U58" i="10"/>
  <c r="T58" i="10"/>
  <c r="U48" i="11"/>
  <c r="T48" i="11"/>
  <c r="T12" i="12"/>
  <c r="U12" i="12"/>
  <c r="T48" i="12"/>
  <c r="U48" i="12"/>
  <c r="T32" i="14"/>
  <c r="U32" i="14"/>
  <c r="Q24" i="15"/>
  <c r="S24" i="15"/>
  <c r="U87" i="15"/>
  <c r="T87" i="15"/>
  <c r="U93" i="15"/>
  <c r="T93" i="15"/>
  <c r="Q30" i="16"/>
  <c r="S30" i="16"/>
  <c r="T9" i="17"/>
  <c r="U9" i="17"/>
  <c r="U91" i="21"/>
  <c r="T91" i="21"/>
  <c r="T64" i="23"/>
  <c r="U64" i="23"/>
  <c r="R24" i="24"/>
  <c r="R71" i="24"/>
  <c r="T21" i="25"/>
  <c r="U21" i="25"/>
  <c r="T39" i="25"/>
  <c r="U39" i="25"/>
  <c r="E59" i="3"/>
  <c r="P71" i="4"/>
  <c r="P24" i="6"/>
  <c r="R24" i="6"/>
  <c r="P33" i="6"/>
  <c r="T33" i="6" s="1"/>
  <c r="P15" i="7"/>
  <c r="R15" i="7"/>
  <c r="E33" i="7"/>
  <c r="T33" i="7" s="1"/>
  <c r="E72" i="7"/>
  <c r="Q15" i="8"/>
  <c r="P24" i="8"/>
  <c r="R24" i="8"/>
  <c r="E40" i="8"/>
  <c r="P66" i="8"/>
  <c r="R66" i="8"/>
  <c r="T10" i="9"/>
  <c r="U22" i="9"/>
  <c r="T22" i="9"/>
  <c r="U10" i="10"/>
  <c r="U35" i="10"/>
  <c r="T35" i="10"/>
  <c r="T38" i="10"/>
  <c r="T90" i="10"/>
  <c r="U90" i="10"/>
  <c r="T29" i="11"/>
  <c r="U29" i="11"/>
  <c r="E33" i="11"/>
  <c r="U89" i="11"/>
  <c r="U92" i="11"/>
  <c r="U26" i="12"/>
  <c r="T26" i="12"/>
  <c r="U43" i="12"/>
  <c r="U51" i="12"/>
  <c r="T90" i="12"/>
  <c r="U90" i="12"/>
  <c r="T11" i="13"/>
  <c r="U11" i="13"/>
  <c r="T37" i="13"/>
  <c r="U37" i="13"/>
  <c r="T56" i="13"/>
  <c r="U56" i="13"/>
  <c r="E70" i="13"/>
  <c r="T9" i="14"/>
  <c r="U9" i="14"/>
  <c r="R24" i="14"/>
  <c r="Q40" i="14"/>
  <c r="S40" i="14"/>
  <c r="T45" i="14"/>
  <c r="U45" i="14"/>
  <c r="U14" i="15"/>
  <c r="T14" i="15"/>
  <c r="U18" i="15"/>
  <c r="T18" i="15"/>
  <c r="P53" i="15"/>
  <c r="T28" i="16"/>
  <c r="U28" i="16"/>
  <c r="U56" i="18"/>
  <c r="T56" i="18"/>
  <c r="Q30" i="19"/>
  <c r="E24" i="20"/>
  <c r="U46" i="23"/>
  <c r="T46" i="23"/>
  <c r="U14" i="24"/>
  <c r="T14" i="24"/>
  <c r="T36" i="25"/>
  <c r="U36" i="25"/>
  <c r="E24" i="4"/>
  <c r="E33" i="4"/>
  <c r="T19" i="5"/>
  <c r="E40" i="5"/>
  <c r="E71" i="5"/>
  <c r="S15" i="6"/>
  <c r="Q24" i="6"/>
  <c r="S24" i="6"/>
  <c r="S30" i="6"/>
  <c r="Q33" i="6"/>
  <c r="P59" i="6"/>
  <c r="Q24" i="8"/>
  <c r="S24" i="8"/>
  <c r="U10" i="9"/>
  <c r="T19" i="9"/>
  <c r="U19" i="9"/>
  <c r="U37" i="9"/>
  <c r="T37" i="9"/>
  <c r="U62" i="9"/>
  <c r="T62" i="9"/>
  <c r="P30" i="11"/>
  <c r="R30" i="11"/>
  <c r="U87" i="11"/>
  <c r="T87" i="11"/>
  <c r="E40" i="12"/>
  <c r="T52" i="13"/>
  <c r="U52" i="13"/>
  <c r="P15" i="15"/>
  <c r="Q30" i="15"/>
  <c r="U36" i="15"/>
  <c r="T36" i="15"/>
  <c r="T87" i="19"/>
  <c r="U87" i="19"/>
  <c r="P24" i="21"/>
  <c r="R24" i="21"/>
  <c r="R66" i="21"/>
  <c r="U26" i="23"/>
  <c r="T26" i="23"/>
  <c r="T52" i="24"/>
  <c r="U52" i="24"/>
  <c r="E66" i="9"/>
  <c r="R15" i="10"/>
  <c r="U23" i="10"/>
  <c r="R72" i="10"/>
  <c r="U88" i="10"/>
  <c r="Q15" i="11"/>
  <c r="U27" i="11"/>
  <c r="U37" i="11"/>
  <c r="E67" i="11"/>
  <c r="E15" i="12"/>
  <c r="Q24" i="12"/>
  <c r="P33" i="12"/>
  <c r="R33" i="12"/>
  <c r="U61" i="12"/>
  <c r="E70" i="12"/>
  <c r="P30" i="13"/>
  <c r="R30" i="13"/>
  <c r="E33" i="13"/>
  <c r="U44" i="13"/>
  <c r="U89" i="13"/>
  <c r="U92" i="13"/>
  <c r="Q30" i="14"/>
  <c r="U39" i="14"/>
  <c r="T44" i="14"/>
  <c r="U48" i="14"/>
  <c r="Q66" i="14"/>
  <c r="P70" i="14"/>
  <c r="T70" i="14" s="1"/>
  <c r="U90" i="14"/>
  <c r="T12" i="15"/>
  <c r="U17" i="15"/>
  <c r="T50" i="15"/>
  <c r="Q66" i="15"/>
  <c r="S66" i="15"/>
  <c r="T22" i="16"/>
  <c r="T32" i="16"/>
  <c r="T38" i="16"/>
  <c r="T91" i="16"/>
  <c r="U91" i="16"/>
  <c r="U42" i="18"/>
  <c r="T42" i="18"/>
  <c r="T90" i="19"/>
  <c r="U90" i="19"/>
  <c r="R70" i="20"/>
  <c r="E72" i="20"/>
  <c r="U22" i="21"/>
  <c r="T22" i="21"/>
  <c r="U69" i="21"/>
  <c r="T69" i="21"/>
  <c r="T69" i="22"/>
  <c r="U69" i="22"/>
  <c r="Q40" i="23"/>
  <c r="S40" i="23"/>
  <c r="T89" i="23"/>
  <c r="T26" i="24"/>
  <c r="U48" i="24"/>
  <c r="T48" i="24"/>
  <c r="T64" i="24"/>
  <c r="U14" i="25"/>
  <c r="U47" i="9"/>
  <c r="T51" i="9"/>
  <c r="U89" i="9"/>
  <c r="U92" i="9"/>
  <c r="T18" i="10"/>
  <c r="U39" i="10"/>
  <c r="U48" i="10"/>
  <c r="U55" i="10"/>
  <c r="T63" i="10"/>
  <c r="R71" i="10"/>
  <c r="T18" i="11"/>
  <c r="R67" i="11"/>
  <c r="P71" i="11"/>
  <c r="U9" i="12"/>
  <c r="R15" i="12"/>
  <c r="U45" i="12"/>
  <c r="Q59" i="12"/>
  <c r="R67" i="12"/>
  <c r="U29" i="13"/>
  <c r="E40" i="13"/>
  <c r="U49" i="13"/>
  <c r="R53" i="13"/>
  <c r="U63" i="13"/>
  <c r="P71" i="13"/>
  <c r="Q24" i="14"/>
  <c r="U61" i="14"/>
  <c r="T88" i="14"/>
  <c r="T28" i="15"/>
  <c r="E30" i="15"/>
  <c r="P33" i="15"/>
  <c r="U52" i="15"/>
  <c r="P70" i="15"/>
  <c r="R71" i="15"/>
  <c r="Q24" i="16"/>
  <c r="U42" i="16"/>
  <c r="T42" i="16"/>
  <c r="T14" i="17"/>
  <c r="U14" i="17"/>
  <c r="T46" i="17"/>
  <c r="T38" i="18"/>
  <c r="E40" i="18"/>
  <c r="T26" i="19"/>
  <c r="T48" i="19"/>
  <c r="U19" i="20"/>
  <c r="R33" i="20"/>
  <c r="T49" i="20"/>
  <c r="U49" i="20"/>
  <c r="U52" i="20"/>
  <c r="T52" i="20"/>
  <c r="U55" i="20"/>
  <c r="T21" i="21"/>
  <c r="U21" i="21"/>
  <c r="Q30" i="21"/>
  <c r="U42" i="21"/>
  <c r="U45" i="21"/>
  <c r="R33" i="22"/>
  <c r="Q30" i="23"/>
  <c r="U69" i="23"/>
  <c r="U92" i="23"/>
  <c r="T92" i="23"/>
  <c r="T38" i="24"/>
  <c r="T43" i="24"/>
  <c r="T47" i="24"/>
  <c r="U47" i="24"/>
  <c r="R15" i="25"/>
  <c r="T56" i="25"/>
  <c r="U10" i="26"/>
  <c r="T17" i="26"/>
  <c r="U17" i="26"/>
  <c r="T20" i="26"/>
  <c r="U20" i="26"/>
  <c r="U69" i="11"/>
  <c r="Q71" i="11"/>
  <c r="E72" i="11"/>
  <c r="Q30" i="12"/>
  <c r="Q40" i="12"/>
  <c r="Q66" i="12"/>
  <c r="P70" i="12"/>
  <c r="U10" i="13"/>
  <c r="Q24" i="13"/>
  <c r="R33" i="13"/>
  <c r="Q33" i="13"/>
  <c r="P66" i="13"/>
  <c r="R66" i="13"/>
  <c r="U69" i="13"/>
  <c r="Q71" i="13"/>
  <c r="P15" i="14"/>
  <c r="T15" i="14" s="1"/>
  <c r="R15" i="14"/>
  <c r="P33" i="14"/>
  <c r="T33" i="14" s="1"/>
  <c r="E70" i="14"/>
  <c r="E66" i="15"/>
  <c r="P15" i="16"/>
  <c r="R15" i="16"/>
  <c r="S15" i="17"/>
  <c r="T18" i="17"/>
  <c r="U18" i="17"/>
  <c r="T50" i="17"/>
  <c r="U50" i="17"/>
  <c r="T46" i="20"/>
  <c r="U46" i="20"/>
  <c r="E70" i="20"/>
  <c r="T11" i="21"/>
  <c r="U11" i="21"/>
  <c r="T18" i="21"/>
  <c r="U18" i="21"/>
  <c r="S24" i="22"/>
  <c r="E30" i="22"/>
  <c r="T44" i="24"/>
  <c r="U44" i="24"/>
  <c r="R70" i="24"/>
  <c r="T36" i="9"/>
  <c r="T87" i="9"/>
  <c r="T10" i="10"/>
  <c r="T62" i="10"/>
  <c r="R33" i="11"/>
  <c r="P66" i="11"/>
  <c r="R66" i="11"/>
  <c r="R70" i="11"/>
  <c r="P15" i="13"/>
  <c r="P70" i="13"/>
  <c r="U38" i="15"/>
  <c r="Q40" i="15"/>
  <c r="P59" i="15"/>
  <c r="U10" i="16"/>
  <c r="S15" i="16"/>
  <c r="Q40" i="19"/>
  <c r="S40" i="19"/>
  <c r="T63" i="19"/>
  <c r="U63" i="19"/>
  <c r="U91" i="19"/>
  <c r="T91" i="19"/>
  <c r="S40" i="20"/>
  <c r="U52" i="21"/>
  <c r="Q67" i="23"/>
  <c r="R70" i="23"/>
  <c r="T61" i="25"/>
  <c r="U61" i="25"/>
  <c r="Q70" i="25"/>
  <c r="S70" i="25"/>
  <c r="U12" i="26"/>
  <c r="T12" i="26"/>
  <c r="U21" i="28"/>
  <c r="T21" i="28"/>
  <c r="P24" i="9"/>
  <c r="R24" i="9"/>
  <c r="P40" i="9"/>
  <c r="R40" i="9"/>
  <c r="E71" i="9"/>
  <c r="T36" i="10"/>
  <c r="T51" i="10"/>
  <c r="R70" i="10"/>
  <c r="E53" i="11"/>
  <c r="R53" i="12"/>
  <c r="E59" i="12"/>
  <c r="E71" i="12"/>
  <c r="Q15" i="13"/>
  <c r="T35" i="13"/>
  <c r="U69" i="14"/>
  <c r="R71" i="14"/>
  <c r="P30" i="15"/>
  <c r="R30" i="15"/>
  <c r="U35" i="15"/>
  <c r="T37" i="16"/>
  <c r="U37" i="16"/>
  <c r="E70" i="17"/>
  <c r="U20" i="18"/>
  <c r="T20" i="18"/>
  <c r="P40" i="18"/>
  <c r="R40" i="18"/>
  <c r="E15" i="19"/>
  <c r="T38" i="19"/>
  <c r="U38" i="19"/>
  <c r="T29" i="20"/>
  <c r="U29" i="20"/>
  <c r="P71" i="20"/>
  <c r="T27" i="21"/>
  <c r="U27" i="21"/>
  <c r="P71" i="21"/>
  <c r="Q66" i="23"/>
  <c r="S66" i="23"/>
  <c r="U91" i="23"/>
  <c r="T91" i="23"/>
  <c r="T63" i="24"/>
  <c r="U63" i="24"/>
  <c r="E30" i="17"/>
  <c r="U30" i="17" s="1"/>
  <c r="U36" i="17"/>
  <c r="U38" i="17"/>
  <c r="E66" i="17"/>
  <c r="U10" i="19"/>
  <c r="P24" i="19"/>
  <c r="R24" i="19"/>
  <c r="E59" i="19"/>
  <c r="E67" i="19"/>
  <c r="R15" i="20"/>
  <c r="T20" i="20"/>
  <c r="U51" i="20"/>
  <c r="T56" i="20"/>
  <c r="Q71" i="20"/>
  <c r="T14" i="21"/>
  <c r="E30" i="21"/>
  <c r="P33" i="21"/>
  <c r="T46" i="21"/>
  <c r="E40" i="23"/>
  <c r="P53" i="23"/>
  <c r="Q70" i="23"/>
  <c r="U10" i="24"/>
  <c r="E59" i="24"/>
  <c r="T59" i="24" s="1"/>
  <c r="S15" i="25"/>
  <c r="P33" i="25"/>
  <c r="T33" i="25" s="1"/>
  <c r="R33" i="25"/>
  <c r="E70" i="25"/>
  <c r="T32" i="27"/>
  <c r="U58" i="28"/>
  <c r="T58" i="28"/>
  <c r="U29" i="29"/>
  <c r="T29" i="29"/>
  <c r="U49" i="31"/>
  <c r="T49" i="31"/>
  <c r="U14" i="32"/>
  <c r="T14" i="32"/>
  <c r="P33" i="16"/>
  <c r="R33" i="16"/>
  <c r="U11" i="17"/>
  <c r="R15" i="17"/>
  <c r="U27" i="17"/>
  <c r="P30" i="17"/>
  <c r="Q30" i="17"/>
  <c r="T32" i="17"/>
  <c r="Q40" i="17"/>
  <c r="T48" i="17"/>
  <c r="U63" i="17"/>
  <c r="P66" i="17"/>
  <c r="Q66" i="17"/>
  <c r="U90" i="17"/>
  <c r="R15" i="18"/>
  <c r="U29" i="18"/>
  <c r="U46" i="18"/>
  <c r="U49" i="18"/>
  <c r="E59" i="18"/>
  <c r="U59" i="18" s="1"/>
  <c r="R72" i="18"/>
  <c r="T89" i="18"/>
  <c r="U11" i="19"/>
  <c r="P15" i="19"/>
  <c r="U23" i="19"/>
  <c r="T28" i="19"/>
  <c r="P33" i="19"/>
  <c r="T46" i="19"/>
  <c r="U13" i="20"/>
  <c r="U32" i="20"/>
  <c r="P53" i="20"/>
  <c r="U86" i="20"/>
  <c r="P15" i="21"/>
  <c r="Q66" i="21"/>
  <c r="R70" i="21"/>
  <c r="R71" i="21"/>
  <c r="U37" i="22"/>
  <c r="T42" i="22"/>
  <c r="U46" i="22"/>
  <c r="U49" i="22"/>
  <c r="Q53" i="22"/>
  <c r="U58" i="22"/>
  <c r="U62" i="22"/>
  <c r="Q66" i="22"/>
  <c r="Q71" i="22"/>
  <c r="Q72" i="22"/>
  <c r="U72" i="22" s="1"/>
  <c r="U23" i="23"/>
  <c r="E70" i="23"/>
  <c r="Q24" i="24"/>
  <c r="S24" i="24"/>
  <c r="T36" i="24"/>
  <c r="U35" i="25"/>
  <c r="U44" i="25"/>
  <c r="E59" i="25"/>
  <c r="U59" i="25" s="1"/>
  <c r="T63" i="25"/>
  <c r="R67" i="25"/>
  <c r="S71" i="25"/>
  <c r="T11" i="26"/>
  <c r="T89" i="26"/>
  <c r="U89" i="26"/>
  <c r="U89" i="30"/>
  <c r="T89" i="30"/>
  <c r="U20" i="31"/>
  <c r="T20" i="31"/>
  <c r="P40" i="16"/>
  <c r="R40" i="16"/>
  <c r="E53" i="16"/>
  <c r="R30" i="17"/>
  <c r="U52" i="17"/>
  <c r="R66" i="17"/>
  <c r="T10" i="18"/>
  <c r="R67" i="18"/>
  <c r="E24" i="19"/>
  <c r="S70" i="20"/>
  <c r="E24" i="21"/>
  <c r="E33" i="21"/>
  <c r="T33" i="21" s="1"/>
  <c r="Q40" i="21"/>
  <c r="E59" i="22"/>
  <c r="U59" i="22" s="1"/>
  <c r="E67" i="22"/>
  <c r="P70" i="22"/>
  <c r="E72" i="22"/>
  <c r="R15" i="23"/>
  <c r="T35" i="23"/>
  <c r="U36" i="23"/>
  <c r="E53" i="23"/>
  <c r="P66" i="24"/>
  <c r="R66" i="24"/>
  <c r="R67" i="24"/>
  <c r="U69" i="25"/>
  <c r="U11" i="26"/>
  <c r="T38" i="26"/>
  <c r="U63" i="26"/>
  <c r="T63" i="26"/>
  <c r="U9" i="28"/>
  <c r="T9" i="28"/>
  <c r="U46" i="28"/>
  <c r="T46" i="28"/>
  <c r="U91" i="31"/>
  <c r="T91" i="31"/>
  <c r="U43" i="32"/>
  <c r="T43" i="32"/>
  <c r="U55" i="32"/>
  <c r="T55" i="32"/>
  <c r="E40" i="17"/>
  <c r="T69" i="18"/>
  <c r="P30" i="19"/>
  <c r="R30" i="19"/>
  <c r="P66" i="19"/>
  <c r="R66" i="19"/>
  <c r="P15" i="20"/>
  <c r="T15" i="20" s="1"/>
  <c r="Q24" i="20"/>
  <c r="T69" i="20"/>
  <c r="S15" i="21"/>
  <c r="U32" i="21"/>
  <c r="E15" i="22"/>
  <c r="E53" i="22"/>
  <c r="R70" i="22"/>
  <c r="E71" i="22"/>
  <c r="U71" i="22" s="1"/>
  <c r="E33" i="23"/>
  <c r="E40" i="24"/>
  <c r="E53" i="24"/>
  <c r="E71" i="24"/>
  <c r="Q40" i="25"/>
  <c r="E53" i="25"/>
  <c r="E71" i="25"/>
  <c r="Q15" i="26"/>
  <c r="U15" i="26" s="1"/>
  <c r="U63" i="28"/>
  <c r="T63" i="28"/>
  <c r="E33" i="31"/>
  <c r="U19" i="32"/>
  <c r="T19" i="32"/>
  <c r="U50" i="26"/>
  <c r="T27" i="27"/>
  <c r="T38" i="27"/>
  <c r="E40" i="27"/>
  <c r="T52" i="27"/>
  <c r="P66" i="27"/>
  <c r="R66" i="27"/>
  <c r="P71" i="27"/>
  <c r="R71" i="27"/>
  <c r="U11" i="28"/>
  <c r="U23" i="28"/>
  <c r="T28" i="28"/>
  <c r="T35" i="28"/>
  <c r="U36" i="28"/>
  <c r="T47" i="28"/>
  <c r="E67" i="28"/>
  <c r="U90" i="28"/>
  <c r="U13" i="29"/>
  <c r="T18" i="29"/>
  <c r="E24" i="29"/>
  <c r="T32" i="29"/>
  <c r="U37" i="29"/>
  <c r="T42" i="29"/>
  <c r="U51" i="29"/>
  <c r="R72" i="29"/>
  <c r="U9" i="30"/>
  <c r="T20" i="30"/>
  <c r="T32" i="30"/>
  <c r="U45" i="30"/>
  <c r="U49" i="30"/>
  <c r="T52" i="30"/>
  <c r="U57" i="30"/>
  <c r="T62" i="30"/>
  <c r="Q66" i="30"/>
  <c r="S66" i="30"/>
  <c r="P71" i="30"/>
  <c r="T90" i="30"/>
  <c r="U17" i="31"/>
  <c r="Q24" i="31"/>
  <c r="T28" i="31"/>
  <c r="T32" i="31"/>
  <c r="T36" i="31"/>
  <c r="T38" i="31"/>
  <c r="E40" i="31"/>
  <c r="U43" i="31"/>
  <c r="U56" i="31"/>
  <c r="U64" i="31"/>
  <c r="T92" i="31"/>
  <c r="Q15" i="32"/>
  <c r="T20" i="32"/>
  <c r="U21" i="32"/>
  <c r="T44" i="32"/>
  <c r="U45" i="32"/>
  <c r="T56" i="32"/>
  <c r="U61" i="32"/>
  <c r="R67" i="32"/>
  <c r="E70" i="32"/>
  <c r="U89" i="32"/>
  <c r="M112" i="25"/>
  <c r="S112" i="25" s="1"/>
  <c r="T101" i="23"/>
  <c r="T108" i="22"/>
  <c r="U107" i="19"/>
  <c r="U101" i="3"/>
  <c r="U109" i="2"/>
  <c r="Q24" i="26"/>
  <c r="U29" i="26"/>
  <c r="T42" i="26"/>
  <c r="U49" i="26"/>
  <c r="T64" i="26"/>
  <c r="E66" i="26"/>
  <c r="E70" i="26"/>
  <c r="T93" i="26"/>
  <c r="E24" i="27"/>
  <c r="T37" i="27"/>
  <c r="T42" i="27"/>
  <c r="U46" i="27"/>
  <c r="T49" i="27"/>
  <c r="U62" i="27"/>
  <c r="T65" i="27"/>
  <c r="T10" i="28"/>
  <c r="T22" i="28"/>
  <c r="T27" i="28"/>
  <c r="P33" i="28"/>
  <c r="T33" i="28" s="1"/>
  <c r="R33" i="28"/>
  <c r="U44" i="28"/>
  <c r="T64" i="28"/>
  <c r="T69" i="28"/>
  <c r="U86" i="28"/>
  <c r="T89" i="28"/>
  <c r="T12" i="29"/>
  <c r="T17" i="29"/>
  <c r="T50" i="29"/>
  <c r="T56" i="29"/>
  <c r="R67" i="29"/>
  <c r="U90" i="29"/>
  <c r="T93" i="29"/>
  <c r="U10" i="30"/>
  <c r="P24" i="30"/>
  <c r="Q30" i="30"/>
  <c r="S30" i="30"/>
  <c r="Q40" i="30"/>
  <c r="T44" i="30"/>
  <c r="T48" i="30"/>
  <c r="T56" i="30"/>
  <c r="T61" i="30"/>
  <c r="R70" i="30"/>
  <c r="S71" i="30"/>
  <c r="E72" i="30"/>
  <c r="T12" i="31"/>
  <c r="R15" i="31"/>
  <c r="P33" i="31"/>
  <c r="T37" i="31"/>
  <c r="T42" i="31"/>
  <c r="T50" i="31"/>
  <c r="U55" i="31"/>
  <c r="T39" i="32"/>
  <c r="Q59" i="32"/>
  <c r="R72" i="32"/>
  <c r="T88" i="32"/>
  <c r="T104" i="31"/>
  <c r="T104" i="26"/>
  <c r="U109" i="24"/>
  <c r="T109" i="23"/>
  <c r="U100" i="19"/>
  <c r="T105" i="19"/>
  <c r="U97" i="18"/>
  <c r="U107" i="18"/>
  <c r="L112" i="11"/>
  <c r="R112" i="11" s="1"/>
  <c r="T102" i="9"/>
  <c r="U107" i="9"/>
  <c r="U100" i="7"/>
  <c r="R33" i="26"/>
  <c r="U10" i="27"/>
  <c r="P30" i="27"/>
  <c r="P70" i="27"/>
  <c r="E15" i="28"/>
  <c r="E70" i="28"/>
  <c r="U10" i="29"/>
  <c r="Q30" i="29"/>
  <c r="P40" i="29"/>
  <c r="P71" i="29"/>
  <c r="Q71" i="29"/>
  <c r="E33" i="30"/>
  <c r="S70" i="30"/>
  <c r="U10" i="31"/>
  <c r="S15" i="31"/>
  <c r="S33" i="31"/>
  <c r="T51" i="31"/>
  <c r="R67" i="31"/>
  <c r="R71" i="31"/>
  <c r="E40" i="32"/>
  <c r="T69" i="32"/>
  <c r="E79" i="3"/>
  <c r="T105" i="32"/>
  <c r="U102" i="31"/>
  <c r="U109" i="31"/>
  <c r="S95" i="28"/>
  <c r="T107" i="24"/>
  <c r="T105" i="18"/>
  <c r="U102" i="2"/>
  <c r="E30" i="26"/>
  <c r="S33" i="26"/>
  <c r="U37" i="26"/>
  <c r="T48" i="26"/>
  <c r="U56" i="26"/>
  <c r="Q67" i="26"/>
  <c r="U67" i="26" s="1"/>
  <c r="P71" i="26"/>
  <c r="R71" i="26"/>
  <c r="Q72" i="26"/>
  <c r="U22" i="27"/>
  <c r="P40" i="27"/>
  <c r="T40" i="27" s="1"/>
  <c r="E59" i="28"/>
  <c r="R67" i="28"/>
  <c r="R15" i="29"/>
  <c r="S24" i="29"/>
  <c r="S66" i="29"/>
  <c r="U69" i="29"/>
  <c r="P15" i="30"/>
  <c r="E66" i="30"/>
  <c r="P40" i="31"/>
  <c r="E59" i="31"/>
  <c r="T69" i="31"/>
  <c r="E15" i="32"/>
  <c r="U51" i="32"/>
  <c r="E79" i="10"/>
  <c r="E79" i="6"/>
  <c r="T109" i="28"/>
  <c r="T104" i="27"/>
  <c r="U110" i="25"/>
  <c r="T104" i="22"/>
  <c r="T101" i="15"/>
  <c r="T110" i="11"/>
  <c r="U108" i="7"/>
  <c r="U100" i="2"/>
  <c r="Q40" i="26"/>
  <c r="U40" i="26" s="1"/>
  <c r="P66" i="26"/>
  <c r="R66" i="26"/>
  <c r="P70" i="26"/>
  <c r="R70" i="26"/>
  <c r="E71" i="27"/>
  <c r="S30" i="28"/>
  <c r="E72" i="29"/>
  <c r="E30" i="30"/>
  <c r="R70" i="32"/>
  <c r="E79" i="23"/>
  <c r="E79" i="2"/>
  <c r="T98" i="29"/>
  <c r="T105" i="28"/>
  <c r="T100" i="26"/>
  <c r="T100" i="25"/>
  <c r="U102" i="22"/>
  <c r="T103" i="21"/>
  <c r="U102" i="13"/>
  <c r="U106" i="7"/>
  <c r="T113" i="25"/>
  <c r="T101" i="21"/>
  <c r="U96" i="18"/>
  <c r="R30" i="26"/>
  <c r="E30" i="27"/>
  <c r="U30" i="27" s="1"/>
  <c r="U32" i="27"/>
  <c r="P59" i="27"/>
  <c r="T12" i="28"/>
  <c r="U37" i="28"/>
  <c r="Q70" i="28"/>
  <c r="T91" i="28"/>
  <c r="T14" i="29"/>
  <c r="P33" i="29"/>
  <c r="R33" i="29"/>
  <c r="T36" i="29"/>
  <c r="R53" i="29"/>
  <c r="E67" i="29"/>
  <c r="R70" i="29"/>
  <c r="T86" i="29"/>
  <c r="T10" i="30"/>
  <c r="S15" i="30"/>
  <c r="T21" i="30"/>
  <c r="E24" i="30"/>
  <c r="P33" i="30"/>
  <c r="T33" i="30" s="1"/>
  <c r="T46" i="30"/>
  <c r="P53" i="30"/>
  <c r="T58" i="30"/>
  <c r="U63" i="30"/>
  <c r="T18" i="31"/>
  <c r="Q30" i="31"/>
  <c r="U17" i="32"/>
  <c r="Q40" i="32"/>
  <c r="U46" i="32"/>
  <c r="U62" i="32"/>
  <c r="E79" i="26"/>
  <c r="T98" i="1"/>
  <c r="U65" i="26"/>
  <c r="P15" i="27"/>
  <c r="R15" i="27"/>
  <c r="P33" i="27"/>
  <c r="T33" i="27" s="1"/>
  <c r="Q15" i="28"/>
  <c r="E30" i="28"/>
  <c r="R71" i="28"/>
  <c r="E40" i="29"/>
  <c r="T26" i="30"/>
  <c r="S53" i="30"/>
  <c r="S67" i="30"/>
  <c r="U69" i="30"/>
  <c r="R72" i="30"/>
  <c r="T91" i="30"/>
  <c r="U51" i="31"/>
  <c r="S70" i="31"/>
  <c r="U69" i="32"/>
  <c r="U110" i="22"/>
  <c r="U96" i="12"/>
  <c r="T101" i="12"/>
  <c r="U99" i="9"/>
  <c r="U99" i="6"/>
  <c r="R53" i="32"/>
  <c r="T57" i="32"/>
  <c r="E67" i="32"/>
  <c r="U103" i="32"/>
  <c r="T101" i="32"/>
  <c r="T97" i="32"/>
  <c r="P53" i="31"/>
  <c r="R53" i="31"/>
  <c r="R72" i="31"/>
  <c r="S72" i="31"/>
  <c r="S67" i="31"/>
  <c r="U57" i="31"/>
  <c r="T96" i="31"/>
  <c r="R95" i="31"/>
  <c r="T99" i="31"/>
  <c r="R53" i="30"/>
  <c r="S72" i="30"/>
  <c r="T47" i="30"/>
  <c r="P72" i="30"/>
  <c r="R67" i="30"/>
  <c r="Q59" i="30"/>
  <c r="T106" i="30"/>
  <c r="T108" i="30"/>
  <c r="M112" i="30"/>
  <c r="S112" i="30" s="1"/>
  <c r="E79" i="30"/>
  <c r="P53" i="29"/>
  <c r="P59" i="29"/>
  <c r="R59" i="29"/>
  <c r="Q67" i="29"/>
  <c r="T102" i="29"/>
  <c r="U107" i="29"/>
  <c r="T110" i="29"/>
  <c r="P53" i="28"/>
  <c r="R53" i="28"/>
  <c r="Q59" i="28"/>
  <c r="E72" i="28"/>
  <c r="P72" i="28"/>
  <c r="R72" i="28"/>
  <c r="U98" i="28"/>
  <c r="T101" i="28"/>
  <c r="P53" i="27"/>
  <c r="Q53" i="27"/>
  <c r="E67" i="27"/>
  <c r="E72" i="27"/>
  <c r="R59" i="27"/>
  <c r="U98" i="27"/>
  <c r="T96" i="27"/>
  <c r="T108" i="27"/>
  <c r="U106" i="27"/>
  <c r="E79" i="27"/>
  <c r="P53" i="26"/>
  <c r="T53" i="26" s="1"/>
  <c r="R53" i="26"/>
  <c r="E59" i="26"/>
  <c r="S67" i="26"/>
  <c r="P59" i="26"/>
  <c r="R59" i="26"/>
  <c r="R67" i="26"/>
  <c r="P72" i="26"/>
  <c r="S72" i="26"/>
  <c r="U98" i="26"/>
  <c r="Q67" i="25"/>
  <c r="E72" i="25"/>
  <c r="T58" i="25"/>
  <c r="P67" i="25"/>
  <c r="S67" i="25"/>
  <c r="S72" i="25"/>
  <c r="T108" i="25"/>
  <c r="T104" i="25"/>
  <c r="U102" i="25"/>
  <c r="L112" i="25"/>
  <c r="R112" i="25" s="1"/>
  <c r="E72" i="24"/>
  <c r="E67" i="24"/>
  <c r="P53" i="24"/>
  <c r="T53" i="24" s="1"/>
  <c r="R53" i="24"/>
  <c r="P67" i="24"/>
  <c r="T67" i="24" s="1"/>
  <c r="R72" i="24"/>
  <c r="Q67" i="24"/>
  <c r="U67" i="24" s="1"/>
  <c r="P59" i="24"/>
  <c r="Q59" i="24"/>
  <c r="T103" i="24"/>
  <c r="T99" i="24"/>
  <c r="R95" i="24"/>
  <c r="R53" i="23"/>
  <c r="E67" i="23"/>
  <c r="U47" i="23"/>
  <c r="E72" i="23"/>
  <c r="T58" i="23"/>
  <c r="T57" i="23"/>
  <c r="R67" i="23"/>
  <c r="T98" i="23"/>
  <c r="T105" i="23"/>
  <c r="T103" i="23"/>
  <c r="T97" i="23"/>
  <c r="U106" i="23"/>
  <c r="R72" i="22"/>
  <c r="P59" i="22"/>
  <c r="R59" i="22"/>
  <c r="Q67" i="22"/>
  <c r="T96" i="22"/>
  <c r="P53" i="21"/>
  <c r="R53" i="21"/>
  <c r="E67" i="21"/>
  <c r="U47" i="21"/>
  <c r="P72" i="21"/>
  <c r="Q72" i="21"/>
  <c r="U72" i="21" s="1"/>
  <c r="S67" i="21"/>
  <c r="R72" i="21"/>
  <c r="T58" i="21"/>
  <c r="R67" i="21"/>
  <c r="S72" i="21"/>
  <c r="U57" i="21"/>
  <c r="S95" i="21"/>
  <c r="T107" i="21"/>
  <c r="U109" i="21"/>
  <c r="E53" i="20"/>
  <c r="R67" i="20"/>
  <c r="Q67" i="20"/>
  <c r="U58" i="20"/>
  <c r="P59" i="20"/>
  <c r="R59" i="20"/>
  <c r="R72" i="20"/>
  <c r="T107" i="20"/>
  <c r="T109" i="20"/>
  <c r="U100" i="20"/>
  <c r="T103" i="20"/>
  <c r="E79" i="20"/>
  <c r="E72" i="19"/>
  <c r="S67" i="19"/>
  <c r="P72" i="19"/>
  <c r="Q72" i="19"/>
  <c r="R67" i="19"/>
  <c r="R72" i="19"/>
  <c r="T58" i="19"/>
  <c r="S72" i="19"/>
  <c r="S95" i="19"/>
  <c r="U98" i="19"/>
  <c r="E67" i="18"/>
  <c r="E72" i="18"/>
  <c r="Q72" i="18"/>
  <c r="U72" i="18" s="1"/>
  <c r="E53" i="18"/>
  <c r="U57" i="18"/>
  <c r="Q67" i="18"/>
  <c r="U67" i="18" s="1"/>
  <c r="T101" i="18"/>
  <c r="U99" i="18"/>
  <c r="R72" i="17"/>
  <c r="E67" i="17"/>
  <c r="P67" i="17"/>
  <c r="R67" i="17"/>
  <c r="T58" i="17"/>
  <c r="Q59" i="17"/>
  <c r="T105" i="17"/>
  <c r="R95" i="17"/>
  <c r="S72" i="16"/>
  <c r="E72" i="16"/>
  <c r="P59" i="16"/>
  <c r="R59" i="16"/>
  <c r="E59" i="16"/>
  <c r="S67" i="16"/>
  <c r="T57" i="16"/>
  <c r="T98" i="16"/>
  <c r="U96" i="16"/>
  <c r="T103" i="16"/>
  <c r="U105" i="16"/>
  <c r="Q53" i="15"/>
  <c r="U53" i="15" s="1"/>
  <c r="R53" i="15"/>
  <c r="R59" i="15"/>
  <c r="R67" i="15"/>
  <c r="P72" i="15"/>
  <c r="Q67" i="15"/>
  <c r="U67" i="15" s="1"/>
  <c r="Q72" i="15"/>
  <c r="E72" i="15"/>
  <c r="T109" i="15"/>
  <c r="E79" i="15"/>
  <c r="E53" i="14"/>
  <c r="U58" i="14"/>
  <c r="U57" i="14"/>
  <c r="E59" i="14"/>
  <c r="U59" i="14" s="1"/>
  <c r="E72" i="14"/>
  <c r="P72" i="14"/>
  <c r="T72" i="14" s="1"/>
  <c r="P59" i="14"/>
  <c r="P67" i="14"/>
  <c r="R72" i="14"/>
  <c r="Q67" i="14"/>
  <c r="T110" i="14"/>
  <c r="U103" i="14"/>
  <c r="T108" i="14"/>
  <c r="P53" i="13"/>
  <c r="T53" i="13" s="1"/>
  <c r="Q67" i="13"/>
  <c r="U47" i="13"/>
  <c r="E72" i="13"/>
  <c r="E67" i="13"/>
  <c r="P59" i="13"/>
  <c r="R59" i="13"/>
  <c r="P72" i="13"/>
  <c r="T72" i="13" s="1"/>
  <c r="S72" i="13"/>
  <c r="E59" i="13"/>
  <c r="T104" i="13"/>
  <c r="U107" i="13"/>
  <c r="T96" i="13"/>
  <c r="E79" i="13"/>
  <c r="E53" i="12"/>
  <c r="E67" i="12"/>
  <c r="E72" i="12"/>
  <c r="P59" i="12"/>
  <c r="S59" i="12"/>
  <c r="P67" i="12"/>
  <c r="S72" i="12"/>
  <c r="U57" i="12"/>
  <c r="P72" i="12"/>
  <c r="T72" i="12" s="1"/>
  <c r="T107" i="12"/>
  <c r="T109" i="12"/>
  <c r="R53" i="11"/>
  <c r="S67" i="11"/>
  <c r="S53" i="11"/>
  <c r="U47" i="11"/>
  <c r="E59" i="11"/>
  <c r="T59" i="11" s="1"/>
  <c r="P72" i="11"/>
  <c r="T72" i="11" s="1"/>
  <c r="S72" i="11"/>
  <c r="T108" i="11"/>
  <c r="T106" i="11"/>
  <c r="R53" i="10"/>
  <c r="P67" i="10"/>
  <c r="T67" i="10" s="1"/>
  <c r="R67" i="10"/>
  <c r="U57" i="10"/>
  <c r="T107" i="10"/>
  <c r="T109" i="10"/>
  <c r="T105" i="10"/>
  <c r="T99" i="10"/>
  <c r="T101" i="10"/>
  <c r="T103" i="10"/>
  <c r="T97" i="10"/>
  <c r="R67" i="9"/>
  <c r="R72" i="9"/>
  <c r="P53" i="9"/>
  <c r="R53" i="9"/>
  <c r="Q72" i="9"/>
  <c r="E59" i="9"/>
  <c r="T59" i="9" s="1"/>
  <c r="E72" i="9"/>
  <c r="U101" i="9"/>
  <c r="U109" i="9"/>
  <c r="P59" i="8"/>
  <c r="Q59" i="8"/>
  <c r="R72" i="8"/>
  <c r="Q72" i="8"/>
  <c r="U72" i="8" s="1"/>
  <c r="T57" i="8"/>
  <c r="P67" i="8"/>
  <c r="T67" i="8" s="1"/>
  <c r="R67" i="8"/>
  <c r="S72" i="8"/>
  <c r="Q67" i="8"/>
  <c r="S67" i="8"/>
  <c r="T107" i="8"/>
  <c r="T109" i="8"/>
  <c r="T105" i="8"/>
  <c r="R95" i="8"/>
  <c r="T99" i="8"/>
  <c r="T101" i="8"/>
  <c r="T103" i="8"/>
  <c r="T97" i="8"/>
  <c r="R53" i="7"/>
  <c r="T58" i="7"/>
  <c r="R72" i="7"/>
  <c r="Q59" i="7"/>
  <c r="T110" i="7"/>
  <c r="T104" i="7"/>
  <c r="T102" i="7"/>
  <c r="T96" i="7"/>
  <c r="U47" i="6"/>
  <c r="E67" i="6"/>
  <c r="P67" i="6"/>
  <c r="Q67" i="6"/>
  <c r="U67" i="6" s="1"/>
  <c r="U57" i="6"/>
  <c r="S72" i="6"/>
  <c r="R59" i="6"/>
  <c r="S67" i="6"/>
  <c r="T103" i="6"/>
  <c r="T105" i="6"/>
  <c r="T107" i="6"/>
  <c r="T109" i="6"/>
  <c r="T101" i="6"/>
  <c r="U104" i="6"/>
  <c r="E67" i="5"/>
  <c r="T47" i="5"/>
  <c r="R72" i="5"/>
  <c r="P53" i="5"/>
  <c r="R53" i="5"/>
  <c r="Q53" i="5"/>
  <c r="S53" i="5"/>
  <c r="R67" i="5"/>
  <c r="P72" i="5"/>
  <c r="T72" i="5" s="1"/>
  <c r="S67" i="5"/>
  <c r="Q72" i="5"/>
  <c r="U97" i="5"/>
  <c r="U107" i="5"/>
  <c r="U105" i="5"/>
  <c r="E72" i="4"/>
  <c r="E53" i="4"/>
  <c r="R72" i="4"/>
  <c r="U47" i="4"/>
  <c r="P59" i="4"/>
  <c r="R59" i="4"/>
  <c r="Q59" i="4"/>
  <c r="P67" i="4"/>
  <c r="T67" i="4" s="1"/>
  <c r="T58" i="4"/>
  <c r="Q67" i="4"/>
  <c r="U67" i="4" s="1"/>
  <c r="S72" i="4"/>
  <c r="T57" i="4"/>
  <c r="R67" i="4"/>
  <c r="E59" i="4"/>
  <c r="T59" i="4" s="1"/>
  <c r="U97" i="4"/>
  <c r="U96" i="4"/>
  <c r="U104" i="4"/>
  <c r="M112" i="4"/>
  <c r="S112" i="4" s="1"/>
  <c r="E53" i="3"/>
  <c r="Q53" i="3"/>
  <c r="R72" i="3"/>
  <c r="E67" i="3"/>
  <c r="E72" i="3"/>
  <c r="U103" i="3"/>
  <c r="U109" i="3"/>
  <c r="S67" i="2"/>
  <c r="E53" i="2"/>
  <c r="U47" i="2"/>
  <c r="Q53" i="2"/>
  <c r="E67" i="2"/>
  <c r="P59" i="2"/>
  <c r="R59" i="2"/>
  <c r="P67" i="2"/>
  <c r="T58" i="2"/>
  <c r="Q67" i="2"/>
  <c r="U67" i="2" s="1"/>
  <c r="R72" i="2"/>
  <c r="R67" i="2"/>
  <c r="S72" i="2"/>
  <c r="T106" i="2"/>
  <c r="E53" i="1"/>
  <c r="E67" i="1"/>
  <c r="Q53" i="1"/>
  <c r="R67" i="1"/>
  <c r="S67" i="1"/>
  <c r="P72" i="1"/>
  <c r="T72" i="1" s="1"/>
  <c r="S72" i="1"/>
  <c r="T106" i="1"/>
  <c r="T102" i="1"/>
  <c r="T109" i="1"/>
  <c r="U96" i="1"/>
  <c r="T101" i="1"/>
  <c r="U70" i="7"/>
  <c r="U70" i="2"/>
  <c r="T70" i="2"/>
  <c r="U70" i="4"/>
  <c r="T70" i="4"/>
  <c r="U24" i="2"/>
  <c r="T24" i="2"/>
  <c r="U33" i="4"/>
  <c r="U24" i="6"/>
  <c r="T24" i="6"/>
  <c r="U33" i="6"/>
  <c r="U71" i="4"/>
  <c r="T71" i="4"/>
  <c r="U70" i="6"/>
  <c r="T70" i="6"/>
  <c r="U30" i="1"/>
  <c r="U24" i="1"/>
  <c r="T24" i="1"/>
  <c r="U33" i="3"/>
  <c r="T33" i="3"/>
  <c r="U24" i="5"/>
  <c r="T24" i="5"/>
  <c r="U30" i="5"/>
  <c r="U59" i="6"/>
  <c r="T59" i="6"/>
  <c r="U71" i="5"/>
  <c r="T71" i="5"/>
  <c r="T33" i="5"/>
  <c r="U30" i="8"/>
  <c r="T30" i="8"/>
  <c r="U33" i="1"/>
  <c r="T33" i="1"/>
  <c r="U59" i="2"/>
  <c r="T59" i="2"/>
  <c r="U33" i="2"/>
  <c r="U30" i="3"/>
  <c r="T30" i="3"/>
  <c r="U24" i="4"/>
  <c r="T24" i="4"/>
  <c r="U71" i="3"/>
  <c r="T71" i="3"/>
  <c r="U24" i="3"/>
  <c r="T24" i="3"/>
  <c r="U71" i="1"/>
  <c r="T71" i="1"/>
  <c r="U30" i="6"/>
  <c r="T30" i="6"/>
  <c r="U59" i="3"/>
  <c r="T59" i="3"/>
  <c r="U70" i="3"/>
  <c r="T70" i="3"/>
  <c r="P30" i="5"/>
  <c r="T30" i="5" s="1"/>
  <c r="U40" i="7"/>
  <c r="T40" i="7"/>
  <c r="T35" i="7"/>
  <c r="P67" i="1"/>
  <c r="T67" i="1" s="1"/>
  <c r="U53" i="3"/>
  <c r="T53" i="3"/>
  <c r="P67" i="3"/>
  <c r="T67" i="3" s="1"/>
  <c r="S72" i="3"/>
  <c r="U40" i="4"/>
  <c r="T40" i="4"/>
  <c r="P40" i="4"/>
  <c r="Q53" i="4"/>
  <c r="S59" i="4"/>
  <c r="S70" i="4"/>
  <c r="Q71" i="4"/>
  <c r="S15" i="5"/>
  <c r="P24" i="5"/>
  <c r="Q33" i="5"/>
  <c r="U33" i="5" s="1"/>
  <c r="U53" i="5"/>
  <c r="T53" i="5"/>
  <c r="P67" i="5"/>
  <c r="T67" i="5" s="1"/>
  <c r="S72" i="5"/>
  <c r="U40" i="6"/>
  <c r="T40" i="6"/>
  <c r="Q40" i="6"/>
  <c r="P53" i="6"/>
  <c r="R66" i="6"/>
  <c r="R67" i="6"/>
  <c r="P71" i="6"/>
  <c r="P67" i="7"/>
  <c r="P40" i="8"/>
  <c r="U48" i="8"/>
  <c r="T48" i="8"/>
  <c r="U66" i="9"/>
  <c r="T66" i="9"/>
  <c r="U61" i="9"/>
  <c r="T61" i="9"/>
  <c r="P67" i="9"/>
  <c r="T67" i="9" s="1"/>
  <c r="U45" i="11"/>
  <c r="T45" i="11"/>
  <c r="T88" i="11"/>
  <c r="U88" i="11"/>
  <c r="U33" i="12"/>
  <c r="T33" i="12"/>
  <c r="P67" i="15"/>
  <c r="T71" i="15"/>
  <c r="U66" i="1"/>
  <c r="T66" i="1"/>
  <c r="U66" i="3"/>
  <c r="T66" i="3"/>
  <c r="P66" i="3"/>
  <c r="U59" i="5"/>
  <c r="T59" i="5"/>
  <c r="Q66" i="3"/>
  <c r="P53" i="4"/>
  <c r="U64" i="18"/>
  <c r="T64" i="18"/>
  <c r="U40" i="2"/>
  <c r="T40" i="2"/>
  <c r="R30" i="3"/>
  <c r="Q24" i="1"/>
  <c r="S30" i="1"/>
  <c r="R33" i="1"/>
  <c r="P59" i="1"/>
  <c r="S66" i="1"/>
  <c r="Q67" i="1"/>
  <c r="U67" i="1" s="1"/>
  <c r="P70" i="1"/>
  <c r="P15" i="2"/>
  <c r="T15" i="2" s="1"/>
  <c r="Q40" i="2"/>
  <c r="R53" i="2"/>
  <c r="R71" i="2"/>
  <c r="P72" i="2"/>
  <c r="T72" i="2" s="1"/>
  <c r="Q24" i="3"/>
  <c r="S30" i="3"/>
  <c r="R33" i="3"/>
  <c r="P59" i="3"/>
  <c r="Q67" i="3"/>
  <c r="P70" i="3"/>
  <c r="P15" i="4"/>
  <c r="T15" i="4" s="1"/>
  <c r="Q40" i="4"/>
  <c r="R71" i="4"/>
  <c r="P72" i="4"/>
  <c r="T72" i="4" s="1"/>
  <c r="Q24" i="5"/>
  <c r="S30" i="5"/>
  <c r="R33" i="5"/>
  <c r="P59" i="5"/>
  <c r="S66" i="5"/>
  <c r="Q67" i="5"/>
  <c r="U67" i="5" s="1"/>
  <c r="P70" i="5"/>
  <c r="P15" i="6"/>
  <c r="R40" i="6"/>
  <c r="U53" i="6"/>
  <c r="T53" i="6"/>
  <c r="Q53" i="6"/>
  <c r="Q71" i="6"/>
  <c r="E24" i="7"/>
  <c r="Q53" i="7"/>
  <c r="U53" i="7" s="1"/>
  <c r="P66" i="7"/>
  <c r="U64" i="8"/>
  <c r="T64" i="8"/>
  <c r="U93" i="8"/>
  <c r="T93" i="8"/>
  <c r="U21" i="9"/>
  <c r="T21" i="9"/>
  <c r="U30" i="9"/>
  <c r="T30" i="9"/>
  <c r="U44" i="9"/>
  <c r="T44" i="9"/>
  <c r="P66" i="9"/>
  <c r="U91" i="9"/>
  <c r="T91" i="9"/>
  <c r="Q70" i="10"/>
  <c r="S71" i="10"/>
  <c r="Q71" i="10"/>
  <c r="U71" i="10" s="1"/>
  <c r="U92" i="10"/>
  <c r="T92" i="10"/>
  <c r="U33" i="11"/>
  <c r="T33" i="11"/>
  <c r="T23" i="12"/>
  <c r="U23" i="12"/>
  <c r="S70" i="2"/>
  <c r="P24" i="3"/>
  <c r="R24" i="1"/>
  <c r="S33" i="1"/>
  <c r="Q59" i="1"/>
  <c r="Q70" i="1"/>
  <c r="U70" i="1" s="1"/>
  <c r="T67" i="2"/>
  <c r="Q15" i="2"/>
  <c r="U15" i="2" s="1"/>
  <c r="P30" i="2"/>
  <c r="T30" i="2" s="1"/>
  <c r="R40" i="2"/>
  <c r="U66" i="2"/>
  <c r="T66" i="2"/>
  <c r="P66" i="2"/>
  <c r="S71" i="2"/>
  <c r="Q72" i="2"/>
  <c r="U72" i="2" s="1"/>
  <c r="T10" i="3"/>
  <c r="T22" i="3"/>
  <c r="T26" i="3"/>
  <c r="S33" i="3"/>
  <c r="T46" i="3"/>
  <c r="T58" i="3"/>
  <c r="Q59" i="3"/>
  <c r="Q70" i="3"/>
  <c r="Q15" i="4"/>
  <c r="U15" i="4" s="1"/>
  <c r="P30" i="4"/>
  <c r="T30" i="4" s="1"/>
  <c r="U66" i="4"/>
  <c r="T66" i="4"/>
  <c r="P66" i="4"/>
  <c r="Q72" i="4"/>
  <c r="U72" i="4" s="1"/>
  <c r="Q59" i="5"/>
  <c r="Q70" i="5"/>
  <c r="T67" i="6"/>
  <c r="T15" i="6"/>
  <c r="Q15" i="6"/>
  <c r="U15" i="6" s="1"/>
  <c r="P30" i="6"/>
  <c r="U66" i="6"/>
  <c r="T66" i="6"/>
  <c r="P72" i="6"/>
  <c r="T72" i="6" s="1"/>
  <c r="U30" i="7"/>
  <c r="T30" i="7"/>
  <c r="Q66" i="7"/>
  <c r="U67" i="8"/>
  <c r="U15" i="8"/>
  <c r="U9" i="8"/>
  <c r="U33" i="8"/>
  <c r="P53" i="8"/>
  <c r="T53" i="8" s="1"/>
  <c r="U24" i="9"/>
  <c r="T24" i="9"/>
  <c r="U47" i="10"/>
  <c r="T47" i="10"/>
  <c r="U59" i="11"/>
  <c r="T63" i="14"/>
  <c r="U63" i="14"/>
  <c r="P30" i="1"/>
  <c r="T30" i="1" s="1"/>
  <c r="Q72" i="1"/>
  <c r="U72" i="1" s="1"/>
  <c r="U67" i="3"/>
  <c r="U72" i="3"/>
  <c r="T72" i="3"/>
  <c r="T15" i="3"/>
  <c r="Q15" i="3"/>
  <c r="U15" i="3" s="1"/>
  <c r="U70" i="5"/>
  <c r="T70" i="5"/>
  <c r="P30" i="7"/>
  <c r="S70" i="7"/>
  <c r="S15" i="8"/>
  <c r="S70" i="9"/>
  <c r="Q70" i="9"/>
  <c r="U70" i="9" s="1"/>
  <c r="S15" i="11"/>
  <c r="U59" i="7"/>
  <c r="T59" i="7"/>
  <c r="U11" i="10"/>
  <c r="T11" i="10"/>
  <c r="S53" i="10"/>
  <c r="Q53" i="10"/>
  <c r="U53" i="10" s="1"/>
  <c r="U40" i="16"/>
  <c r="T40" i="16"/>
  <c r="U35" i="16"/>
  <c r="T35" i="16"/>
  <c r="P66" i="18"/>
  <c r="T70" i="20"/>
  <c r="T9" i="1"/>
  <c r="T21" i="1"/>
  <c r="T45" i="1"/>
  <c r="P53" i="1"/>
  <c r="T57" i="1"/>
  <c r="T61" i="1"/>
  <c r="P71" i="1"/>
  <c r="T90" i="1"/>
  <c r="T13" i="2"/>
  <c r="T17" i="2"/>
  <c r="T29" i="2"/>
  <c r="Q30" i="2"/>
  <c r="U30" i="2" s="1"/>
  <c r="P33" i="2"/>
  <c r="T33" i="2" s="1"/>
  <c r="T37" i="2"/>
  <c r="T49" i="2"/>
  <c r="T65" i="2"/>
  <c r="Q66" i="2"/>
  <c r="T86" i="2"/>
  <c r="T9" i="3"/>
  <c r="T21" i="3"/>
  <c r="T45" i="3"/>
  <c r="P53" i="3"/>
  <c r="T57" i="3"/>
  <c r="T61" i="3"/>
  <c r="P71" i="3"/>
  <c r="T90" i="3"/>
  <c r="T13" i="4"/>
  <c r="T17" i="4"/>
  <c r="T29" i="4"/>
  <c r="Q30" i="4"/>
  <c r="U30" i="4" s="1"/>
  <c r="P33" i="4"/>
  <c r="T33" i="4" s="1"/>
  <c r="T37" i="4"/>
  <c r="T49" i="4"/>
  <c r="T65" i="4"/>
  <c r="Q66" i="4"/>
  <c r="T86" i="4"/>
  <c r="T21" i="5"/>
  <c r="T45" i="5"/>
  <c r="T57" i="5"/>
  <c r="T61" i="5"/>
  <c r="T90" i="5"/>
  <c r="T13" i="6"/>
  <c r="T17" i="6"/>
  <c r="T29" i="6"/>
  <c r="T37" i="6"/>
  <c r="T46" i="6"/>
  <c r="T64" i="6"/>
  <c r="Q72" i="6"/>
  <c r="U72" i="6" s="1"/>
  <c r="U86" i="6"/>
  <c r="T67" i="7"/>
  <c r="U15" i="7"/>
  <c r="T15" i="7"/>
  <c r="T9" i="7"/>
  <c r="U21" i="7"/>
  <c r="P40" i="7"/>
  <c r="P30" i="8"/>
  <c r="U37" i="8"/>
  <c r="T37" i="8"/>
  <c r="Q53" i="8"/>
  <c r="U53" i="8" s="1"/>
  <c r="P33" i="9"/>
  <c r="T33" i="9" s="1"/>
  <c r="U59" i="9"/>
  <c r="U59" i="1"/>
  <c r="T59" i="1"/>
  <c r="P66" i="1"/>
  <c r="T70" i="1"/>
  <c r="U72" i="5"/>
  <c r="U15" i="5"/>
  <c r="T15" i="5"/>
  <c r="U65" i="8"/>
  <c r="T65" i="8"/>
  <c r="U72" i="9"/>
  <c r="U15" i="9"/>
  <c r="T15" i="9"/>
  <c r="U9" i="9"/>
  <c r="T9" i="9"/>
  <c r="Q30" i="9"/>
  <c r="S15" i="1"/>
  <c r="T20" i="1"/>
  <c r="U40" i="1"/>
  <c r="T40" i="1"/>
  <c r="T44" i="1"/>
  <c r="T52" i="1"/>
  <c r="T56" i="1"/>
  <c r="U61" i="1"/>
  <c r="T89" i="1"/>
  <c r="T12" i="2"/>
  <c r="T28" i="2"/>
  <c r="T32" i="2"/>
  <c r="T36" i="2"/>
  <c r="U53" i="2"/>
  <c r="T53" i="2"/>
  <c r="T48" i="2"/>
  <c r="T64" i="2"/>
  <c r="U71" i="2"/>
  <c r="T71" i="2"/>
  <c r="T93" i="2"/>
  <c r="U9" i="3"/>
  <c r="T20" i="3"/>
  <c r="U40" i="3"/>
  <c r="T40" i="3"/>
  <c r="T44" i="3"/>
  <c r="T52" i="3"/>
  <c r="T56" i="3"/>
  <c r="U61" i="3"/>
  <c r="T89" i="3"/>
  <c r="T12" i="4"/>
  <c r="T28" i="4"/>
  <c r="T32" i="4"/>
  <c r="T36" i="4"/>
  <c r="U53" i="4"/>
  <c r="T53" i="4"/>
  <c r="T48" i="4"/>
  <c r="T64" i="4"/>
  <c r="T93" i="4"/>
  <c r="U9" i="5"/>
  <c r="T20" i="5"/>
  <c r="U40" i="5"/>
  <c r="T40" i="5"/>
  <c r="T44" i="5"/>
  <c r="T52" i="5"/>
  <c r="T56" i="5"/>
  <c r="T89" i="5"/>
  <c r="T12" i="6"/>
  <c r="T28" i="6"/>
  <c r="T32" i="6"/>
  <c r="T36" i="6"/>
  <c r="T45" i="6"/>
  <c r="U92" i="6"/>
  <c r="T11" i="7"/>
  <c r="U27" i="7"/>
  <c r="P33" i="7"/>
  <c r="U35" i="7"/>
  <c r="Q40" i="7"/>
  <c r="U47" i="7"/>
  <c r="T52" i="7"/>
  <c r="T65" i="7"/>
  <c r="E67" i="7"/>
  <c r="Q71" i="7"/>
  <c r="U71" i="7" s="1"/>
  <c r="P72" i="7"/>
  <c r="T72" i="7" s="1"/>
  <c r="Q72" i="7"/>
  <c r="U72" i="7" s="1"/>
  <c r="T86" i="7"/>
  <c r="U20" i="9"/>
  <c r="T20" i="9"/>
  <c r="Q33" i="9"/>
  <c r="U55" i="11"/>
  <c r="T55" i="11"/>
  <c r="T70" i="13"/>
  <c r="T23" i="14"/>
  <c r="U23" i="14"/>
  <c r="U15" i="1"/>
  <c r="T15" i="1"/>
  <c r="Q59" i="2"/>
  <c r="U66" i="5"/>
  <c r="T66" i="5"/>
  <c r="U36" i="8"/>
  <c r="T36" i="8"/>
  <c r="U86" i="8"/>
  <c r="T86" i="8"/>
  <c r="U45" i="9"/>
  <c r="T45" i="9"/>
  <c r="S59" i="21"/>
  <c r="Q59" i="21"/>
  <c r="Q30" i="7"/>
  <c r="U59" i="10"/>
  <c r="T59" i="10"/>
  <c r="T88" i="15"/>
  <c r="U88" i="15"/>
  <c r="S72" i="20"/>
  <c r="Q72" i="20"/>
  <c r="U53" i="1"/>
  <c r="T53" i="1"/>
  <c r="T43" i="1"/>
  <c r="T35" i="2"/>
  <c r="T43" i="3"/>
  <c r="T35" i="4"/>
  <c r="T43" i="5"/>
  <c r="T35" i="6"/>
  <c r="U63" i="6"/>
  <c r="U71" i="6"/>
  <c r="T71" i="6"/>
  <c r="T20" i="7"/>
  <c r="Q33" i="7"/>
  <c r="U33" i="7" s="1"/>
  <c r="E53" i="7"/>
  <c r="U57" i="7"/>
  <c r="U66" i="7"/>
  <c r="T66" i="7"/>
  <c r="T61" i="7"/>
  <c r="E66" i="7"/>
  <c r="U90" i="7"/>
  <c r="U17" i="8"/>
  <c r="U24" i="8"/>
  <c r="T24" i="8"/>
  <c r="U29" i="8"/>
  <c r="U32" i="8"/>
  <c r="T32" i="8"/>
  <c r="U49" i="8"/>
  <c r="T49" i="8"/>
  <c r="P70" i="8"/>
  <c r="T70" i="8" s="1"/>
  <c r="Q70" i="8"/>
  <c r="U70" i="8" s="1"/>
  <c r="P71" i="8"/>
  <c r="T71" i="8" s="1"/>
  <c r="P30" i="9"/>
  <c r="U55" i="9"/>
  <c r="T55" i="9"/>
  <c r="E30" i="10"/>
  <c r="U19" i="11"/>
  <c r="T19" i="11"/>
  <c r="U33" i="13"/>
  <c r="T33" i="13"/>
  <c r="U40" i="8"/>
  <c r="T40" i="8"/>
  <c r="T53" i="9"/>
  <c r="U24" i="10"/>
  <c r="T24" i="10"/>
  <c r="P33" i="10"/>
  <c r="T33" i="10" s="1"/>
  <c r="U37" i="10"/>
  <c r="T37" i="10"/>
  <c r="U65" i="10"/>
  <c r="T65" i="10"/>
  <c r="U22" i="11"/>
  <c r="T22" i="11"/>
  <c r="P24" i="11"/>
  <c r="U32" i="11"/>
  <c r="P40" i="11"/>
  <c r="Q40" i="11"/>
  <c r="U62" i="11"/>
  <c r="T62" i="11"/>
  <c r="U71" i="11"/>
  <c r="T71" i="11"/>
  <c r="P24" i="12"/>
  <c r="T27" i="12"/>
  <c r="U27" i="12"/>
  <c r="U30" i="12"/>
  <c r="T30" i="12"/>
  <c r="Q53" i="12"/>
  <c r="T92" i="12"/>
  <c r="U92" i="12"/>
  <c r="T19" i="13"/>
  <c r="U19" i="13"/>
  <c r="P24" i="13"/>
  <c r="T11" i="14"/>
  <c r="U11" i="14"/>
  <c r="T27" i="14"/>
  <c r="U27" i="14"/>
  <c r="U30" i="14"/>
  <c r="T30" i="14"/>
  <c r="T36" i="14"/>
  <c r="Q53" i="14"/>
  <c r="Q59" i="14"/>
  <c r="U30" i="15"/>
  <c r="T30" i="15"/>
  <c r="Q33" i="15"/>
  <c r="U33" i="15" s="1"/>
  <c r="T51" i="15"/>
  <c r="U51" i="15"/>
  <c r="U24" i="16"/>
  <c r="T24" i="16"/>
  <c r="U48" i="16"/>
  <c r="T48" i="16"/>
  <c r="T21" i="31"/>
  <c r="U21" i="31"/>
  <c r="Q24" i="7"/>
  <c r="P59" i="7"/>
  <c r="Q67" i="7"/>
  <c r="U67" i="7" s="1"/>
  <c r="P70" i="7"/>
  <c r="T70" i="7" s="1"/>
  <c r="P15" i="8"/>
  <c r="T15" i="8" s="1"/>
  <c r="T39" i="8"/>
  <c r="Q40" i="8"/>
  <c r="T43" i="8"/>
  <c r="T51" i="8"/>
  <c r="T55" i="8"/>
  <c r="P72" i="8"/>
  <c r="T72" i="8" s="1"/>
  <c r="T88" i="8"/>
  <c r="T11" i="9"/>
  <c r="T23" i="9"/>
  <c r="Q24" i="9"/>
  <c r="T27" i="9"/>
  <c r="T35" i="9"/>
  <c r="U67" i="10"/>
  <c r="U15" i="10"/>
  <c r="T9" i="10"/>
  <c r="U21" i="10"/>
  <c r="T27" i="10"/>
  <c r="U29" i="10"/>
  <c r="T29" i="10"/>
  <c r="Q33" i="10"/>
  <c r="U33" i="10" s="1"/>
  <c r="U50" i="10"/>
  <c r="T50" i="10"/>
  <c r="U70" i="10"/>
  <c r="U10" i="11"/>
  <c r="T10" i="11"/>
  <c r="U30" i="11"/>
  <c r="T30" i="11"/>
  <c r="U58" i="11"/>
  <c r="T58" i="11"/>
  <c r="T36" i="12"/>
  <c r="T51" i="13"/>
  <c r="U51" i="13"/>
  <c r="U59" i="13"/>
  <c r="T59" i="13"/>
  <c r="Q71" i="14"/>
  <c r="U71" i="14" s="1"/>
  <c r="T39" i="15"/>
  <c r="U39" i="15"/>
  <c r="T33" i="16"/>
  <c r="U66" i="16"/>
  <c r="T66" i="16"/>
  <c r="T61" i="16"/>
  <c r="U61" i="16"/>
  <c r="U12" i="18"/>
  <c r="T12" i="18"/>
  <c r="T59" i="18"/>
  <c r="T86" i="19"/>
  <c r="U86" i="19"/>
  <c r="U24" i="23"/>
  <c r="T24" i="23"/>
  <c r="T29" i="23"/>
  <c r="U29" i="23"/>
  <c r="U18" i="25"/>
  <c r="T18" i="25"/>
  <c r="U59" i="8"/>
  <c r="T59" i="8"/>
  <c r="U66" i="8"/>
  <c r="T66" i="8"/>
  <c r="U90" i="9"/>
  <c r="T90" i="9"/>
  <c r="P30" i="10"/>
  <c r="Q66" i="10"/>
  <c r="U87" i="10"/>
  <c r="T87" i="10"/>
  <c r="U26" i="11"/>
  <c r="T26" i="11"/>
  <c r="P67" i="11"/>
  <c r="T67" i="11" s="1"/>
  <c r="Q33" i="12"/>
  <c r="U59" i="12"/>
  <c r="T59" i="12"/>
  <c r="Q70" i="12"/>
  <c r="U70" i="12" s="1"/>
  <c r="Q53" i="13"/>
  <c r="U53" i="13" s="1"/>
  <c r="Q33" i="14"/>
  <c r="U33" i="14" s="1"/>
  <c r="P40" i="15"/>
  <c r="T53" i="15"/>
  <c r="T43" i="15"/>
  <c r="U43" i="15"/>
  <c r="T55" i="15"/>
  <c r="U55" i="15"/>
  <c r="T23" i="16"/>
  <c r="U23" i="16"/>
  <c r="Q53" i="16"/>
  <c r="U59" i="16"/>
  <c r="T59" i="16"/>
  <c r="Q66" i="6"/>
  <c r="P53" i="7"/>
  <c r="T53" i="7" s="1"/>
  <c r="P71" i="7"/>
  <c r="T71" i="7" s="1"/>
  <c r="Q30" i="8"/>
  <c r="P33" i="8"/>
  <c r="T33" i="8" s="1"/>
  <c r="Q66" i="8"/>
  <c r="U57" i="9"/>
  <c r="T57" i="9"/>
  <c r="P59" i="9"/>
  <c r="Q59" i="9"/>
  <c r="U13" i="10"/>
  <c r="T13" i="10"/>
  <c r="Q15" i="10"/>
  <c r="P24" i="10"/>
  <c r="Q24" i="10"/>
  <c r="T40" i="10"/>
  <c r="P59" i="10"/>
  <c r="E67" i="10"/>
  <c r="U21" i="11"/>
  <c r="T21" i="11"/>
  <c r="T11" i="12"/>
  <c r="U11" i="12"/>
  <c r="U71" i="12"/>
  <c r="T71" i="12"/>
  <c r="U30" i="13"/>
  <c r="T30" i="13"/>
  <c r="T39" i="13"/>
  <c r="U39" i="13"/>
  <c r="T55" i="13"/>
  <c r="U55" i="13"/>
  <c r="T88" i="13"/>
  <c r="U88" i="13"/>
  <c r="E24" i="14"/>
  <c r="U40" i="14"/>
  <c r="T40" i="14"/>
  <c r="T35" i="14"/>
  <c r="U35" i="14"/>
  <c r="P40" i="14"/>
  <c r="T92" i="14"/>
  <c r="U92" i="14"/>
  <c r="T19" i="15"/>
  <c r="U19" i="15"/>
  <c r="Q71" i="15"/>
  <c r="U71" i="15" s="1"/>
  <c r="P24" i="16"/>
  <c r="T27" i="16"/>
  <c r="U27" i="16"/>
  <c r="U30" i="16"/>
  <c r="T30" i="16"/>
  <c r="T49" i="17"/>
  <c r="U49" i="17"/>
  <c r="U92" i="18"/>
  <c r="T92" i="18"/>
  <c r="T49" i="19"/>
  <c r="U49" i="19"/>
  <c r="U71" i="8"/>
  <c r="U33" i="9"/>
  <c r="U40" i="9"/>
  <c r="T40" i="9"/>
  <c r="Q53" i="9"/>
  <c r="U53" i="9" s="1"/>
  <c r="P71" i="9"/>
  <c r="T71" i="9" s="1"/>
  <c r="P72" i="9"/>
  <c r="T72" i="9" s="1"/>
  <c r="U49" i="10"/>
  <c r="T49" i="10"/>
  <c r="Q59" i="10"/>
  <c r="U72" i="11"/>
  <c r="U15" i="11"/>
  <c r="U9" i="11"/>
  <c r="T9" i="11"/>
  <c r="U46" i="11"/>
  <c r="T46" i="11"/>
  <c r="P53" i="11"/>
  <c r="T53" i="11" s="1"/>
  <c r="U40" i="12"/>
  <c r="T40" i="12"/>
  <c r="T35" i="12"/>
  <c r="U35" i="12"/>
  <c r="P40" i="12"/>
  <c r="T47" i="12"/>
  <c r="U47" i="12"/>
  <c r="T63" i="12"/>
  <c r="U63" i="12"/>
  <c r="P40" i="13"/>
  <c r="T40" i="13" s="1"/>
  <c r="T43" i="13"/>
  <c r="U43" i="13"/>
  <c r="U71" i="13"/>
  <c r="T71" i="13"/>
  <c r="T47" i="14"/>
  <c r="U47" i="14"/>
  <c r="Q70" i="14"/>
  <c r="U70" i="14" s="1"/>
  <c r="P24" i="15"/>
  <c r="T33" i="15"/>
  <c r="T11" i="16"/>
  <c r="U11" i="16"/>
  <c r="U48" i="18"/>
  <c r="T48" i="18"/>
  <c r="T43" i="7"/>
  <c r="T35" i="8"/>
  <c r="T43" i="9"/>
  <c r="T58" i="9"/>
  <c r="Q71" i="9"/>
  <c r="U71" i="9" s="1"/>
  <c r="U86" i="9"/>
  <c r="T14" i="10"/>
  <c r="U17" i="10"/>
  <c r="T17" i="10"/>
  <c r="T32" i="10"/>
  <c r="E66" i="10"/>
  <c r="P70" i="10"/>
  <c r="T70" i="10" s="1"/>
  <c r="U86" i="10"/>
  <c r="T86" i="10"/>
  <c r="P15" i="11"/>
  <c r="T15" i="11" s="1"/>
  <c r="U24" i="11"/>
  <c r="T24" i="11"/>
  <c r="Q53" i="11"/>
  <c r="U53" i="11" s="1"/>
  <c r="U24" i="12"/>
  <c r="T24" i="12"/>
  <c r="T70" i="12"/>
  <c r="P67" i="13"/>
  <c r="T67" i="13" s="1"/>
  <c r="Q33" i="16"/>
  <c r="U33" i="16" s="1"/>
  <c r="T88" i="16"/>
  <c r="U88" i="16"/>
  <c r="P24" i="17"/>
  <c r="U66" i="11"/>
  <c r="T66" i="11"/>
  <c r="U72" i="13"/>
  <c r="U67" i="13"/>
  <c r="U15" i="13"/>
  <c r="T15" i="13"/>
  <c r="U66" i="13"/>
  <c r="T66" i="13"/>
  <c r="T67" i="15"/>
  <c r="U72" i="15"/>
  <c r="T72" i="15"/>
  <c r="U15" i="15"/>
  <c r="T15" i="15"/>
  <c r="U59" i="15"/>
  <c r="T59" i="15"/>
  <c r="U66" i="15"/>
  <c r="T66" i="15"/>
  <c r="T70" i="15"/>
  <c r="Q59" i="16"/>
  <c r="P33" i="17"/>
  <c r="U59" i="17"/>
  <c r="T59" i="17"/>
  <c r="U15" i="18"/>
  <c r="U32" i="18"/>
  <c r="T32" i="18"/>
  <c r="U36" i="18"/>
  <c r="T36" i="18"/>
  <c r="U66" i="18"/>
  <c r="T66" i="18"/>
  <c r="P67" i="19"/>
  <c r="U70" i="19"/>
  <c r="P30" i="20"/>
  <c r="T57" i="20"/>
  <c r="U57" i="20"/>
  <c r="T13" i="21"/>
  <c r="U13" i="21"/>
  <c r="T29" i="21"/>
  <c r="U29" i="21"/>
  <c r="T45" i="22"/>
  <c r="U45" i="22"/>
  <c r="T57" i="22"/>
  <c r="U57" i="22"/>
  <c r="T90" i="22"/>
  <c r="U90" i="22"/>
  <c r="Q15" i="23"/>
  <c r="Q33" i="23"/>
  <c r="U33" i="23" s="1"/>
  <c r="U51" i="23"/>
  <c r="U59" i="23"/>
  <c r="T59" i="23"/>
  <c r="U69" i="24"/>
  <c r="T69" i="24"/>
  <c r="U70" i="25"/>
  <c r="Q66" i="9"/>
  <c r="P53" i="10"/>
  <c r="T53" i="10" s="1"/>
  <c r="P71" i="10"/>
  <c r="T71" i="10" s="1"/>
  <c r="Q30" i="11"/>
  <c r="P33" i="11"/>
  <c r="Q66" i="11"/>
  <c r="R72" i="11"/>
  <c r="S24" i="12"/>
  <c r="P53" i="12"/>
  <c r="T53" i="12" s="1"/>
  <c r="R59" i="12"/>
  <c r="S67" i="12"/>
  <c r="R70" i="12"/>
  <c r="P71" i="12"/>
  <c r="R15" i="13"/>
  <c r="Q30" i="13"/>
  <c r="P33" i="13"/>
  <c r="S40" i="13"/>
  <c r="Q66" i="13"/>
  <c r="R72" i="13"/>
  <c r="S24" i="14"/>
  <c r="P53" i="14"/>
  <c r="R59" i="14"/>
  <c r="S67" i="14"/>
  <c r="R70" i="14"/>
  <c r="P71" i="14"/>
  <c r="T71" i="14" s="1"/>
  <c r="R15" i="15"/>
  <c r="S40" i="15"/>
  <c r="R72" i="15"/>
  <c r="S24" i="16"/>
  <c r="U51" i="16"/>
  <c r="T64" i="16"/>
  <c r="E67" i="16"/>
  <c r="P15" i="17"/>
  <c r="T15" i="17" s="1"/>
  <c r="U19" i="17"/>
  <c r="T19" i="17"/>
  <c r="T44" i="17"/>
  <c r="T52" i="17"/>
  <c r="U55" i="17"/>
  <c r="T55" i="17"/>
  <c r="Q24" i="18"/>
  <c r="U27" i="18"/>
  <c r="T27" i="18"/>
  <c r="T33" i="19"/>
  <c r="T65" i="19"/>
  <c r="U65" i="19"/>
  <c r="T45" i="20"/>
  <c r="U45" i="20"/>
  <c r="Q59" i="20"/>
  <c r="Q15" i="21"/>
  <c r="T17" i="21"/>
  <c r="U17" i="21"/>
  <c r="U24" i="21"/>
  <c r="T24" i="21"/>
  <c r="P30" i="21"/>
  <c r="E66" i="21"/>
  <c r="Q59" i="22"/>
  <c r="Q70" i="22"/>
  <c r="U70" i="22" s="1"/>
  <c r="T17" i="23"/>
  <c r="U17" i="23"/>
  <c r="T23" i="25"/>
  <c r="U23" i="25"/>
  <c r="Q67" i="9"/>
  <c r="U67" i="9" s="1"/>
  <c r="P70" i="9"/>
  <c r="T70" i="9" s="1"/>
  <c r="P15" i="10"/>
  <c r="T15" i="10" s="1"/>
  <c r="Q40" i="10"/>
  <c r="U40" i="10" s="1"/>
  <c r="P72" i="10"/>
  <c r="T72" i="10" s="1"/>
  <c r="Q24" i="11"/>
  <c r="P59" i="11"/>
  <c r="Q67" i="11"/>
  <c r="U67" i="11" s="1"/>
  <c r="P70" i="11"/>
  <c r="T70" i="11" s="1"/>
  <c r="P15" i="12"/>
  <c r="T15" i="12" s="1"/>
  <c r="P70" i="16"/>
  <c r="T70" i="16" s="1"/>
  <c r="P71" i="16"/>
  <c r="T71" i="16" s="1"/>
  <c r="Q72" i="16"/>
  <c r="U72" i="16" s="1"/>
  <c r="U92" i="16"/>
  <c r="T92" i="16"/>
  <c r="U89" i="17"/>
  <c r="T89" i="17"/>
  <c r="U30" i="18"/>
  <c r="T30" i="18"/>
  <c r="U40" i="18"/>
  <c r="T40" i="18"/>
  <c r="U35" i="18"/>
  <c r="T35" i="18"/>
  <c r="P53" i="18"/>
  <c r="T53" i="18" s="1"/>
  <c r="U59" i="19"/>
  <c r="T59" i="19"/>
  <c r="Q53" i="20"/>
  <c r="U66" i="20"/>
  <c r="T66" i="20"/>
  <c r="T61" i="20"/>
  <c r="U61" i="20"/>
  <c r="P66" i="20"/>
  <c r="T90" i="20"/>
  <c r="U90" i="20"/>
  <c r="T49" i="21"/>
  <c r="U49" i="21"/>
  <c r="P67" i="21"/>
  <c r="U67" i="22"/>
  <c r="U15" i="22"/>
  <c r="T9" i="22"/>
  <c r="U9" i="22"/>
  <c r="T21" i="22"/>
  <c r="U21" i="22"/>
  <c r="U24" i="22"/>
  <c r="T24" i="22"/>
  <c r="P40" i="22"/>
  <c r="U66" i="22"/>
  <c r="T66" i="22"/>
  <c r="T61" i="22"/>
  <c r="U61" i="22"/>
  <c r="P30" i="23"/>
  <c r="T33" i="23"/>
  <c r="T71" i="24"/>
  <c r="U47" i="25"/>
  <c r="T47" i="25"/>
  <c r="U66" i="10"/>
  <c r="T66" i="10"/>
  <c r="P66" i="10"/>
  <c r="Q72" i="10"/>
  <c r="U72" i="10" s="1"/>
  <c r="Q59" i="11"/>
  <c r="T69" i="11"/>
  <c r="Q70" i="11"/>
  <c r="U70" i="11" s="1"/>
  <c r="T91" i="11"/>
  <c r="U67" i="12"/>
  <c r="T67" i="12"/>
  <c r="T14" i="12"/>
  <c r="Q15" i="12"/>
  <c r="U15" i="12" s="1"/>
  <c r="T18" i="12"/>
  <c r="P30" i="12"/>
  <c r="T38" i="12"/>
  <c r="T42" i="12"/>
  <c r="T50" i="12"/>
  <c r="U66" i="12"/>
  <c r="T66" i="12"/>
  <c r="P66" i="12"/>
  <c r="Q72" i="12"/>
  <c r="U72" i="12" s="1"/>
  <c r="T87" i="12"/>
  <c r="T10" i="13"/>
  <c r="T22" i="13"/>
  <c r="T26" i="13"/>
  <c r="T46" i="13"/>
  <c r="T58" i="13"/>
  <c r="Q59" i="13"/>
  <c r="T62" i="13"/>
  <c r="T69" i="13"/>
  <c r="Q70" i="13"/>
  <c r="U70" i="13" s="1"/>
  <c r="T91" i="13"/>
  <c r="U67" i="14"/>
  <c r="T67" i="14"/>
  <c r="T14" i="14"/>
  <c r="Q15" i="14"/>
  <c r="U15" i="14" s="1"/>
  <c r="T18" i="14"/>
  <c r="P30" i="14"/>
  <c r="T38" i="14"/>
  <c r="T42" i="14"/>
  <c r="T50" i="14"/>
  <c r="U66" i="14"/>
  <c r="T66" i="14"/>
  <c r="P66" i="14"/>
  <c r="Q72" i="14"/>
  <c r="U72" i="14" s="1"/>
  <c r="T87" i="14"/>
  <c r="T10" i="15"/>
  <c r="T22" i="15"/>
  <c r="T26" i="15"/>
  <c r="T46" i="15"/>
  <c r="T58" i="15"/>
  <c r="Q59" i="15"/>
  <c r="T62" i="15"/>
  <c r="T69" i="15"/>
  <c r="Q70" i="15"/>
  <c r="U70" i="15" s="1"/>
  <c r="T91" i="15"/>
  <c r="U15" i="16"/>
  <c r="T15" i="16"/>
  <c r="T14" i="16"/>
  <c r="Q15" i="16"/>
  <c r="T18" i="16"/>
  <c r="P30" i="16"/>
  <c r="T36" i="16"/>
  <c r="U53" i="16"/>
  <c r="T53" i="16"/>
  <c r="T43" i="16"/>
  <c r="Q70" i="16"/>
  <c r="U70" i="16" s="1"/>
  <c r="Q71" i="16"/>
  <c r="U71" i="16" s="1"/>
  <c r="T13" i="17"/>
  <c r="T29" i="17"/>
  <c r="U40" i="17"/>
  <c r="T40" i="17"/>
  <c r="T35" i="17"/>
  <c r="T65" i="17"/>
  <c r="U24" i="18"/>
  <c r="T24" i="18"/>
  <c r="Q53" i="18"/>
  <c r="P71" i="18"/>
  <c r="T71" i="18" s="1"/>
  <c r="T13" i="19"/>
  <c r="U13" i="19"/>
  <c r="U30" i="19"/>
  <c r="T30" i="19"/>
  <c r="T37" i="19"/>
  <c r="U37" i="19"/>
  <c r="T37" i="21"/>
  <c r="U37" i="21"/>
  <c r="T65" i="21"/>
  <c r="U65" i="21"/>
  <c r="P30" i="22"/>
  <c r="P66" i="22"/>
  <c r="T39" i="24"/>
  <c r="U39" i="24"/>
  <c r="U37" i="25"/>
  <c r="T37" i="25"/>
  <c r="T88" i="27"/>
  <c r="U88" i="27"/>
  <c r="T57" i="11"/>
  <c r="T61" i="11"/>
  <c r="T90" i="11"/>
  <c r="T13" i="12"/>
  <c r="T17" i="12"/>
  <c r="T29" i="12"/>
  <c r="T37" i="12"/>
  <c r="T49" i="12"/>
  <c r="T65" i="12"/>
  <c r="T86" i="12"/>
  <c r="T9" i="13"/>
  <c r="T21" i="13"/>
  <c r="T45" i="13"/>
  <c r="T57" i="13"/>
  <c r="T61" i="13"/>
  <c r="T90" i="13"/>
  <c r="T13" i="14"/>
  <c r="T17" i="14"/>
  <c r="T29" i="14"/>
  <c r="T37" i="14"/>
  <c r="T49" i="14"/>
  <c r="T65" i="14"/>
  <c r="T86" i="14"/>
  <c r="T9" i="15"/>
  <c r="T21" i="15"/>
  <c r="T45" i="15"/>
  <c r="T57" i="15"/>
  <c r="T61" i="15"/>
  <c r="T90" i="15"/>
  <c r="T13" i="16"/>
  <c r="T17" i="16"/>
  <c r="T29" i="16"/>
  <c r="T45" i="16"/>
  <c r="U47" i="16"/>
  <c r="T47" i="16"/>
  <c r="P53" i="16"/>
  <c r="P66" i="16"/>
  <c r="P67" i="16"/>
  <c r="T67" i="16" s="1"/>
  <c r="T93" i="16"/>
  <c r="U10" i="17"/>
  <c r="U23" i="17"/>
  <c r="U33" i="17"/>
  <c r="T33" i="17"/>
  <c r="T37" i="17"/>
  <c r="U39" i="17"/>
  <c r="T39" i="17"/>
  <c r="P72" i="17"/>
  <c r="T72" i="17" s="1"/>
  <c r="T86" i="17"/>
  <c r="T9" i="18"/>
  <c r="U11" i="18"/>
  <c r="T11" i="18"/>
  <c r="U14" i="18"/>
  <c r="T45" i="18"/>
  <c r="U47" i="18"/>
  <c r="T47" i="18"/>
  <c r="P59" i="18"/>
  <c r="T61" i="18"/>
  <c r="U63" i="18"/>
  <c r="T63" i="18"/>
  <c r="P70" i="18"/>
  <c r="T70" i="18" s="1"/>
  <c r="Q71" i="18"/>
  <c r="U71" i="18" s="1"/>
  <c r="U51" i="19"/>
  <c r="P40" i="20"/>
  <c r="T40" i="20" s="1"/>
  <c r="U59" i="20"/>
  <c r="T59" i="20"/>
  <c r="U30" i="21"/>
  <c r="T30" i="21"/>
  <c r="U59" i="21"/>
  <c r="T59" i="21"/>
  <c r="T86" i="21"/>
  <c r="U86" i="21"/>
  <c r="T70" i="22"/>
  <c r="P24" i="23"/>
  <c r="T37" i="23"/>
  <c r="U37" i="23"/>
  <c r="T49" i="23"/>
  <c r="U49" i="23"/>
  <c r="U62" i="24"/>
  <c r="T62" i="24"/>
  <c r="P67" i="26"/>
  <c r="T67" i="26" s="1"/>
  <c r="U70" i="26"/>
  <c r="T70" i="26"/>
  <c r="T88" i="26"/>
  <c r="U88" i="26"/>
  <c r="T57" i="27"/>
  <c r="U57" i="27"/>
  <c r="U40" i="11"/>
  <c r="T40" i="11"/>
  <c r="U61" i="11"/>
  <c r="U53" i="12"/>
  <c r="U9" i="13"/>
  <c r="U40" i="13"/>
  <c r="U61" i="13"/>
  <c r="U53" i="14"/>
  <c r="T53" i="14"/>
  <c r="U9" i="15"/>
  <c r="U40" i="15"/>
  <c r="T40" i="15"/>
  <c r="U61" i="15"/>
  <c r="U39" i="16"/>
  <c r="U55" i="16"/>
  <c r="Q66" i="16"/>
  <c r="Q67" i="16"/>
  <c r="U67" i="16" s="1"/>
  <c r="P40" i="17"/>
  <c r="Q70" i="17"/>
  <c r="U70" i="17" s="1"/>
  <c r="Q71" i="17"/>
  <c r="U71" i="17" s="1"/>
  <c r="Q72" i="17"/>
  <c r="U72" i="17" s="1"/>
  <c r="U88" i="17"/>
  <c r="T88" i="17"/>
  <c r="U9" i="18"/>
  <c r="U28" i="18"/>
  <c r="T28" i="18"/>
  <c r="P30" i="18"/>
  <c r="Q59" i="18"/>
  <c r="U61" i="18"/>
  <c r="Q70" i="18"/>
  <c r="U70" i="18" s="1"/>
  <c r="Q15" i="19"/>
  <c r="U15" i="19" s="1"/>
  <c r="T17" i="19"/>
  <c r="U17" i="19"/>
  <c r="U24" i="19"/>
  <c r="T24" i="19"/>
  <c r="Q33" i="19"/>
  <c r="U33" i="19" s="1"/>
  <c r="E66" i="19"/>
  <c r="Q70" i="20"/>
  <c r="U70" i="20" s="1"/>
  <c r="Q33" i="21"/>
  <c r="U33" i="21" s="1"/>
  <c r="T13" i="24"/>
  <c r="U13" i="24"/>
  <c r="U57" i="24"/>
  <c r="T57" i="24"/>
  <c r="U67" i="25"/>
  <c r="T67" i="25"/>
  <c r="T9" i="25"/>
  <c r="U9" i="25"/>
  <c r="U24" i="13"/>
  <c r="T24" i="13"/>
  <c r="U24" i="15"/>
  <c r="T24" i="15"/>
  <c r="U63" i="16"/>
  <c r="T63" i="16"/>
  <c r="U24" i="17"/>
  <c r="T24" i="17"/>
  <c r="T30" i="17"/>
  <c r="U53" i="17"/>
  <c r="T53" i="17"/>
  <c r="U43" i="17"/>
  <c r="T43" i="17"/>
  <c r="U51" i="17"/>
  <c r="T51" i="17"/>
  <c r="Q53" i="17"/>
  <c r="U23" i="18"/>
  <c r="T23" i="18"/>
  <c r="U33" i="18"/>
  <c r="T33" i="18"/>
  <c r="T29" i="19"/>
  <c r="U29" i="19"/>
  <c r="Q59" i="19"/>
  <c r="U67" i="20"/>
  <c r="U72" i="20"/>
  <c r="U15" i="20"/>
  <c r="T9" i="20"/>
  <c r="U9" i="20"/>
  <c r="T21" i="20"/>
  <c r="U21" i="20"/>
  <c r="U24" i="20"/>
  <c r="T24" i="20"/>
  <c r="U71" i="20"/>
  <c r="T71" i="20"/>
  <c r="Q70" i="21"/>
  <c r="U70" i="21" s="1"/>
  <c r="T13" i="23"/>
  <c r="U13" i="23"/>
  <c r="U30" i="23"/>
  <c r="T30" i="23"/>
  <c r="U70" i="23"/>
  <c r="U9" i="24"/>
  <c r="T9" i="24"/>
  <c r="U70" i="24"/>
  <c r="U90" i="24"/>
  <c r="T90" i="24"/>
  <c r="U53" i="19"/>
  <c r="U53" i="21"/>
  <c r="T53" i="21"/>
  <c r="U71" i="21"/>
  <c r="T71" i="21"/>
  <c r="U33" i="22"/>
  <c r="T33" i="22"/>
  <c r="U40" i="22"/>
  <c r="T40" i="22"/>
  <c r="T53" i="23"/>
  <c r="U65" i="23"/>
  <c r="T65" i="23"/>
  <c r="P67" i="23"/>
  <c r="T67" i="23" s="1"/>
  <c r="U86" i="23"/>
  <c r="T86" i="23"/>
  <c r="U21" i="24"/>
  <c r="T21" i="24"/>
  <c r="P30" i="24"/>
  <c r="P40" i="25"/>
  <c r="T40" i="25" s="1"/>
  <c r="Q59" i="25"/>
  <c r="T92" i="25"/>
  <c r="U92" i="25"/>
  <c r="P24" i="26"/>
  <c r="T11" i="27"/>
  <c r="U11" i="27"/>
  <c r="T30" i="27"/>
  <c r="U63" i="29"/>
  <c r="T63" i="29"/>
  <c r="T40" i="31"/>
  <c r="U35" i="31"/>
  <c r="T35" i="31"/>
  <c r="U64" i="32"/>
  <c r="T64" i="32"/>
  <c r="Q40" i="16"/>
  <c r="P72" i="16"/>
  <c r="T72" i="16" s="1"/>
  <c r="Q24" i="17"/>
  <c r="P59" i="17"/>
  <c r="Q67" i="17"/>
  <c r="U67" i="17" s="1"/>
  <c r="P70" i="17"/>
  <c r="T70" i="17" s="1"/>
  <c r="P15" i="18"/>
  <c r="T15" i="18" s="1"/>
  <c r="Q40" i="18"/>
  <c r="P72" i="18"/>
  <c r="T72" i="18" s="1"/>
  <c r="Q24" i="19"/>
  <c r="S30" i="19"/>
  <c r="R33" i="19"/>
  <c r="P59" i="19"/>
  <c r="S66" i="19"/>
  <c r="Q67" i="19"/>
  <c r="P70" i="19"/>
  <c r="T70" i="19" s="1"/>
  <c r="Q40" i="20"/>
  <c r="U40" i="20" s="1"/>
  <c r="R53" i="20"/>
  <c r="R71" i="20"/>
  <c r="P72" i="20"/>
  <c r="T72" i="20" s="1"/>
  <c r="Q24" i="21"/>
  <c r="S30" i="21"/>
  <c r="R33" i="21"/>
  <c r="P59" i="21"/>
  <c r="S66" i="21"/>
  <c r="Q67" i="21"/>
  <c r="U67" i="21" s="1"/>
  <c r="P70" i="21"/>
  <c r="T70" i="21" s="1"/>
  <c r="P15" i="22"/>
  <c r="T15" i="22" s="1"/>
  <c r="Q40" i="22"/>
  <c r="R53" i="22"/>
  <c r="R71" i="22"/>
  <c r="P72" i="22"/>
  <c r="T72" i="22" s="1"/>
  <c r="Q24" i="23"/>
  <c r="S30" i="23"/>
  <c r="R33" i="23"/>
  <c r="P59" i="23"/>
  <c r="P66" i="23"/>
  <c r="Q30" i="24"/>
  <c r="U65" i="24"/>
  <c r="E24" i="25"/>
  <c r="E30" i="25"/>
  <c r="U71" i="25"/>
  <c r="U87" i="25"/>
  <c r="T87" i="25"/>
  <c r="E40" i="26"/>
  <c r="T52" i="26"/>
  <c r="U71" i="26"/>
  <c r="T71" i="26"/>
  <c r="T71" i="27"/>
  <c r="S33" i="28"/>
  <c r="Q33" i="28"/>
  <c r="U11" i="29"/>
  <c r="T11" i="29"/>
  <c r="T22" i="32"/>
  <c r="U22" i="32"/>
  <c r="P53" i="17"/>
  <c r="P71" i="17"/>
  <c r="T71" i="17" s="1"/>
  <c r="Q30" i="18"/>
  <c r="P33" i="18"/>
  <c r="Q66" i="18"/>
  <c r="P53" i="19"/>
  <c r="T53" i="19" s="1"/>
  <c r="P71" i="19"/>
  <c r="T71" i="19" s="1"/>
  <c r="Q30" i="20"/>
  <c r="P33" i="20"/>
  <c r="T33" i="20" s="1"/>
  <c r="Q66" i="20"/>
  <c r="P15" i="24"/>
  <c r="T15" i="24" s="1"/>
  <c r="U45" i="24"/>
  <c r="T45" i="24"/>
  <c r="Q53" i="24"/>
  <c r="U53" i="24" s="1"/>
  <c r="U13" i="25"/>
  <c r="T13" i="25"/>
  <c r="P15" i="25"/>
  <c r="T15" i="25" s="1"/>
  <c r="Q15" i="25"/>
  <c r="U15" i="25" s="1"/>
  <c r="Q33" i="25"/>
  <c r="U33" i="25" s="1"/>
  <c r="U42" i="25"/>
  <c r="T42" i="25"/>
  <c r="U50" i="25"/>
  <c r="T50" i="25"/>
  <c r="P72" i="25"/>
  <c r="T72" i="25" s="1"/>
  <c r="Q33" i="26"/>
  <c r="U33" i="26" s="1"/>
  <c r="U24" i="27"/>
  <c r="T24" i="27"/>
  <c r="Q72" i="27"/>
  <c r="U72" i="27" s="1"/>
  <c r="Q24" i="28"/>
  <c r="U24" i="28" s="1"/>
  <c r="U39" i="30"/>
  <c r="T39" i="30"/>
  <c r="T53" i="30"/>
  <c r="U43" i="30"/>
  <c r="T43" i="30"/>
  <c r="P24" i="18"/>
  <c r="Q33" i="18"/>
  <c r="U53" i="18"/>
  <c r="P67" i="18"/>
  <c r="T67" i="18" s="1"/>
  <c r="T93" i="18"/>
  <c r="T20" i="19"/>
  <c r="U40" i="19"/>
  <c r="T40" i="19"/>
  <c r="P40" i="19"/>
  <c r="T44" i="19"/>
  <c r="T52" i="19"/>
  <c r="Q53" i="19"/>
  <c r="T56" i="19"/>
  <c r="Q71" i="19"/>
  <c r="U71" i="19" s="1"/>
  <c r="T89" i="19"/>
  <c r="T12" i="20"/>
  <c r="P24" i="20"/>
  <c r="T28" i="20"/>
  <c r="T32" i="20"/>
  <c r="Q33" i="20"/>
  <c r="U33" i="20" s="1"/>
  <c r="T36" i="20"/>
  <c r="U53" i="20"/>
  <c r="T53" i="20"/>
  <c r="T48" i="20"/>
  <c r="T64" i="20"/>
  <c r="P67" i="20"/>
  <c r="T67" i="20" s="1"/>
  <c r="T93" i="20"/>
  <c r="T20" i="21"/>
  <c r="U40" i="21"/>
  <c r="P40" i="21"/>
  <c r="T40" i="21" s="1"/>
  <c r="T44" i="21"/>
  <c r="T52" i="21"/>
  <c r="Q53" i="21"/>
  <c r="T56" i="21"/>
  <c r="Q71" i="21"/>
  <c r="T89" i="21"/>
  <c r="T12" i="22"/>
  <c r="P24" i="22"/>
  <c r="T28" i="22"/>
  <c r="T32" i="22"/>
  <c r="Q33" i="22"/>
  <c r="T36" i="22"/>
  <c r="U53" i="22"/>
  <c r="T53" i="22"/>
  <c r="T48" i="22"/>
  <c r="T64" i="22"/>
  <c r="P67" i="22"/>
  <c r="T67" i="22" s="1"/>
  <c r="T93" i="22"/>
  <c r="T20" i="23"/>
  <c r="U40" i="23"/>
  <c r="P40" i="23"/>
  <c r="T40" i="23" s="1"/>
  <c r="T44" i="23"/>
  <c r="T52" i="23"/>
  <c r="Q53" i="23"/>
  <c r="U53" i="23" s="1"/>
  <c r="T56" i="23"/>
  <c r="T10" i="24"/>
  <c r="Q15" i="24"/>
  <c r="U15" i="24" s="1"/>
  <c r="U17" i="24"/>
  <c r="U24" i="24"/>
  <c r="T24" i="24"/>
  <c r="T58" i="24"/>
  <c r="P72" i="24"/>
  <c r="T72" i="24" s="1"/>
  <c r="T91" i="24"/>
  <c r="T27" i="25"/>
  <c r="U29" i="25"/>
  <c r="T29" i="25"/>
  <c r="U30" i="26"/>
  <c r="T30" i="26"/>
  <c r="T39" i="26"/>
  <c r="U39" i="26"/>
  <c r="T51" i="26"/>
  <c r="U51" i="26"/>
  <c r="U35" i="27"/>
  <c r="T35" i="27"/>
  <c r="U59" i="27"/>
  <c r="T59" i="27"/>
  <c r="P67" i="28"/>
  <c r="T67" i="28" s="1"/>
  <c r="T70" i="29"/>
  <c r="T19" i="19"/>
  <c r="T39" i="19"/>
  <c r="T43" i="19"/>
  <c r="T51" i="19"/>
  <c r="T55" i="19"/>
  <c r="T88" i="19"/>
  <c r="T11" i="20"/>
  <c r="T23" i="20"/>
  <c r="T27" i="20"/>
  <c r="T35" i="20"/>
  <c r="T47" i="20"/>
  <c r="T63" i="20"/>
  <c r="T92" i="20"/>
  <c r="T19" i="21"/>
  <c r="T39" i="21"/>
  <c r="T43" i="21"/>
  <c r="T51" i="21"/>
  <c r="T55" i="21"/>
  <c r="T88" i="21"/>
  <c r="T11" i="22"/>
  <c r="T23" i="22"/>
  <c r="T27" i="22"/>
  <c r="T35" i="22"/>
  <c r="T47" i="22"/>
  <c r="T63" i="22"/>
  <c r="T92" i="22"/>
  <c r="T19" i="23"/>
  <c r="T39" i="23"/>
  <c r="T43" i="23"/>
  <c r="T51" i="23"/>
  <c r="T55" i="23"/>
  <c r="U30" i="24"/>
  <c r="T30" i="24"/>
  <c r="P40" i="24"/>
  <c r="T46" i="24"/>
  <c r="T51" i="24"/>
  <c r="U66" i="24"/>
  <c r="T66" i="24"/>
  <c r="U61" i="24"/>
  <c r="T61" i="24"/>
  <c r="P70" i="24"/>
  <c r="T70" i="24" s="1"/>
  <c r="Q71" i="24"/>
  <c r="U71" i="24" s="1"/>
  <c r="Q72" i="24"/>
  <c r="U72" i="24" s="1"/>
  <c r="U86" i="24"/>
  <c r="T14" i="25"/>
  <c r="U17" i="25"/>
  <c r="T17" i="25"/>
  <c r="P24" i="25"/>
  <c r="U40" i="25"/>
  <c r="Q66" i="25"/>
  <c r="P40" i="26"/>
  <c r="T40" i="26" s="1"/>
  <c r="T43" i="26"/>
  <c r="U43" i="26"/>
  <c r="Q53" i="26"/>
  <c r="U53" i="26" s="1"/>
  <c r="U59" i="26"/>
  <c r="T59" i="26"/>
  <c r="Q71" i="26"/>
  <c r="S72" i="29"/>
  <c r="Q72" i="29"/>
  <c r="U72" i="29" s="1"/>
  <c r="T67" i="17"/>
  <c r="U15" i="17"/>
  <c r="U66" i="17"/>
  <c r="T66" i="17"/>
  <c r="U67" i="19"/>
  <c r="T67" i="19"/>
  <c r="U72" i="19"/>
  <c r="T72" i="19"/>
  <c r="T15" i="19"/>
  <c r="U43" i="19"/>
  <c r="U66" i="19"/>
  <c r="T66" i="19"/>
  <c r="U35" i="20"/>
  <c r="T72" i="21"/>
  <c r="T67" i="21"/>
  <c r="U15" i="21"/>
  <c r="T15" i="21"/>
  <c r="U43" i="21"/>
  <c r="U66" i="21"/>
  <c r="T66" i="21"/>
  <c r="U35" i="22"/>
  <c r="U67" i="23"/>
  <c r="U15" i="23"/>
  <c r="T15" i="23"/>
  <c r="U43" i="23"/>
  <c r="U66" i="23"/>
  <c r="T66" i="23"/>
  <c r="P70" i="23"/>
  <c r="T70" i="23" s="1"/>
  <c r="P71" i="23"/>
  <c r="T71" i="23" s="1"/>
  <c r="Q71" i="23"/>
  <c r="U71" i="23" s="1"/>
  <c r="Q72" i="23"/>
  <c r="U72" i="23" s="1"/>
  <c r="U90" i="23"/>
  <c r="P33" i="24"/>
  <c r="T33" i="24" s="1"/>
  <c r="Q33" i="24"/>
  <c r="U33" i="24" s="1"/>
  <c r="Q30" i="25"/>
  <c r="E67" i="25"/>
  <c r="P70" i="25"/>
  <c r="T70" i="25" s="1"/>
  <c r="S71" i="27"/>
  <c r="Q71" i="27"/>
  <c r="U71" i="27" s="1"/>
  <c r="U42" i="28"/>
  <c r="T42" i="28"/>
  <c r="T45" i="31"/>
  <c r="U45" i="31"/>
  <c r="U30" i="20"/>
  <c r="T30" i="20"/>
  <c r="U30" i="22"/>
  <c r="T30" i="22"/>
  <c r="U59" i="24"/>
  <c r="T32" i="25"/>
  <c r="U38" i="25"/>
  <c r="T38" i="25"/>
  <c r="Q53" i="25"/>
  <c r="U53" i="25" s="1"/>
  <c r="P59" i="25"/>
  <c r="T19" i="26"/>
  <c r="U19" i="26"/>
  <c r="T55" i="26"/>
  <c r="U55" i="26"/>
  <c r="U59" i="29"/>
  <c r="T59" i="29"/>
  <c r="U72" i="26"/>
  <c r="T72" i="26"/>
  <c r="T15" i="26"/>
  <c r="U66" i="26"/>
  <c r="T66" i="26"/>
  <c r="Q30" i="27"/>
  <c r="R30" i="27"/>
  <c r="Q40" i="27"/>
  <c r="U40" i="27" s="1"/>
  <c r="U55" i="28"/>
  <c r="T55" i="28"/>
  <c r="U59" i="28"/>
  <c r="T59" i="28"/>
  <c r="U33" i="29"/>
  <c r="T33" i="29"/>
  <c r="R40" i="29"/>
  <c r="Q15" i="30"/>
  <c r="U15" i="30" s="1"/>
  <c r="R24" i="30"/>
  <c r="P30" i="30"/>
  <c r="Q72" i="30"/>
  <c r="U72" i="30" s="1"/>
  <c r="U27" i="32"/>
  <c r="T27" i="32"/>
  <c r="Q66" i="24"/>
  <c r="P53" i="25"/>
  <c r="T53" i="25" s="1"/>
  <c r="P71" i="25"/>
  <c r="T71" i="25" s="1"/>
  <c r="R15" i="26"/>
  <c r="Q30" i="26"/>
  <c r="P33" i="26"/>
  <c r="T33" i="26" s="1"/>
  <c r="S40" i="26"/>
  <c r="Q66" i="26"/>
  <c r="R72" i="26"/>
  <c r="R40" i="27"/>
  <c r="U53" i="27"/>
  <c r="T53" i="27"/>
  <c r="R53" i="27"/>
  <c r="P72" i="27"/>
  <c r="P15" i="28"/>
  <c r="U18" i="28"/>
  <c r="T18" i="28"/>
  <c r="P24" i="28"/>
  <c r="T24" i="28" s="1"/>
  <c r="U38" i="28"/>
  <c r="T38" i="28"/>
  <c r="Q40" i="28"/>
  <c r="U49" i="28"/>
  <c r="U88" i="28"/>
  <c r="T88" i="28"/>
  <c r="U47" i="29"/>
  <c r="T47" i="29"/>
  <c r="U57" i="29"/>
  <c r="P66" i="29"/>
  <c r="U92" i="29"/>
  <c r="T92" i="29"/>
  <c r="U65" i="30"/>
  <c r="T9" i="31"/>
  <c r="P72" i="23"/>
  <c r="T72" i="23" s="1"/>
  <c r="Q70" i="27"/>
  <c r="U92" i="27"/>
  <c r="T92" i="27"/>
  <c r="U20" i="28"/>
  <c r="P30" i="28"/>
  <c r="P66" i="28"/>
  <c r="U70" i="28"/>
  <c r="T71" i="28"/>
  <c r="Q53" i="29"/>
  <c r="U53" i="29" s="1"/>
  <c r="U51" i="30"/>
  <c r="T51" i="30"/>
  <c r="U24" i="31"/>
  <c r="T24" i="31"/>
  <c r="U59" i="31"/>
  <c r="T59" i="31"/>
  <c r="P66" i="31"/>
  <c r="U89" i="31"/>
  <c r="T89" i="31"/>
  <c r="U12" i="32"/>
  <c r="T12" i="32"/>
  <c r="Q71" i="32"/>
  <c r="P30" i="25"/>
  <c r="U66" i="25"/>
  <c r="T66" i="25"/>
  <c r="P66" i="25"/>
  <c r="Q72" i="25"/>
  <c r="U72" i="25" s="1"/>
  <c r="T10" i="26"/>
  <c r="T22" i="26"/>
  <c r="T26" i="26"/>
  <c r="T46" i="26"/>
  <c r="T58" i="26"/>
  <c r="Q59" i="26"/>
  <c r="T62" i="26"/>
  <c r="T69" i="26"/>
  <c r="Q70" i="26"/>
  <c r="T91" i="26"/>
  <c r="T72" i="27"/>
  <c r="T15" i="27"/>
  <c r="T14" i="27"/>
  <c r="Q15" i="27"/>
  <c r="U15" i="27" s="1"/>
  <c r="T18" i="27"/>
  <c r="P24" i="27"/>
  <c r="U33" i="27"/>
  <c r="T45" i="27"/>
  <c r="U47" i="27"/>
  <c r="T47" i="27"/>
  <c r="T61" i="27"/>
  <c r="U63" i="27"/>
  <c r="T63" i="27"/>
  <c r="Q66" i="27"/>
  <c r="P67" i="27"/>
  <c r="T67" i="27" s="1"/>
  <c r="U69" i="27"/>
  <c r="U24" i="29"/>
  <c r="T24" i="29"/>
  <c r="U13" i="30"/>
  <c r="U19" i="30"/>
  <c r="T19" i="30"/>
  <c r="U24" i="30"/>
  <c r="T24" i="30"/>
  <c r="U30" i="30"/>
  <c r="T30" i="30"/>
  <c r="U37" i="30"/>
  <c r="U55" i="30"/>
  <c r="T55" i="30"/>
  <c r="U59" i="30"/>
  <c r="T59" i="30"/>
  <c r="U88" i="30"/>
  <c r="T88" i="30"/>
  <c r="U11" i="31"/>
  <c r="T11" i="31"/>
  <c r="P30" i="31"/>
  <c r="U63" i="31"/>
  <c r="T63" i="31"/>
  <c r="S71" i="31"/>
  <c r="Q71" i="31"/>
  <c r="T49" i="25"/>
  <c r="T65" i="25"/>
  <c r="T86" i="25"/>
  <c r="T9" i="26"/>
  <c r="T21" i="26"/>
  <c r="T45" i="26"/>
  <c r="T57" i="26"/>
  <c r="T61" i="26"/>
  <c r="T90" i="26"/>
  <c r="T13" i="27"/>
  <c r="T17" i="27"/>
  <c r="Q24" i="27"/>
  <c r="U26" i="27"/>
  <c r="T36" i="27"/>
  <c r="Q59" i="27"/>
  <c r="Q67" i="27"/>
  <c r="U67" i="27" s="1"/>
  <c r="U90" i="27"/>
  <c r="U33" i="28"/>
  <c r="Q72" i="28"/>
  <c r="P30" i="29"/>
  <c r="U40" i="29"/>
  <c r="U35" i="29"/>
  <c r="T35" i="29"/>
  <c r="T40" i="29"/>
  <c r="Q59" i="29"/>
  <c r="Q70" i="29"/>
  <c r="U70" i="29" s="1"/>
  <c r="P67" i="30"/>
  <c r="T67" i="30" s="1"/>
  <c r="U23" i="31"/>
  <c r="T23" i="31"/>
  <c r="U27" i="31"/>
  <c r="T27" i="31"/>
  <c r="U47" i="31"/>
  <c r="T47" i="31"/>
  <c r="Q70" i="31"/>
  <c r="U48" i="32"/>
  <c r="T48" i="32"/>
  <c r="E79" i="21"/>
  <c r="U108" i="32"/>
  <c r="T108" i="32"/>
  <c r="U103" i="30"/>
  <c r="T103" i="30"/>
  <c r="U103" i="27"/>
  <c r="T103" i="27"/>
  <c r="M112" i="26"/>
  <c r="S112" i="26" s="1"/>
  <c r="S95" i="26"/>
  <c r="U99" i="25"/>
  <c r="T99" i="25"/>
  <c r="U108" i="18"/>
  <c r="T108" i="18"/>
  <c r="U100" i="5"/>
  <c r="T100" i="5"/>
  <c r="U113" i="5"/>
  <c r="T113" i="5"/>
  <c r="R95" i="4"/>
  <c r="L112" i="4"/>
  <c r="R112" i="4" s="1"/>
  <c r="U40" i="24"/>
  <c r="T40" i="24"/>
  <c r="U9" i="26"/>
  <c r="U61" i="26"/>
  <c r="T23" i="27"/>
  <c r="T43" i="27"/>
  <c r="T48" i="27"/>
  <c r="U58" i="27"/>
  <c r="T64" i="27"/>
  <c r="U91" i="27"/>
  <c r="T91" i="27"/>
  <c r="U13" i="28"/>
  <c r="U19" i="28"/>
  <c r="T19" i="28"/>
  <c r="U29" i="28"/>
  <c r="U39" i="28"/>
  <c r="T39" i="28"/>
  <c r="U65" i="28"/>
  <c r="Q15" i="29"/>
  <c r="U15" i="29" s="1"/>
  <c r="U23" i="29"/>
  <c r="T23" i="29"/>
  <c r="U27" i="29"/>
  <c r="T27" i="29"/>
  <c r="U71" i="29"/>
  <c r="T71" i="29"/>
  <c r="U17" i="30"/>
  <c r="Q33" i="30"/>
  <c r="U33" i="30" s="1"/>
  <c r="P66" i="30"/>
  <c r="U70" i="30"/>
  <c r="T71" i="30"/>
  <c r="U86" i="30"/>
  <c r="U9" i="31"/>
  <c r="Q15" i="31"/>
  <c r="U15" i="31" s="1"/>
  <c r="T33" i="31"/>
  <c r="Q53" i="31"/>
  <c r="T24" i="32"/>
  <c r="U32" i="32"/>
  <c r="T32" i="32"/>
  <c r="U36" i="32"/>
  <c r="T36" i="32"/>
  <c r="Q53" i="32"/>
  <c r="U53" i="32" s="1"/>
  <c r="E79" i="29"/>
  <c r="U24" i="26"/>
  <c r="T24" i="26"/>
  <c r="U66" i="27"/>
  <c r="T66" i="27"/>
  <c r="U70" i="27"/>
  <c r="T70" i="27"/>
  <c r="U14" i="28"/>
  <c r="T14" i="28"/>
  <c r="U30" i="28"/>
  <c r="T30" i="28"/>
  <c r="T53" i="28"/>
  <c r="U43" i="28"/>
  <c r="T43" i="28"/>
  <c r="U51" i="28"/>
  <c r="T51" i="28"/>
  <c r="U67" i="29"/>
  <c r="T9" i="29"/>
  <c r="U66" i="29"/>
  <c r="T66" i="29"/>
  <c r="T61" i="29"/>
  <c r="U23" i="32"/>
  <c r="T23" i="32"/>
  <c r="U99" i="30"/>
  <c r="T99" i="30"/>
  <c r="T100" i="29"/>
  <c r="U100" i="29"/>
  <c r="U107" i="26"/>
  <c r="T107" i="26"/>
  <c r="T109" i="25"/>
  <c r="U109" i="25"/>
  <c r="U98" i="24"/>
  <c r="T98" i="24"/>
  <c r="S95" i="22"/>
  <c r="M112" i="22"/>
  <c r="S112" i="22" s="1"/>
  <c r="T99" i="19"/>
  <c r="U99" i="19"/>
  <c r="P59" i="28"/>
  <c r="Q67" i="28"/>
  <c r="U67" i="28" s="1"/>
  <c r="P70" i="28"/>
  <c r="T70" i="28" s="1"/>
  <c r="P15" i="29"/>
  <c r="T15" i="29" s="1"/>
  <c r="Q40" i="29"/>
  <c r="P72" i="29"/>
  <c r="T72" i="29" s="1"/>
  <c r="Q24" i="30"/>
  <c r="P59" i="30"/>
  <c r="Q67" i="30"/>
  <c r="U67" i="30" s="1"/>
  <c r="P70" i="30"/>
  <c r="T70" i="30" s="1"/>
  <c r="P15" i="31"/>
  <c r="T15" i="31" s="1"/>
  <c r="Q40" i="31"/>
  <c r="U40" i="31" s="1"/>
  <c r="E72" i="31"/>
  <c r="U26" i="32"/>
  <c r="P40" i="32"/>
  <c r="T40" i="32" s="1"/>
  <c r="P53" i="32"/>
  <c r="T53" i="32" s="1"/>
  <c r="P71" i="32"/>
  <c r="T71" i="32" s="1"/>
  <c r="P72" i="32"/>
  <c r="T72" i="32" s="1"/>
  <c r="E79" i="28"/>
  <c r="E79" i="25"/>
  <c r="E79" i="17"/>
  <c r="L112" i="22"/>
  <c r="R112" i="22" s="1"/>
  <c r="R95" i="22"/>
  <c r="U96" i="3"/>
  <c r="T96" i="3"/>
  <c r="U106" i="3"/>
  <c r="T106" i="3"/>
  <c r="P59" i="31"/>
  <c r="P67" i="31"/>
  <c r="T67" i="31" s="1"/>
  <c r="U70" i="31"/>
  <c r="Q24" i="32"/>
  <c r="U30" i="32"/>
  <c r="T30" i="32"/>
  <c r="U40" i="32"/>
  <c r="U35" i="32"/>
  <c r="T35" i="32"/>
  <c r="U47" i="32"/>
  <c r="T47" i="32"/>
  <c r="P59" i="32"/>
  <c r="U63" i="32"/>
  <c r="T63" i="32"/>
  <c r="U103" i="1"/>
  <c r="T103" i="1"/>
  <c r="T107" i="28"/>
  <c r="U107" i="28"/>
  <c r="U105" i="26"/>
  <c r="T105" i="26"/>
  <c r="U113" i="26"/>
  <c r="T113" i="26"/>
  <c r="U107" i="25"/>
  <c r="T107" i="25"/>
  <c r="U110" i="24"/>
  <c r="T110" i="24"/>
  <c r="T107" i="22"/>
  <c r="U107" i="22"/>
  <c r="T101" i="20"/>
  <c r="U101" i="20"/>
  <c r="U106" i="20"/>
  <c r="T106" i="20"/>
  <c r="U40" i="28"/>
  <c r="T40" i="28"/>
  <c r="P40" i="28"/>
  <c r="Q53" i="28"/>
  <c r="U53" i="28" s="1"/>
  <c r="Q71" i="28"/>
  <c r="U71" i="28" s="1"/>
  <c r="P24" i="29"/>
  <c r="Q33" i="29"/>
  <c r="T53" i="29"/>
  <c r="P67" i="29"/>
  <c r="T67" i="29" s="1"/>
  <c r="U40" i="30"/>
  <c r="T40" i="30"/>
  <c r="P40" i="30"/>
  <c r="Q53" i="30"/>
  <c r="U53" i="30" s="1"/>
  <c r="Q71" i="30"/>
  <c r="U71" i="30" s="1"/>
  <c r="P24" i="31"/>
  <c r="Q33" i="31"/>
  <c r="U33" i="31" s="1"/>
  <c r="U53" i="31"/>
  <c r="T53" i="31"/>
  <c r="Q59" i="31"/>
  <c r="Q67" i="31"/>
  <c r="U67" i="31" s="1"/>
  <c r="U71" i="31"/>
  <c r="T71" i="31"/>
  <c r="U93" i="32"/>
  <c r="T93" i="32"/>
  <c r="S95" i="32"/>
  <c r="M112" i="32"/>
  <c r="S112" i="32" s="1"/>
  <c r="U100" i="32"/>
  <c r="T100" i="32"/>
  <c r="U103" i="26"/>
  <c r="T103" i="26"/>
  <c r="T98" i="21"/>
  <c r="U98" i="21"/>
  <c r="U97" i="15"/>
  <c r="T97" i="15"/>
  <c r="U102" i="15"/>
  <c r="T102" i="15"/>
  <c r="L112" i="14"/>
  <c r="R112" i="14" s="1"/>
  <c r="R95" i="14"/>
  <c r="P72" i="31"/>
  <c r="T72" i="31" s="1"/>
  <c r="U88" i="31"/>
  <c r="T88" i="31"/>
  <c r="U11" i="32"/>
  <c r="T11" i="32"/>
  <c r="U70" i="32"/>
  <c r="T70" i="32"/>
  <c r="L112" i="1"/>
  <c r="R112" i="1" s="1"/>
  <c r="R95" i="1"/>
  <c r="U101" i="31"/>
  <c r="T101" i="31"/>
  <c r="T108" i="29"/>
  <c r="U108" i="29"/>
  <c r="U106" i="24"/>
  <c r="T106" i="24"/>
  <c r="U102" i="11"/>
  <c r="T102" i="11"/>
  <c r="T109" i="11"/>
  <c r="U109" i="11"/>
  <c r="U72" i="28"/>
  <c r="T72" i="28"/>
  <c r="U15" i="28"/>
  <c r="T15" i="28"/>
  <c r="T50" i="28"/>
  <c r="U66" i="28"/>
  <c r="T66" i="28"/>
  <c r="T87" i="28"/>
  <c r="T10" i="29"/>
  <c r="T22" i="29"/>
  <c r="T26" i="29"/>
  <c r="T46" i="29"/>
  <c r="T58" i="29"/>
  <c r="T62" i="29"/>
  <c r="T69" i="29"/>
  <c r="T91" i="29"/>
  <c r="T72" i="30"/>
  <c r="T15" i="30"/>
  <c r="T14" i="30"/>
  <c r="T18" i="30"/>
  <c r="T38" i="30"/>
  <c r="T42" i="30"/>
  <c r="T50" i="30"/>
  <c r="U66" i="30"/>
  <c r="T66" i="30"/>
  <c r="T87" i="30"/>
  <c r="T10" i="31"/>
  <c r="T22" i="31"/>
  <c r="T26" i="31"/>
  <c r="T46" i="31"/>
  <c r="U66" i="31"/>
  <c r="T66" i="31"/>
  <c r="T61" i="31"/>
  <c r="Q72" i="31"/>
  <c r="U72" i="31" s="1"/>
  <c r="P30" i="32"/>
  <c r="U58" i="32"/>
  <c r="Q67" i="32"/>
  <c r="U67" i="32" s="1"/>
  <c r="U91" i="32"/>
  <c r="E79" i="18"/>
  <c r="U107" i="30"/>
  <c r="T107" i="30"/>
  <c r="U101" i="26"/>
  <c r="T101" i="26"/>
  <c r="U104" i="24"/>
  <c r="T104" i="24"/>
  <c r="T97" i="17"/>
  <c r="U97" i="17"/>
  <c r="U107" i="17"/>
  <c r="T107" i="17"/>
  <c r="U30" i="31"/>
  <c r="T30" i="31"/>
  <c r="E67" i="31"/>
  <c r="P70" i="31"/>
  <c r="T70" i="31" s="1"/>
  <c r="P15" i="32"/>
  <c r="T15" i="32" s="1"/>
  <c r="U24" i="32"/>
  <c r="U28" i="32"/>
  <c r="T28" i="32"/>
  <c r="E59" i="32"/>
  <c r="U92" i="32"/>
  <c r="T92" i="32"/>
  <c r="M112" i="31"/>
  <c r="S112" i="31" s="1"/>
  <c r="S95" i="31"/>
  <c r="T99" i="28"/>
  <c r="U99" i="28"/>
  <c r="U97" i="26"/>
  <c r="T97" i="26"/>
  <c r="U102" i="24"/>
  <c r="T102" i="24"/>
  <c r="U101" i="22"/>
  <c r="T101" i="22"/>
  <c r="T30" i="29"/>
  <c r="E79" i="7"/>
  <c r="E95" i="28"/>
  <c r="T95" i="28" s="1"/>
  <c r="T96" i="25"/>
  <c r="M112" i="18"/>
  <c r="S112" i="18" s="1"/>
  <c r="S95" i="18"/>
  <c r="U104" i="18"/>
  <c r="T104" i="18"/>
  <c r="T106" i="18"/>
  <c r="U106" i="18"/>
  <c r="U105" i="15"/>
  <c r="T105" i="15"/>
  <c r="U110" i="15"/>
  <c r="T110" i="15"/>
  <c r="T106" i="12"/>
  <c r="U106" i="12"/>
  <c r="U104" i="9"/>
  <c r="T104" i="9"/>
  <c r="T110" i="8"/>
  <c r="U110" i="8"/>
  <c r="T97" i="7"/>
  <c r="E95" i="7"/>
  <c r="E112" i="7" s="1"/>
  <c r="T99" i="7"/>
  <c r="U99" i="7"/>
  <c r="L112" i="7"/>
  <c r="R112" i="7" s="1"/>
  <c r="U98" i="5"/>
  <c r="T98" i="5"/>
  <c r="U108" i="5"/>
  <c r="T108" i="5"/>
  <c r="U105" i="4"/>
  <c r="T105" i="4"/>
  <c r="U101" i="2"/>
  <c r="T101" i="2"/>
  <c r="T58" i="31"/>
  <c r="U15" i="32"/>
  <c r="T38" i="32"/>
  <c r="T42" i="32"/>
  <c r="T50" i="32"/>
  <c r="U66" i="32"/>
  <c r="T66" i="32"/>
  <c r="P66" i="32"/>
  <c r="Q72" i="32"/>
  <c r="U72" i="32" s="1"/>
  <c r="T87" i="32"/>
  <c r="E79" i="9"/>
  <c r="T113" i="32"/>
  <c r="S95" i="27"/>
  <c r="R95" i="16"/>
  <c r="L112" i="16"/>
  <c r="R112" i="16" s="1"/>
  <c r="T97" i="16"/>
  <c r="U97" i="16"/>
  <c r="E95" i="16"/>
  <c r="U95" i="16" s="1"/>
  <c r="R95" i="13"/>
  <c r="L112" i="13"/>
  <c r="R112" i="13" s="1"/>
  <c r="U99" i="12"/>
  <c r="T99" i="12"/>
  <c r="U100" i="11"/>
  <c r="T100" i="11"/>
  <c r="T102" i="10"/>
  <c r="U102" i="10"/>
  <c r="U104" i="3"/>
  <c r="T104" i="3"/>
  <c r="P71" i="31"/>
  <c r="T29" i="32"/>
  <c r="Q30" i="32"/>
  <c r="P33" i="32"/>
  <c r="T33" i="32" s="1"/>
  <c r="T37" i="32"/>
  <c r="T49" i="32"/>
  <c r="T65" i="32"/>
  <c r="Q66" i="32"/>
  <c r="T86" i="32"/>
  <c r="E79" i="31"/>
  <c r="E79" i="19"/>
  <c r="E79" i="12"/>
  <c r="T113" i="1"/>
  <c r="U113" i="27"/>
  <c r="T113" i="21"/>
  <c r="U102" i="16"/>
  <c r="T102" i="16"/>
  <c r="U96" i="14"/>
  <c r="T96" i="14"/>
  <c r="U101" i="14"/>
  <c r="T101" i="14"/>
  <c r="U100" i="9"/>
  <c r="T100" i="9"/>
  <c r="T100" i="8"/>
  <c r="U100" i="8"/>
  <c r="U104" i="5"/>
  <c r="T104" i="5"/>
  <c r="P24" i="32"/>
  <c r="Q33" i="32"/>
  <c r="U33" i="32" s="1"/>
  <c r="P67" i="32"/>
  <c r="T67" i="32" s="1"/>
  <c r="U71" i="32"/>
  <c r="E79" i="22"/>
  <c r="E79" i="8"/>
  <c r="T102" i="32"/>
  <c r="U101" i="30"/>
  <c r="U109" i="30"/>
  <c r="T97" i="29"/>
  <c r="T105" i="29"/>
  <c r="T96" i="28"/>
  <c r="T104" i="28"/>
  <c r="T97" i="27"/>
  <c r="T105" i="27"/>
  <c r="T109" i="26"/>
  <c r="U101" i="25"/>
  <c r="T103" i="25"/>
  <c r="U96" i="24"/>
  <c r="T97" i="22"/>
  <c r="U103" i="22"/>
  <c r="T105" i="22"/>
  <c r="T109" i="22"/>
  <c r="T100" i="21"/>
  <c r="T108" i="21"/>
  <c r="T98" i="20"/>
  <c r="T106" i="19"/>
  <c r="T110" i="19"/>
  <c r="U113" i="19"/>
  <c r="U113" i="13"/>
  <c r="T113" i="13"/>
  <c r="U98" i="9"/>
  <c r="T98" i="9"/>
  <c r="U101" i="4"/>
  <c r="T101" i="4"/>
  <c r="E79" i="1"/>
  <c r="E79" i="11"/>
  <c r="E79" i="4"/>
  <c r="T110" i="1"/>
  <c r="U110" i="32"/>
  <c r="T108" i="31"/>
  <c r="U110" i="31"/>
  <c r="T113" i="31"/>
  <c r="U96" i="28"/>
  <c r="E95" i="24"/>
  <c r="U95" i="24" s="1"/>
  <c r="U100" i="23"/>
  <c r="T102" i="23"/>
  <c r="T110" i="23"/>
  <c r="R95" i="21"/>
  <c r="T104" i="21"/>
  <c r="U110" i="21"/>
  <c r="E95" i="20"/>
  <c r="U95" i="20" s="1"/>
  <c r="U108" i="20"/>
  <c r="T102" i="19"/>
  <c r="U108" i="19"/>
  <c r="S95" i="12"/>
  <c r="M112" i="12"/>
  <c r="S112" i="12" s="1"/>
  <c r="T106" i="6"/>
  <c r="U106" i="6"/>
  <c r="E79" i="32"/>
  <c r="E79" i="14"/>
  <c r="U99" i="17"/>
  <c r="T99" i="17"/>
  <c r="U104" i="17"/>
  <c r="T104" i="17"/>
  <c r="U104" i="14"/>
  <c r="T104" i="14"/>
  <c r="U109" i="14"/>
  <c r="T109" i="14"/>
  <c r="T105" i="13"/>
  <c r="U105" i="13"/>
  <c r="U110" i="13"/>
  <c r="T110" i="13"/>
  <c r="T107" i="7"/>
  <c r="U107" i="7"/>
  <c r="T98" i="6"/>
  <c r="U98" i="6"/>
  <c r="U109" i="4"/>
  <c r="T109" i="4"/>
  <c r="U98" i="3"/>
  <c r="T98" i="3"/>
  <c r="R95" i="12"/>
  <c r="T113" i="2"/>
  <c r="T110" i="16"/>
  <c r="S95" i="13"/>
  <c r="T98" i="11"/>
  <c r="U100" i="10"/>
  <c r="U110" i="10"/>
  <c r="M112" i="10"/>
  <c r="S112" i="10" s="1"/>
  <c r="T106" i="9"/>
  <c r="T108" i="9"/>
  <c r="U98" i="8"/>
  <c r="U108" i="8"/>
  <c r="U101" i="7"/>
  <c r="U109" i="7"/>
  <c r="S95" i="6"/>
  <c r="T96" i="5"/>
  <c r="T102" i="5"/>
  <c r="T106" i="5"/>
  <c r="T110" i="5"/>
  <c r="T103" i="4"/>
  <c r="T100" i="3"/>
  <c r="T102" i="3"/>
  <c r="T108" i="3"/>
  <c r="T110" i="3"/>
  <c r="T97" i="2"/>
  <c r="T103" i="2"/>
  <c r="T105" i="2"/>
  <c r="M112" i="2"/>
  <c r="S112" i="2" s="1"/>
  <c r="E95" i="15"/>
  <c r="T95" i="15" s="1"/>
  <c r="S95" i="14"/>
  <c r="M112" i="8"/>
  <c r="S112" i="8" s="1"/>
  <c r="U98" i="18"/>
  <c r="T96" i="17"/>
  <c r="U104" i="16"/>
  <c r="T106" i="16"/>
  <c r="T113" i="15"/>
  <c r="U97" i="13"/>
  <c r="T108" i="13"/>
  <c r="U104" i="12"/>
  <c r="U105" i="11"/>
  <c r="T96" i="9"/>
  <c r="S95" i="5"/>
  <c r="L112" i="5"/>
  <c r="R112" i="5" s="1"/>
  <c r="T99" i="4"/>
  <c r="T107" i="4"/>
  <c r="T113" i="3"/>
  <c r="U98" i="17"/>
  <c r="U106" i="17"/>
  <c r="U96" i="15"/>
  <c r="U104" i="15"/>
  <c r="U110" i="2"/>
  <c r="E112" i="28"/>
  <c r="U95" i="28"/>
  <c r="U97" i="25"/>
  <c r="E95" i="25"/>
  <c r="T97" i="25"/>
  <c r="U104" i="2"/>
  <c r="T104" i="2"/>
  <c r="E95" i="29"/>
  <c r="E95" i="32"/>
  <c r="L112" i="32"/>
  <c r="R112" i="32" s="1"/>
  <c r="T113" i="30"/>
  <c r="R95" i="29"/>
  <c r="M112" i="29"/>
  <c r="S112" i="29" s="1"/>
  <c r="T96" i="23"/>
  <c r="E95" i="23"/>
  <c r="U97" i="20"/>
  <c r="T97" i="20"/>
  <c r="R95" i="19"/>
  <c r="L112" i="19"/>
  <c r="R112" i="19" s="1"/>
  <c r="T100" i="1"/>
  <c r="T108" i="1"/>
  <c r="T99" i="32"/>
  <c r="T107" i="32"/>
  <c r="T98" i="31"/>
  <c r="T106" i="31"/>
  <c r="T97" i="30"/>
  <c r="T105" i="30"/>
  <c r="T96" i="29"/>
  <c r="T104" i="29"/>
  <c r="T103" i="28"/>
  <c r="E95" i="27"/>
  <c r="T102" i="27"/>
  <c r="T110" i="27"/>
  <c r="R95" i="26"/>
  <c r="U106" i="21"/>
  <c r="S95" i="20"/>
  <c r="M112" i="20"/>
  <c r="S112" i="20" s="1"/>
  <c r="E95" i="18"/>
  <c r="U102" i="17"/>
  <c r="T102" i="17"/>
  <c r="E95" i="17"/>
  <c r="U110" i="17"/>
  <c r="T110" i="17"/>
  <c r="T113" i="14"/>
  <c r="U113" i="14"/>
  <c r="T106" i="8"/>
  <c r="U106" i="8"/>
  <c r="T100" i="6"/>
  <c r="U100" i="6"/>
  <c r="S95" i="24"/>
  <c r="M112" i="24"/>
  <c r="S112" i="24" s="1"/>
  <c r="E95" i="2"/>
  <c r="U96" i="2"/>
  <c r="T96" i="2"/>
  <c r="S95" i="16"/>
  <c r="M112" i="16"/>
  <c r="S112" i="16" s="1"/>
  <c r="T97" i="1"/>
  <c r="T105" i="1"/>
  <c r="T96" i="32"/>
  <c r="T104" i="32"/>
  <c r="T103" i="31"/>
  <c r="E95" i="30"/>
  <c r="T102" i="30"/>
  <c r="T110" i="30"/>
  <c r="L112" i="30"/>
  <c r="R112" i="30" s="1"/>
  <c r="T101" i="29"/>
  <c r="T109" i="29"/>
  <c r="T100" i="28"/>
  <c r="T108" i="28"/>
  <c r="T113" i="28"/>
  <c r="R95" i="27"/>
  <c r="T99" i="27"/>
  <c r="T107" i="27"/>
  <c r="U102" i="26"/>
  <c r="U97" i="24"/>
  <c r="U101" i="24"/>
  <c r="U102" i="21"/>
  <c r="U100" i="15"/>
  <c r="T100" i="15"/>
  <c r="U108" i="15"/>
  <c r="T108" i="15"/>
  <c r="U99" i="14"/>
  <c r="T99" i="14"/>
  <c r="U107" i="14"/>
  <c r="T107" i="14"/>
  <c r="R95" i="6"/>
  <c r="L112" i="6"/>
  <c r="R112" i="6" s="1"/>
  <c r="U113" i="29"/>
  <c r="U105" i="20"/>
  <c r="T105" i="20"/>
  <c r="E95" i="1"/>
  <c r="R95" i="23"/>
  <c r="L112" i="23"/>
  <c r="R112" i="23" s="1"/>
  <c r="U104" i="19"/>
  <c r="T104" i="19"/>
  <c r="U103" i="18"/>
  <c r="T103" i="18"/>
  <c r="T95" i="24"/>
  <c r="T99" i="1"/>
  <c r="T107" i="1"/>
  <c r="M112" i="1"/>
  <c r="S112" i="1" s="1"/>
  <c r="T98" i="32"/>
  <c r="T106" i="32"/>
  <c r="T97" i="31"/>
  <c r="T105" i="31"/>
  <c r="T96" i="30"/>
  <c r="T104" i="30"/>
  <c r="T103" i="29"/>
  <c r="T102" i="28"/>
  <c r="T110" i="28"/>
  <c r="L112" i="28"/>
  <c r="R112" i="28" s="1"/>
  <c r="T101" i="27"/>
  <c r="T109" i="27"/>
  <c r="T99" i="26"/>
  <c r="T98" i="25"/>
  <c r="U104" i="23"/>
  <c r="U108" i="23"/>
  <c r="U96" i="19"/>
  <c r="T96" i="19"/>
  <c r="E95" i="19"/>
  <c r="U109" i="16"/>
  <c r="T109" i="16"/>
  <c r="E95" i="31"/>
  <c r="E95" i="26"/>
  <c r="U110" i="26"/>
  <c r="U106" i="25"/>
  <c r="U113" i="23"/>
  <c r="U99" i="22"/>
  <c r="E95" i="21"/>
  <c r="U101" i="16"/>
  <c r="T101" i="16"/>
  <c r="T103" i="5"/>
  <c r="U103" i="5"/>
  <c r="U96" i="26"/>
  <c r="T109" i="18"/>
  <c r="T100" i="17"/>
  <c r="T108" i="17"/>
  <c r="T113" i="17"/>
  <c r="T99" i="16"/>
  <c r="T107" i="16"/>
  <c r="T98" i="15"/>
  <c r="T106" i="15"/>
  <c r="T97" i="14"/>
  <c r="T105" i="14"/>
  <c r="E95" i="5"/>
  <c r="T99" i="5"/>
  <c r="U97" i="3"/>
  <c r="E95" i="3"/>
  <c r="T97" i="3"/>
  <c r="U105" i="3"/>
  <c r="T105" i="3"/>
  <c r="T105" i="25"/>
  <c r="E95" i="22"/>
  <c r="U96" i="21"/>
  <c r="T113" i="20"/>
  <c r="U98" i="15"/>
  <c r="E95" i="14"/>
  <c r="U109" i="13"/>
  <c r="T109" i="13"/>
  <c r="U107" i="11"/>
  <c r="T107" i="11"/>
  <c r="E95" i="10"/>
  <c r="T96" i="10"/>
  <c r="U113" i="6"/>
  <c r="U101" i="13"/>
  <c r="T101" i="13"/>
  <c r="U100" i="12"/>
  <c r="T100" i="12"/>
  <c r="U108" i="12"/>
  <c r="T108" i="12"/>
  <c r="U99" i="11"/>
  <c r="T99" i="11"/>
  <c r="S95" i="7"/>
  <c r="M112" i="7"/>
  <c r="S112" i="7" s="1"/>
  <c r="T102" i="20"/>
  <c r="T110" i="20"/>
  <c r="L112" i="20"/>
  <c r="R112" i="20" s="1"/>
  <c r="T101" i="19"/>
  <c r="T109" i="19"/>
  <c r="T100" i="18"/>
  <c r="T113" i="18"/>
  <c r="M112" i="17"/>
  <c r="S112" i="17" s="1"/>
  <c r="E95" i="13"/>
  <c r="E95" i="11"/>
  <c r="S95" i="11"/>
  <c r="M112" i="11"/>
  <c r="S112" i="11" s="1"/>
  <c r="U102" i="8"/>
  <c r="U108" i="6"/>
  <c r="U99" i="5"/>
  <c r="E95" i="4"/>
  <c r="T98" i="4"/>
  <c r="R95" i="2"/>
  <c r="L112" i="2"/>
  <c r="R112" i="2" s="1"/>
  <c r="U100" i="18"/>
  <c r="R95" i="10"/>
  <c r="L112" i="10"/>
  <c r="R112" i="10" s="1"/>
  <c r="T100" i="24"/>
  <c r="T108" i="24"/>
  <c r="T113" i="24"/>
  <c r="T99" i="23"/>
  <c r="T107" i="23"/>
  <c r="M112" i="23"/>
  <c r="S112" i="23" s="1"/>
  <c r="T98" i="22"/>
  <c r="T106" i="22"/>
  <c r="T97" i="21"/>
  <c r="T105" i="21"/>
  <c r="T96" i="20"/>
  <c r="T104" i="20"/>
  <c r="T103" i="19"/>
  <c r="T102" i="18"/>
  <c r="T110" i="18"/>
  <c r="L112" i="18"/>
  <c r="R112" i="18" s="1"/>
  <c r="T101" i="17"/>
  <c r="T109" i="17"/>
  <c r="T100" i="16"/>
  <c r="T108" i="16"/>
  <c r="T99" i="15"/>
  <c r="T107" i="15"/>
  <c r="M112" i="15"/>
  <c r="S112" i="15" s="1"/>
  <c r="T98" i="14"/>
  <c r="T106" i="14"/>
  <c r="U99" i="13"/>
  <c r="U103" i="13"/>
  <c r="U98" i="12"/>
  <c r="U102" i="12"/>
  <c r="U110" i="12"/>
  <c r="U97" i="11"/>
  <c r="U101" i="11"/>
  <c r="U104" i="10"/>
  <c r="U108" i="10"/>
  <c r="U113" i="10"/>
  <c r="U103" i="9"/>
  <c r="U97" i="7"/>
  <c r="T96" i="6"/>
  <c r="E95" i="6"/>
  <c r="U102" i="4"/>
  <c r="U105" i="7"/>
  <c r="U98" i="4"/>
  <c r="U110" i="4"/>
  <c r="E95" i="8"/>
  <c r="U99" i="2"/>
  <c r="U107" i="2"/>
  <c r="T113" i="12"/>
  <c r="T98" i="10"/>
  <c r="T106" i="10"/>
  <c r="T97" i="9"/>
  <c r="T105" i="9"/>
  <c r="T96" i="8"/>
  <c r="T104" i="8"/>
  <c r="T103" i="7"/>
  <c r="T102" i="6"/>
  <c r="T110" i="6"/>
  <c r="T101" i="5"/>
  <c r="T109" i="5"/>
  <c r="T100" i="4"/>
  <c r="T108" i="4"/>
  <c r="T99" i="3"/>
  <c r="T107" i="3"/>
  <c r="M112" i="3"/>
  <c r="S112" i="3" s="1"/>
  <c r="T98" i="13"/>
  <c r="T106" i="13"/>
  <c r="T97" i="12"/>
  <c r="T105" i="12"/>
  <c r="T96" i="11"/>
  <c r="T104" i="11"/>
  <c r="E95" i="9"/>
  <c r="T110" i="9"/>
  <c r="L112" i="9"/>
  <c r="R112" i="9" s="1"/>
  <c r="T113" i="7"/>
  <c r="E95" i="12"/>
  <c r="T108" i="2"/>
  <c r="T113" i="8"/>
  <c r="T59" i="25" l="1"/>
  <c r="T59" i="14"/>
  <c r="T71" i="22"/>
  <c r="U59" i="4"/>
  <c r="T59" i="22"/>
  <c r="E112" i="24"/>
  <c r="E112" i="20"/>
  <c r="U112" i="20" s="1"/>
  <c r="T95" i="20"/>
  <c r="U95" i="15"/>
  <c r="E112" i="15"/>
  <c r="U30" i="25"/>
  <c r="T30" i="25"/>
  <c r="U24" i="25"/>
  <c r="T24" i="25"/>
  <c r="U59" i="32"/>
  <c r="T59" i="32"/>
  <c r="U95" i="7"/>
  <c r="T95" i="7"/>
  <c r="U30" i="10"/>
  <c r="T30" i="10"/>
  <c r="T95" i="16"/>
  <c r="U24" i="14"/>
  <c r="T24" i="14"/>
  <c r="U24" i="7"/>
  <c r="T24" i="7"/>
  <c r="E112" i="16"/>
  <c r="U112" i="16" s="1"/>
  <c r="U95" i="17"/>
  <c r="T95" i="17"/>
  <c r="E112" i="17"/>
  <c r="U95" i="32"/>
  <c r="T95" i="32"/>
  <c r="E112" i="32"/>
  <c r="T95" i="25"/>
  <c r="E112" i="25"/>
  <c r="U95" i="25"/>
  <c r="U95" i="9"/>
  <c r="T95" i="9"/>
  <c r="E112" i="9"/>
  <c r="U112" i="7"/>
  <c r="T112" i="7"/>
  <c r="U95" i="14"/>
  <c r="T95" i="14"/>
  <c r="E112" i="14"/>
  <c r="U95" i="19"/>
  <c r="T95" i="19"/>
  <c r="E112" i="19"/>
  <c r="T95" i="3"/>
  <c r="E112" i="3"/>
  <c r="U95" i="3"/>
  <c r="U95" i="26"/>
  <c r="T95" i="26"/>
  <c r="E112" i="26"/>
  <c r="U95" i="27"/>
  <c r="T95" i="27"/>
  <c r="E112" i="27"/>
  <c r="E112" i="31"/>
  <c r="U95" i="31"/>
  <c r="T95" i="31"/>
  <c r="T95" i="30"/>
  <c r="E112" i="30"/>
  <c r="U95" i="30"/>
  <c r="E112" i="18"/>
  <c r="U95" i="18"/>
  <c r="T95" i="18"/>
  <c r="E112" i="23"/>
  <c r="U95" i="23"/>
  <c r="T95" i="23"/>
  <c r="U95" i="8"/>
  <c r="T95" i="8"/>
  <c r="E112" i="8"/>
  <c r="T95" i="11"/>
  <c r="E112" i="11"/>
  <c r="U95" i="11"/>
  <c r="E112" i="10"/>
  <c r="U95" i="10"/>
  <c r="T95" i="10"/>
  <c r="U95" i="29"/>
  <c r="T95" i="29"/>
  <c r="E112" i="29"/>
  <c r="U112" i="28"/>
  <c r="T112" i="28"/>
  <c r="T95" i="4"/>
  <c r="U95" i="4"/>
  <c r="E112" i="4"/>
  <c r="U95" i="13"/>
  <c r="T95" i="13"/>
  <c r="E112" i="13"/>
  <c r="U95" i="22"/>
  <c r="T95" i="22"/>
  <c r="E112" i="22"/>
  <c r="U95" i="5"/>
  <c r="T95" i="5"/>
  <c r="E112" i="5"/>
  <c r="U95" i="21"/>
  <c r="T95" i="21"/>
  <c r="E112" i="21"/>
  <c r="U112" i="15"/>
  <c r="T112" i="15"/>
  <c r="E112" i="2"/>
  <c r="U95" i="2"/>
  <c r="T95" i="2"/>
  <c r="U112" i="24"/>
  <c r="T112" i="24"/>
  <c r="E112" i="1"/>
  <c r="U95" i="1"/>
  <c r="T95" i="1"/>
  <c r="U95" i="6"/>
  <c r="E112" i="6"/>
  <c r="T95" i="6"/>
  <c r="U95" i="12"/>
  <c r="E112" i="12"/>
  <c r="T95" i="12"/>
  <c r="T112" i="20" l="1"/>
  <c r="T112" i="16"/>
  <c r="U112" i="1"/>
  <c r="T112" i="1"/>
  <c r="T112" i="21"/>
  <c r="U112" i="21"/>
  <c r="U112" i="11"/>
  <c r="T112" i="11"/>
  <c r="T112" i="31"/>
  <c r="U112" i="31"/>
  <c r="U112" i="3"/>
  <c r="T112" i="3"/>
  <c r="T112" i="25"/>
  <c r="U112" i="25"/>
  <c r="U112" i="13"/>
  <c r="T112" i="13"/>
  <c r="T112" i="29"/>
  <c r="U112" i="29"/>
  <c r="U112" i="27"/>
  <c r="T112" i="27"/>
  <c r="U112" i="18"/>
  <c r="T112" i="18"/>
  <c r="T112" i="5"/>
  <c r="U112" i="5"/>
  <c r="U112" i="6"/>
  <c r="T112" i="6"/>
  <c r="T112" i="8"/>
  <c r="U112" i="8"/>
  <c r="U112" i="19"/>
  <c r="T112" i="19"/>
  <c r="U112" i="32"/>
  <c r="T112" i="32"/>
  <c r="T112" i="4"/>
  <c r="U112" i="4"/>
  <c r="U112" i="30"/>
  <c r="T112" i="30"/>
  <c r="T112" i="26"/>
  <c r="U112" i="26"/>
  <c r="U112" i="9"/>
  <c r="T112" i="9"/>
  <c r="U112" i="2"/>
  <c r="T112" i="2"/>
  <c r="U112" i="17"/>
  <c r="T112" i="17"/>
  <c r="U112" i="22"/>
  <c r="T112" i="22"/>
  <c r="U112" i="10"/>
  <c r="T112" i="10"/>
  <c r="T112" i="12"/>
  <c r="U112" i="12"/>
  <c r="U112" i="23"/>
  <c r="T112" i="23"/>
  <c r="U112" i="14"/>
  <c r="T112" i="14"/>
</calcChain>
</file>

<file path=xl/sharedStrings.xml><?xml version="1.0" encoding="utf-8"?>
<sst xmlns="http://schemas.openxmlformats.org/spreadsheetml/2006/main" count="7424" uniqueCount="156">
  <si>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</si>
  <si>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</si>
  <si>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</si>
  <si>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</si>
  <si>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</si>
  <si>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</si>
  <si>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</si>
  <si>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</si>
  <si>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</si>
  <si>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</si>
  <si>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</si>
  <si>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</si>
  <si>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</si>
  <si>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</si>
  <si>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</si>
  <si>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</si>
  <si>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</si>
  <si>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</si>
  <si>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</si>
  <si>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</si>
  <si>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</si>
  <si>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</si>
  <si>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</si>
  <si>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</si>
  <si>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</si>
  <si>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</si>
  <si>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</si>
  <si>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</si>
  <si>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</si>
  <si>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</si>
  <si>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</si>
  <si>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</si>
  <si>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</si>
  <si>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</si>
  <si>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</si>
  <si>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</si>
  <si>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</si>
  <si>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</si>
  <si>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</si>
  <si>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</si>
  <si>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</si>
  <si>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</si>
  <si>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</si>
  <si>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</si>
  <si>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</si>
  <si>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</si>
  <si>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</si>
  <si>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</si>
  <si>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</si>
  <si>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</si>
  <si>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</si>
  <si>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</si>
  <si>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</si>
  <si>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</si>
  <si>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</si>
  <si>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</si>
  <si>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</si>
  <si>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</si>
  <si>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</si>
  <si>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</si>
  <si>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</si>
  <si>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</si>
  <si>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</si>
  <si>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</si>
  <si>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</si>
  <si>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</si>
  <si>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</si>
  <si>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</si>
  <si>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</si>
  <si>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</si>
  <si>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</si>
  <si>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</si>
  <si>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</si>
  <si>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</si>
  <si>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</si>
  <si>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</si>
  <si>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</si>
  <si>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</si>
  <si>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</si>
  <si>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</si>
  <si>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</si>
  <si>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</si>
  <si>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</si>
  <si>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</si>
  <si>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</si>
  <si>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</si>
  <si>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</si>
  <si>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</si>
  <si>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</si>
  <si>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</si>
  <si>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</si>
  <si>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</si>
  <si>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</si>
  <si>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</si>
  <si>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</si>
  <si>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</si>
  <si>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</si>
  <si>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</si>
  <si>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</si>
  <si>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</si>
  <si>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</si>
  <si>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</si>
  <si>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</si>
  <si>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</si>
  <si>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</si>
  <si>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</si>
  <si>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</si>
  <si>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</si>
  <si>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</si>
  <si>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</si>
  <si>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</si>
  <si>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JOHN TAOLO GAETSEWE (DC45)</t>
  </si>
  <si>
    <t>NORTHERN CAPE: NAMAKWA (DC6)</t>
  </si>
  <si>
    <t>NORTHERN CAPE: PIXLEY KA SEME (NC) (DC7)</t>
  </si>
  <si>
    <t>NORTHERN CAPE: Z F MGCAWU (DC8)</t>
  </si>
  <si>
    <t>NORTHERN CAPE: FRANCES BAARD (DC9)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</si>
  <si>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</si>
  <si>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</si>
  <si>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</si>
  <si>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</si>
  <si>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</si>
  <si>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</si>
  <si>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</si>
  <si>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</si>
  <si>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</si>
  <si>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</si>
  <si>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</si>
  <si>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</si>
  <si>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</si>
  <si>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</si>
  <si>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</si>
  <si>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</si>
  <si>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</si>
  <si>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</si>
  <si>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</si>
  <si>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</si>
  <si>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</si>
  <si>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</si>
  <si>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</si>
  <si>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JOE MOROLONG (NC451)</t>
  </si>
  <si>
    <t>NORTHERN CAPE: GA-SEGONYANA (NC452)</t>
  </si>
  <si>
    <t>NORTHERN CAPE: GAMAGARA (NC453)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</si>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</sst>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79840000</v>
      </c>
      <c r="C10" s="92"/>
      <c r="D10" s="92"/>
      <c r="E10" s="92">
        <f t="shared" ref="E10:E15" si="0">$B10      +$C10      +$D10</f>
        <v>79840000</v>
      </c>
      <c r="F10" s="93">
        <v>79840000</v>
      </c>
      <c r="G10" s="94">
        <v>79840000</v>
      </c>
      <c r="H10" s="93">
        <v>18124000</v>
      </c>
      <c r="I10" s="94">
        <v>7695410</v>
      </c>
      <c r="J10" s="93">
        <v>14472000</v>
      </c>
      <c r="K10" s="94">
        <v>6908411</v>
      </c>
      <c r="L10" s="93"/>
      <c r="M10" s="94"/>
      <c r="N10" s="93"/>
      <c r="O10" s="94"/>
      <c r="P10" s="93">
        <f t="shared" ref="P10:P15" si="1">$H10      +$J10      +$L10      +$N10</f>
        <v>32596000</v>
      </c>
      <c r="Q10" s="94">
        <f t="shared" ref="Q10:Q15" si="2">$I10      +$K10      +$M10      +$O10</f>
        <v>14603821</v>
      </c>
      <c r="R10" s="48">
        <f t="shared" ref="R10:R15" si="3">IF(($H10      =0),0,((($J10      -$H10      )/$H10      )*100))</f>
        <v>-20.150077245641139</v>
      </c>
      <c r="S10" s="49">
        <f t="shared" ref="S10:S15" si="4">IF(($I10      =0),0,((($K10      -$I10      )/$I10      )*100))</f>
        <v>-10.226862506351189</v>
      </c>
      <c r="T10" s="48">
        <f t="shared" ref="T10:T14" si="5">IF(($E10      =0),0,(($P10      /$E10      )*100))</f>
        <v>40.826653306613224</v>
      </c>
      <c r="U10" s="50">
        <f t="shared" ref="U10:U14" si="6">IF(($E10      =0),0,(($Q10      /$E10      )*100))</f>
        <v>18.291358967935871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11000000</v>
      </c>
      <c r="C11" s="92"/>
      <c r="D11" s="92"/>
      <c r="E11" s="92">
        <f t="shared" si="0"/>
        <v>11000000</v>
      </c>
      <c r="F11" s="93">
        <v>11000000</v>
      </c>
      <c r="G11" s="94">
        <v>6000000</v>
      </c>
      <c r="H11" s="93">
        <v>2138000</v>
      </c>
      <c r="I11" s="94">
        <v>1299729</v>
      </c>
      <c r="J11" s="93">
        <v>3711000</v>
      </c>
      <c r="K11" s="94">
        <v>2885628</v>
      </c>
      <c r="L11" s="93"/>
      <c r="M11" s="94"/>
      <c r="N11" s="93"/>
      <c r="O11" s="94"/>
      <c r="P11" s="93">
        <f t="shared" si="1"/>
        <v>5849000</v>
      </c>
      <c r="Q11" s="94">
        <f t="shared" si="2"/>
        <v>4185357</v>
      </c>
      <c r="R11" s="48">
        <f t="shared" si="3"/>
        <v>73.573433115060809</v>
      </c>
      <c r="S11" s="49">
        <f t="shared" si="4"/>
        <v>122.017666759763</v>
      </c>
      <c r="T11" s="48">
        <f t="shared" si="5"/>
        <v>53.172727272727272</v>
      </c>
      <c r="U11" s="50">
        <f t="shared" si="6"/>
        <v>38.048700000000004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37000000</v>
      </c>
      <c r="C13" s="92"/>
      <c r="D13" s="92"/>
      <c r="E13" s="92">
        <f t="shared" si="0"/>
        <v>37000000</v>
      </c>
      <c r="F13" s="93">
        <v>37000000</v>
      </c>
      <c r="G13" s="94">
        <v>16571000</v>
      </c>
      <c r="H13" s="93"/>
      <c r="I13" s="94">
        <v>4020838</v>
      </c>
      <c r="J13" s="93">
        <v>3781000</v>
      </c>
      <c r="K13" s="94"/>
      <c r="L13" s="93"/>
      <c r="M13" s="94"/>
      <c r="N13" s="93"/>
      <c r="O13" s="94"/>
      <c r="P13" s="93">
        <f t="shared" si="1"/>
        <v>3781000</v>
      </c>
      <c r="Q13" s="94">
        <f t="shared" si="2"/>
        <v>4020838</v>
      </c>
      <c r="R13" s="48">
        <f t="shared" si="3"/>
        <v>0</v>
      </c>
      <c r="S13" s="49">
        <f t="shared" si="4"/>
        <v>-100</v>
      </c>
      <c r="T13" s="48">
        <f t="shared" si="5"/>
        <v>10.21891891891892</v>
      </c>
      <c r="U13" s="50">
        <f t="shared" si="6"/>
        <v>10.867129729729729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2100000</v>
      </c>
      <c r="C14" s="92"/>
      <c r="D14" s="92"/>
      <c r="E14" s="92">
        <f t="shared" si="0"/>
        <v>2100000</v>
      </c>
      <c r="F14" s="93">
        <v>2100000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129940000</v>
      </c>
      <c r="C15" s="95">
        <f>SUM(C9:C14)</f>
        <v>0</v>
      </c>
      <c r="D15" s="95"/>
      <c r="E15" s="95">
        <f t="shared" si="0"/>
        <v>129940000</v>
      </c>
      <c r="F15" s="96">
        <f t="shared" ref="F15:O15" si="7">SUM(F9:F14)</f>
        <v>129940000</v>
      </c>
      <c r="G15" s="97">
        <f t="shared" si="7"/>
        <v>102411000</v>
      </c>
      <c r="H15" s="96">
        <f t="shared" si="7"/>
        <v>20262000</v>
      </c>
      <c r="I15" s="97">
        <f t="shared" si="7"/>
        <v>13015977</v>
      </c>
      <c r="J15" s="96">
        <f t="shared" si="7"/>
        <v>21964000</v>
      </c>
      <c r="K15" s="97">
        <f t="shared" si="7"/>
        <v>9794039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42226000</v>
      </c>
      <c r="Q15" s="97">
        <f t="shared" si="2"/>
        <v>22810016</v>
      </c>
      <c r="R15" s="52">
        <f t="shared" si="3"/>
        <v>8.3999605172243612</v>
      </c>
      <c r="S15" s="53">
        <f t="shared" si="4"/>
        <v>-24.753716144396996</v>
      </c>
      <c r="T15" s="52">
        <f>IF((SUM($E9:$E13))=0,0,(P15/(SUM($E9:$E13))*100))</f>
        <v>33.030350438047563</v>
      </c>
      <c r="U15" s="54">
        <f>IF((SUM($E9:$E13))=0,0,(Q15/(SUM($E9:$E13))*100))</f>
        <v>17.842628285356696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74207000</v>
      </c>
      <c r="C17" s="92"/>
      <c r="D17" s="92"/>
      <c r="E17" s="92">
        <f t="shared" ref="E17:E24" si="8">$B17      +$C17      +$D17</f>
        <v>74207000</v>
      </c>
      <c r="F17" s="93">
        <v>74207000</v>
      </c>
      <c r="G17" s="94">
        <v>48000000</v>
      </c>
      <c r="H17" s="93">
        <v>9554000</v>
      </c>
      <c r="I17" s="94"/>
      <c r="J17" s="93">
        <v>9316000</v>
      </c>
      <c r="K17" s="94">
        <v>16628618</v>
      </c>
      <c r="L17" s="93"/>
      <c r="M17" s="94"/>
      <c r="N17" s="93"/>
      <c r="O17" s="94"/>
      <c r="P17" s="93">
        <f t="shared" ref="P17:P24" si="9">$H17      +$J17      +$L17      +$N17</f>
        <v>18870000</v>
      </c>
      <c r="Q17" s="94">
        <f t="shared" ref="Q17:Q24" si="10">$I17      +$K17      +$M17      +$O17</f>
        <v>16628618</v>
      </c>
      <c r="R17" s="48">
        <f t="shared" ref="R17:R24" si="11">IF(($H17      =0),0,((($J17      -$H17      )/$H17      )*100))</f>
        <v>-2.4911032028469751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25.428867896559627</v>
      </c>
      <c r="U17" s="50">
        <f t="shared" ref="U17:U23" si="14">IF(($E17      =0),0,(($Q17      /$E17      )*100))</f>
        <v>22.408422386028274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14143000</v>
      </c>
      <c r="C19" s="92"/>
      <c r="D19" s="92"/>
      <c r="E19" s="92">
        <f t="shared" si="8"/>
        <v>14143000</v>
      </c>
      <c r="F19" s="93">
        <v>14143000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93495000</v>
      </c>
      <c r="C24" s="95">
        <f>SUM(C17:C23)</f>
        <v>0</v>
      </c>
      <c r="D24" s="95"/>
      <c r="E24" s="95">
        <f t="shared" si="8"/>
        <v>93495000</v>
      </c>
      <c r="F24" s="96">
        <f t="shared" ref="F24:O24" si="15">SUM(F17:F23)</f>
        <v>93495000</v>
      </c>
      <c r="G24" s="97">
        <f t="shared" si="15"/>
        <v>53145000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18870000</v>
      </c>
      <c r="Q24" s="97">
        <f t="shared" si="10"/>
        <v>16628618</v>
      </c>
      <c r="R24" s="52">
        <f t="shared" si="11"/>
        <v>-2.4911032028469751</v>
      </c>
      <c r="S24" s="53">
        <f t="shared" si="12"/>
        <v>0</v>
      </c>
      <c r="T24" s="52">
        <f>IF(($E24-$E19-$E23)   =0,0,($P24   /($E24-$E19-$E23)   )*100)</f>
        <v>23.780118963605201</v>
      </c>
      <c r="U24" s="54">
        <f>IF(($E24-$E19-$E23)   =0,0,($Q24   /($E24-$E19-$E23)   )*100)</f>
        <v>20.955512148402057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14266000</v>
      </c>
      <c r="C29" s="92"/>
      <c r="D29" s="92"/>
      <c r="E29" s="92">
        <f>$B29      +$C29      +$D29</f>
        <v>14266000</v>
      </c>
      <c r="F29" s="93">
        <v>14266000</v>
      </c>
      <c r="G29" s="94">
        <v>9936000</v>
      </c>
      <c r="H29" s="93">
        <v>831000</v>
      </c>
      <c r="I29" s="94">
        <v>933835</v>
      </c>
      <c r="J29" s="93">
        <v>3351000</v>
      </c>
      <c r="K29" s="94">
        <v>2993593</v>
      </c>
      <c r="L29" s="93"/>
      <c r="M29" s="94"/>
      <c r="N29" s="93"/>
      <c r="O29" s="94"/>
      <c r="P29" s="93">
        <f>$H29      +$J29      +$L29      +$N29</f>
        <v>4182000</v>
      </c>
      <c r="Q29" s="94">
        <f>$I29      +$K29      +$M29      +$O29</f>
        <v>3927428</v>
      </c>
      <c r="R29" s="48">
        <f>IF(($H29      =0),0,((($J29      -$H29      )/$H29      )*100))</f>
        <v>303.24909747292418</v>
      </c>
      <c r="S29" s="49">
        <f>IF(($I29      =0),0,((($K29      -$I29      )/$I29      )*100))</f>
        <v>220.56980087488691</v>
      </c>
      <c r="T29" s="48">
        <f>IF(($E29      =0),0,(($P29      /$E29      )*100))</f>
        <v>29.314453946446093</v>
      </c>
      <c r="U29" s="50">
        <f>IF(($E29      =0),0,(($Q29      /$E29      )*100))</f>
        <v>27.529987382587972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14266000</v>
      </c>
      <c r="C30" s="95">
        <f>SUM(C26:C29)</f>
        <v>0</v>
      </c>
      <c r="D30" s="95"/>
      <c r="E30" s="95">
        <f>$B30      +$C30      +$D30</f>
        <v>14266000</v>
      </c>
      <c r="F30" s="96">
        <f t="shared" ref="F30:O30" si="16">SUM(F26:F29)</f>
        <v>14266000</v>
      </c>
      <c r="G30" s="97">
        <f t="shared" si="16"/>
        <v>9936000</v>
      </c>
      <c r="H30" s="96">
        <f t="shared" si="16"/>
        <v>831000</v>
      </c>
      <c r="I30" s="97">
        <f t="shared" si="16"/>
        <v>933835</v>
      </c>
      <c r="J30" s="96">
        <f t="shared" si="16"/>
        <v>3351000</v>
      </c>
      <c r="K30" s="97">
        <f t="shared" si="16"/>
        <v>2993593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4182000</v>
      </c>
      <c r="Q30" s="97">
        <f>$I30      +$K30      +$M30      +$O30</f>
        <v>3927428</v>
      </c>
      <c r="R30" s="52">
        <f>IF(($H30      =0),0,((($J30      -$H30      )/$H30      )*100))</f>
        <v>303.24909747292418</v>
      </c>
      <c r="S30" s="53">
        <f>IF(($I30      =0),0,((($K30      -$I30      )/$I30      )*100))</f>
        <v>220.56980087488691</v>
      </c>
      <c r="T30" s="52">
        <f>IF($E30   =0,0,($P30   /$E30   )*100)</f>
        <v>29.314453946446093</v>
      </c>
      <c r="U30" s="54">
        <f>IF($E30   =0,0,($Q30   /$E30   )*100)</f>
        <v>27.529987382587972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29157000</v>
      </c>
      <c r="C32" s="92"/>
      <c r="D32" s="92"/>
      <c r="E32" s="92">
        <f>$B32      +$C32      +$D32</f>
        <v>29157000</v>
      </c>
      <c r="F32" s="93">
        <v>29157000</v>
      </c>
      <c r="G32" s="94">
        <v>16007000</v>
      </c>
      <c r="H32" s="93">
        <v>7302000</v>
      </c>
      <c r="I32" s="94">
        <v>5592807</v>
      </c>
      <c r="J32" s="93">
        <v>3293000</v>
      </c>
      <c r="K32" s="94">
        <v>2216761</v>
      </c>
      <c r="L32" s="93"/>
      <c r="M32" s="94"/>
      <c r="N32" s="93"/>
      <c r="O32" s="94"/>
      <c r="P32" s="93">
        <f>$H32      +$J32      +$L32      +$N32</f>
        <v>10595000</v>
      </c>
      <c r="Q32" s="94">
        <f>$I32      +$K32      +$M32      +$O32</f>
        <v>7809568</v>
      </c>
      <c r="R32" s="48">
        <f>IF(($H32      =0),0,((($J32      -$H32      )/$H32      )*100))</f>
        <v>-54.90276636537935</v>
      </c>
      <c r="S32" s="49">
        <f>IF(($I32      =0),0,((($K32      -$I32      )/$I32      )*100))</f>
        <v>-60.364071207892565</v>
      </c>
      <c r="T32" s="48">
        <f>IF(($E32      =0),0,(($P32      /$E32      )*100))</f>
        <v>36.337757656823406</v>
      </c>
      <c r="U32" s="50">
        <f>IF(($E32      =0),0,(($Q32      /$E32      )*100))</f>
        <v>26.784538875741674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29157000</v>
      </c>
      <c r="C33" s="95">
        <f>C32</f>
        <v>0</v>
      </c>
      <c r="D33" s="95"/>
      <c r="E33" s="95">
        <f>$B33      +$C33      +$D33</f>
        <v>29157000</v>
      </c>
      <c r="F33" s="96">
        <f t="shared" ref="F33:O33" si="17">F32</f>
        <v>29157000</v>
      </c>
      <c r="G33" s="97">
        <f t="shared" si="17"/>
        <v>16007000</v>
      </c>
      <c r="H33" s="96">
        <f t="shared" si="17"/>
        <v>7302000</v>
      </c>
      <c r="I33" s="97">
        <f t="shared" si="17"/>
        <v>5592807</v>
      </c>
      <c r="J33" s="96">
        <f t="shared" si="17"/>
        <v>3293000</v>
      </c>
      <c r="K33" s="97">
        <f t="shared" si="17"/>
        <v>2216761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10595000</v>
      </c>
      <c r="Q33" s="97">
        <f>$I33      +$K33      +$M33      +$O33</f>
        <v>7809568</v>
      </c>
      <c r="R33" s="52">
        <f>IF(($H33      =0),0,((($J33      -$H33      )/$H33      )*100))</f>
        <v>-54.90276636537935</v>
      </c>
      <c r="S33" s="53">
        <f>IF(($I33      =0),0,((($K33      -$I33      )/$I33      )*100))</f>
        <v>-60.364071207892565</v>
      </c>
      <c r="T33" s="52">
        <f>IF($E33   =0,0,($P33   /$E33   )*100)</f>
        <v>36.337757656823406</v>
      </c>
      <c r="U33" s="54">
        <f>IF($E33   =0,0,($Q33   /$E33   )*100)</f>
        <v>26.784538875741674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149738000</v>
      </c>
      <c r="C35" s="92"/>
      <c r="D35" s="92"/>
      <c r="E35" s="92">
        <f t="shared" ref="E35:E40" si="18">$B35      +$C35      +$D35</f>
        <v>149738000</v>
      </c>
      <c r="F35" s="93">
        <v>149738000</v>
      </c>
      <c r="G35" s="94">
        <v>53000000</v>
      </c>
      <c r="H35" s="93">
        <v>10416000</v>
      </c>
      <c r="I35" s="94">
        <v>2735640</v>
      </c>
      <c r="J35" s="93">
        <v>27501000</v>
      </c>
      <c r="K35" s="94">
        <v>32565565</v>
      </c>
      <c r="L35" s="93"/>
      <c r="M35" s="94"/>
      <c r="N35" s="93"/>
      <c r="O35" s="94"/>
      <c r="P35" s="93">
        <f t="shared" ref="P35:P40" si="19">$H35      +$J35      +$L35      +$N35</f>
        <v>37917000</v>
      </c>
      <c r="Q35" s="94">
        <f t="shared" ref="Q35:Q40" si="20">$I35      +$K35      +$M35      +$O35</f>
        <v>35301205</v>
      </c>
      <c r="R35" s="48">
        <f t="shared" ref="R35:R40" si="21">IF(($H35      =0),0,((($J35      -$H35      )/$H35      )*100))</f>
        <v>164.02649769585253</v>
      </c>
      <c r="S35" s="49">
        <f t="shared" ref="S35:S40" si="22">IF(($I35      =0),0,((($K35      -$I35      )/$I35      )*100))</f>
        <v>1090.4185126697957</v>
      </c>
      <c r="T35" s="48">
        <f t="shared" ref="T35:T39" si="23">IF(($E35      =0),0,(($P35      /$E35      )*100))</f>
        <v>25.322229494183173</v>
      </c>
      <c r="U35" s="50">
        <f t="shared" ref="U35:U39" si="24">IF(($E35      =0),0,(($Q35      /$E35      )*100))</f>
        <v>23.575314883329547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241652000</v>
      </c>
      <c r="C36" s="92"/>
      <c r="D36" s="92"/>
      <c r="E36" s="92">
        <f t="shared" si="18"/>
        <v>241652000</v>
      </c>
      <c r="F36" s="93">
        <v>241652000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17000000</v>
      </c>
      <c r="C38" s="92"/>
      <c r="D38" s="92"/>
      <c r="E38" s="92">
        <f t="shared" si="18"/>
        <v>17000000</v>
      </c>
      <c r="F38" s="93">
        <v>17000000</v>
      </c>
      <c r="G38" s="94">
        <v>13000000</v>
      </c>
      <c r="H38" s="93">
        <v>1106000</v>
      </c>
      <c r="I38" s="94">
        <v>1721411</v>
      </c>
      <c r="J38" s="93">
        <v>4011000</v>
      </c>
      <c r="K38" s="94">
        <v>2278589</v>
      </c>
      <c r="L38" s="93"/>
      <c r="M38" s="94"/>
      <c r="N38" s="93"/>
      <c r="O38" s="94"/>
      <c r="P38" s="93">
        <f t="shared" si="19"/>
        <v>5117000</v>
      </c>
      <c r="Q38" s="94">
        <f t="shared" si="20"/>
        <v>4000000</v>
      </c>
      <c r="R38" s="48">
        <f t="shared" si="21"/>
        <v>262.65822784810126</v>
      </c>
      <c r="S38" s="49">
        <f t="shared" si="22"/>
        <v>32.367517112415342</v>
      </c>
      <c r="T38" s="48">
        <f t="shared" si="23"/>
        <v>30.099999999999998</v>
      </c>
      <c r="U38" s="50">
        <f t="shared" si="24"/>
        <v>23.52941176470588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408390000</v>
      </c>
      <c r="C40" s="95">
        <f>SUM(C35:C39)</f>
        <v>0</v>
      </c>
      <c r="D40" s="95"/>
      <c r="E40" s="95">
        <f t="shared" si="18"/>
        <v>408390000</v>
      </c>
      <c r="F40" s="96">
        <f t="shared" ref="F40:O40" si="25">SUM(F35:F39)</f>
        <v>408390000</v>
      </c>
      <c r="G40" s="97">
        <f t="shared" si="25"/>
        <v>66000000</v>
      </c>
      <c r="H40" s="96">
        <f t="shared" si="25"/>
        <v>11522000</v>
      </c>
      <c r="I40" s="97">
        <f t="shared" si="25"/>
        <v>4457051</v>
      </c>
      <c r="J40" s="96">
        <f t="shared" si="25"/>
        <v>31512000</v>
      </c>
      <c r="K40" s="97">
        <f t="shared" si="25"/>
        <v>34844154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43034000</v>
      </c>
      <c r="Q40" s="97">
        <f t="shared" si="20"/>
        <v>39301205</v>
      </c>
      <c r="R40" s="52">
        <f t="shared" si="21"/>
        <v>173.49418503731991</v>
      </c>
      <c r="S40" s="53">
        <f t="shared" si="22"/>
        <v>681.77597698567956</v>
      </c>
      <c r="T40" s="52">
        <f>IF((+$E35+$E38) =0,0,(P40   /(+$E35+$E38) )*100)</f>
        <v>25.809353596660628</v>
      </c>
      <c r="U40" s="54">
        <f>IF((+$E35+$E38) =0,0,(Q40   /(+$E35+$E38) )*100)</f>
        <v>23.570634768319159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196000000</v>
      </c>
      <c r="C43" s="92"/>
      <c r="D43" s="92"/>
      <c r="E43" s="92">
        <f t="shared" si="26"/>
        <v>196000000</v>
      </c>
      <c r="F43" s="93">
        <v>196000000</v>
      </c>
      <c r="G43" s="94">
        <v>70000000</v>
      </c>
      <c r="H43" s="93">
        <v>4673000</v>
      </c>
      <c r="I43" s="94"/>
      <c r="J43" s="93">
        <v>27364000</v>
      </c>
      <c r="K43" s="94">
        <v>7884261</v>
      </c>
      <c r="L43" s="93"/>
      <c r="M43" s="94"/>
      <c r="N43" s="93"/>
      <c r="O43" s="94"/>
      <c r="P43" s="93">
        <f t="shared" si="27"/>
        <v>32037000</v>
      </c>
      <c r="Q43" s="94">
        <f t="shared" si="28"/>
        <v>7884261</v>
      </c>
      <c r="R43" s="48">
        <f t="shared" si="29"/>
        <v>485.57671731221916</v>
      </c>
      <c r="S43" s="49">
        <f t="shared" si="30"/>
        <v>0</v>
      </c>
      <c r="T43" s="48">
        <f t="shared" si="31"/>
        <v>16.345408163265308</v>
      </c>
      <c r="U43" s="50">
        <f t="shared" si="32"/>
        <v>4.0225821428571429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54542000</v>
      </c>
      <c r="C44" s="92"/>
      <c r="D44" s="92"/>
      <c r="E44" s="92">
        <f t="shared" si="26"/>
        <v>54542000</v>
      </c>
      <c r="F44" s="93">
        <v>54542000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330793000</v>
      </c>
      <c r="C51" s="92"/>
      <c r="D51" s="92"/>
      <c r="E51" s="92">
        <f t="shared" si="26"/>
        <v>330793000</v>
      </c>
      <c r="F51" s="93">
        <v>330793000</v>
      </c>
      <c r="G51" s="94">
        <v>243868000</v>
      </c>
      <c r="H51" s="93">
        <v>62881000</v>
      </c>
      <c r="I51" s="94">
        <v>22497261</v>
      </c>
      <c r="J51" s="93">
        <v>40452000</v>
      </c>
      <c r="K51" s="94">
        <v>43600076</v>
      </c>
      <c r="L51" s="93"/>
      <c r="M51" s="94"/>
      <c r="N51" s="93"/>
      <c r="O51" s="94"/>
      <c r="P51" s="93">
        <f t="shared" si="27"/>
        <v>103333000</v>
      </c>
      <c r="Q51" s="94">
        <f t="shared" si="28"/>
        <v>66097337</v>
      </c>
      <c r="R51" s="48">
        <f t="shared" si="29"/>
        <v>-35.668962007601664</v>
      </c>
      <c r="S51" s="49">
        <f t="shared" si="30"/>
        <v>93.801707683437556</v>
      </c>
      <c r="T51" s="48">
        <f t="shared" si="31"/>
        <v>31.237964527665333</v>
      </c>
      <c r="U51" s="50">
        <f t="shared" si="32"/>
        <v>19.981479958765753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82708000</v>
      </c>
      <c r="C52" s="92"/>
      <c r="D52" s="92"/>
      <c r="E52" s="92">
        <f t="shared" si="26"/>
        <v>82708000</v>
      </c>
      <c r="F52" s="93">
        <v>82708000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664043000</v>
      </c>
      <c r="C53" s="95">
        <f>SUM(C42:C52)</f>
        <v>0</v>
      </c>
      <c r="D53" s="95"/>
      <c r="E53" s="95">
        <f t="shared" si="26"/>
        <v>664043000</v>
      </c>
      <c r="F53" s="96">
        <f t="shared" ref="F53:O53" si="33">SUM(F42:F52)</f>
        <v>664043000</v>
      </c>
      <c r="G53" s="97">
        <f t="shared" si="33"/>
        <v>313868000</v>
      </c>
      <c r="H53" s="96">
        <f t="shared" si="33"/>
        <v>67554000</v>
      </c>
      <c r="I53" s="97">
        <f t="shared" si="33"/>
        <v>22497261</v>
      </c>
      <c r="J53" s="96">
        <f t="shared" si="33"/>
        <v>67816000</v>
      </c>
      <c r="K53" s="97">
        <f t="shared" si="33"/>
        <v>51484337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135370000</v>
      </c>
      <c r="Q53" s="97">
        <f t="shared" si="28"/>
        <v>73981598</v>
      </c>
      <c r="R53" s="52">
        <f t="shared" si="29"/>
        <v>0.38783787784587148</v>
      </c>
      <c r="S53" s="53">
        <f t="shared" si="30"/>
        <v>128.84713387998653</v>
      </c>
      <c r="T53" s="52">
        <f>IF((+$E43+$E45+$E47+$E48+$E51) =0,0,(P53   /(+$E43+$E45+$E47+$E48+$E51) )*100)</f>
        <v>25.697000529619796</v>
      </c>
      <c r="U53" s="54">
        <f>IF((+$E43+$E45+$E47+$E48+$E51) =0,0,(Q53   /(+$E43+$E45+$E47+$E48+$E51) )*100)</f>
        <v>14.043770133619846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1339291000</v>
      </c>
      <c r="C67" s="104">
        <f>SUM(C9:C14,C17:C23,C26:C29,C32,C35:C39,C42:C52,C55:C58,C61:C65)</f>
        <v>0</v>
      </c>
      <c r="D67" s="104"/>
      <c r="E67" s="104">
        <f t="shared" si="35"/>
        <v>1339291000</v>
      </c>
      <c r="F67" s="105">
        <f t="shared" ref="F67:O67" si="43">SUM(F9:F14,F17:F23,F26:F29,F32,F35:F39,F42:F52,F55:F58,F61:F65)</f>
        <v>1339291000</v>
      </c>
      <c r="G67" s="106">
        <f t="shared" si="43"/>
        <v>561367000</v>
      </c>
      <c r="H67" s="105">
        <f t="shared" si="43"/>
        <v>117025000</v>
      </c>
      <c r="I67" s="106">
        <f t="shared" si="43"/>
        <v>46496931</v>
      </c>
      <c r="J67" s="105">
        <f t="shared" si="43"/>
        <v>137252000</v>
      </c>
      <c r="K67" s="106">
        <f t="shared" si="43"/>
        <v>117961502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254277000</v>
      </c>
      <c r="Q67" s="106">
        <f t="shared" si="37"/>
        <v>164458433</v>
      </c>
      <c r="R67" s="61">
        <f t="shared" si="38"/>
        <v>17.284340952787865</v>
      </c>
      <c r="S67" s="62">
        <f t="shared" si="39"/>
        <v>153.69739349033594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26.931957557411675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17.418750172113214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501370000</v>
      </c>
      <c r="C69" s="92"/>
      <c r="D69" s="92"/>
      <c r="E69" s="92">
        <f>$B69      +$C69      +$D69</f>
        <v>501370000</v>
      </c>
      <c r="F69" s="93">
        <v>501370000</v>
      </c>
      <c r="G69" s="94">
        <v>312188000</v>
      </c>
      <c r="H69" s="93">
        <v>52946000</v>
      </c>
      <c r="I69" s="94">
        <v>22737190</v>
      </c>
      <c r="J69" s="93">
        <v>142108000</v>
      </c>
      <c r="K69" s="94">
        <v>53105658</v>
      </c>
      <c r="L69" s="93"/>
      <c r="M69" s="94"/>
      <c r="N69" s="93"/>
      <c r="O69" s="94"/>
      <c r="P69" s="93">
        <f>$H69      +$J69      +$L69      +$N69</f>
        <v>195054000</v>
      </c>
      <c r="Q69" s="94">
        <f>$I69      +$K69      +$M69      +$O69</f>
        <v>75842848</v>
      </c>
      <c r="R69" s="48">
        <f>IF(($H69      =0),0,((($J69      -$H69      )/$H69      )*100))</f>
        <v>168.40176783893023</v>
      </c>
      <c r="S69" s="49">
        <f>IF(($I69      =0),0,((($K69      -$I69      )/$I69      )*100))</f>
        <v>133.56297765906868</v>
      </c>
      <c r="T69" s="48">
        <f>IF(($E69      =0),0,(($P69      /$E69      )*100))</f>
        <v>38.904202485190574</v>
      </c>
      <c r="U69" s="50">
        <f>IF(($E69      =0),0,(($Q69      /$E69      )*100))</f>
        <v>15.12712128767178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501370000</v>
      </c>
      <c r="C70" s="101">
        <f>C69</f>
        <v>0</v>
      </c>
      <c r="D70" s="101"/>
      <c r="E70" s="101">
        <f>$B70      +$C70      +$D70</f>
        <v>501370000</v>
      </c>
      <c r="F70" s="102">
        <f t="shared" ref="F70:O70" si="44">F69</f>
        <v>501370000</v>
      </c>
      <c r="G70" s="103">
        <f t="shared" si="44"/>
        <v>312188000</v>
      </c>
      <c r="H70" s="102">
        <f t="shared" si="44"/>
        <v>52946000</v>
      </c>
      <c r="I70" s="103">
        <f t="shared" si="44"/>
        <v>22737190</v>
      </c>
      <c r="J70" s="102">
        <f t="shared" si="44"/>
        <v>142108000</v>
      </c>
      <c r="K70" s="103">
        <f t="shared" si="44"/>
        <v>53105658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195054000</v>
      </c>
      <c r="Q70" s="103">
        <f>$I70      +$K70      +$M70      +$O70</f>
        <v>75842848</v>
      </c>
      <c r="R70" s="57">
        <f>IF(($H70      =0),0,((($J70      -$H70      )/$H70      )*100))</f>
        <v>168.40176783893023</v>
      </c>
      <c r="S70" s="58">
        <f>IF(($I70      =0),0,((($K70      -$I70      )/$I70      )*100))</f>
        <v>133.56297765906868</v>
      </c>
      <c r="T70" s="57">
        <f>IF($E70   =0,0,($P70   /$E70   )*100)</f>
        <v>38.904202485190574</v>
      </c>
      <c r="U70" s="59">
        <f>IF($E70   =0,0,($Q70   /$E70 )*100)</f>
        <v>15.12712128767178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501370000</v>
      </c>
      <c r="C71" s="104">
        <f>C69</f>
        <v>0</v>
      </c>
      <c r="D71" s="104"/>
      <c r="E71" s="104">
        <f>$B71      +$C71      +$D71</f>
        <v>501370000</v>
      </c>
      <c r="F71" s="105">
        <f t="shared" ref="F71:O71" si="45">F69</f>
        <v>501370000</v>
      </c>
      <c r="G71" s="106">
        <f t="shared" si="45"/>
        <v>312188000</v>
      </c>
      <c r="H71" s="105">
        <f t="shared" si="45"/>
        <v>52946000</v>
      </c>
      <c r="I71" s="106">
        <f t="shared" si="45"/>
        <v>22737190</v>
      </c>
      <c r="J71" s="105">
        <f t="shared" si="45"/>
        <v>142108000</v>
      </c>
      <c r="K71" s="106">
        <f t="shared" si="45"/>
        <v>53105658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195054000</v>
      </c>
      <c r="Q71" s="106">
        <f>$I71      +$K71      +$M71      +$O71</f>
        <v>75842848</v>
      </c>
      <c r="R71" s="61">
        <f>IF(($H71      =0),0,((($J71      -$H71      )/$H71      )*100))</f>
        <v>168.40176783893023</v>
      </c>
      <c r="S71" s="62">
        <f>IF(($I71      =0),0,((($K71      -$I71      )/$I71      )*100))</f>
        <v>133.56297765906868</v>
      </c>
      <c r="T71" s="61">
        <f>IF($E71   =0,0,($P71   /$E71   )*100)</f>
        <v>38.904202485190574</v>
      </c>
      <c r="U71" s="65">
        <f>IF($E71   =0,0,($Q71   /$E71   )*100)</f>
        <v>15.12712128767178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1840661000</v>
      </c>
      <c r="C72" s="104">
        <f>SUM(C9:C14,C17:C23,C26:C29,C32,C35:C39,C42:C52,C55:C58,C61:C65,C69)</f>
        <v>0</v>
      </c>
      <c r="D72" s="104"/>
      <c r="E72" s="104">
        <f>$B72      +$C72      +$D72</f>
        <v>1840661000</v>
      </c>
      <c r="F72" s="105">
        <f t="shared" ref="F72:O72" si="46">SUM(F9:F14,F17:F23,F26:F29,F32,F35:F39,F42:F52,F55:F58,F61:F65,F69)</f>
        <v>1840661000</v>
      </c>
      <c r="G72" s="106">
        <f t="shared" si="46"/>
        <v>873555000</v>
      </c>
      <c r="H72" s="105">
        <f t="shared" si="46"/>
        <v>169971000</v>
      </c>
      <c r="I72" s="106">
        <f t="shared" si="46"/>
        <v>69234121</v>
      </c>
      <c r="J72" s="105">
        <f t="shared" si="46"/>
        <v>279360000</v>
      </c>
      <c r="K72" s="106">
        <f t="shared" si="46"/>
        <v>171067160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449331000</v>
      </c>
      <c r="Q72" s="106">
        <f>$I72      +$K72      +$M72      +$O72</f>
        <v>240301281</v>
      </c>
      <c r="R72" s="61">
        <f>IF(($H72      =0),0,((($J72      -$H72      )/$H72      )*100))</f>
        <v>64.35744921192439</v>
      </c>
      <c r="S72" s="62">
        <f>IF(($I72      =0),0,((($K72      -$I72      )/$I72      )*100))</f>
        <v>147.08504640363674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31.084470874068497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16.623910146964821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FSMiUaI1o1CROCz9W93qRU8ED3HsR6lFg6JmM3S7jBWisbzgJV0h3qTsJRtCxmiL/GToL/U6a9MEIjgzbMGnqA==" saltValue="AGGLf003XsogEdopOIYu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>
        <v>266000</v>
      </c>
      <c r="I10" s="94"/>
      <c r="J10" s="93">
        <v>289000</v>
      </c>
      <c r="K10" s="94"/>
      <c r="L10" s="93"/>
      <c r="M10" s="94"/>
      <c r="N10" s="93"/>
      <c r="O10" s="94"/>
      <c r="P10" s="93">
        <f t="shared" ref="P10:P15" si="1">$H10      +$J10      +$L10      +$N10</f>
        <v>555000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8.6466165413533833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28.90625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266000</v>
      </c>
      <c r="I15" s="97">
        <f t="shared" si="7"/>
        <v>0</v>
      </c>
      <c r="J15" s="96">
        <f t="shared" si="7"/>
        <v>289000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555000</v>
      </c>
      <c r="Q15" s="97">
        <f t="shared" si="2"/>
        <v>0</v>
      </c>
      <c r="R15" s="52">
        <f t="shared" si="3"/>
        <v>8.6466165413533833</v>
      </c>
      <c r="S15" s="53">
        <f t="shared" si="4"/>
        <v>0</v>
      </c>
      <c r="T15" s="52">
        <f>IF((SUM($E9:$E13))=0,0,(P15/(SUM($E9:$E13))*100))</f>
        <v>28.90625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1364000</v>
      </c>
      <c r="C32" s="92"/>
      <c r="D32" s="92"/>
      <c r="E32" s="92">
        <f>$B32      +$C32      +$D32</f>
        <v>1364000</v>
      </c>
      <c r="F32" s="93">
        <v>1364000</v>
      </c>
      <c r="G32" s="94">
        <v>955000</v>
      </c>
      <c r="H32" s="93">
        <v>931000</v>
      </c>
      <c r="I32" s="94"/>
      <c r="J32" s="93">
        <v>24000</v>
      </c>
      <c r="K32" s="94"/>
      <c r="L32" s="93"/>
      <c r="M32" s="94"/>
      <c r="N32" s="93"/>
      <c r="O32" s="94"/>
      <c r="P32" s="93">
        <f>$H32      +$J32      +$L32      +$N32</f>
        <v>955000</v>
      </c>
      <c r="Q32" s="94">
        <f>$I32      +$K32      +$M32      +$O32</f>
        <v>0</v>
      </c>
      <c r="R32" s="48">
        <f>IF(($H32      =0),0,((($J32      -$H32      )/$H32      )*100))</f>
        <v>-97.422126745435008</v>
      </c>
      <c r="S32" s="49">
        <f>IF(($I32      =0),0,((($K32      -$I32      )/$I32      )*100))</f>
        <v>0</v>
      </c>
      <c r="T32" s="48">
        <f>IF(($E32      =0),0,(($P32      /$E32      )*100))</f>
        <v>70.014662756598241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1364000</v>
      </c>
      <c r="C33" s="95">
        <f>C32</f>
        <v>0</v>
      </c>
      <c r="D33" s="95"/>
      <c r="E33" s="95">
        <f>$B33      +$C33      +$D33</f>
        <v>1364000</v>
      </c>
      <c r="F33" s="96">
        <f t="shared" ref="F33:O33" si="17">F32</f>
        <v>1364000</v>
      </c>
      <c r="G33" s="97">
        <f t="shared" si="17"/>
        <v>955000</v>
      </c>
      <c r="H33" s="96">
        <f t="shared" si="17"/>
        <v>931000</v>
      </c>
      <c r="I33" s="97">
        <f t="shared" si="17"/>
        <v>0</v>
      </c>
      <c r="J33" s="96">
        <f t="shared" si="17"/>
        <v>24000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955000</v>
      </c>
      <c r="Q33" s="97">
        <f>$I33      +$K33      +$M33      +$O33</f>
        <v>0</v>
      </c>
      <c r="R33" s="52">
        <f>IF(($H33      =0),0,((($J33      -$H33      )/$H33      )*100))</f>
        <v>-97.422126745435008</v>
      </c>
      <c r="S33" s="53">
        <f>IF(($I33      =0),0,((($K33      -$I33      )/$I33      )*100))</f>
        <v>0</v>
      </c>
      <c r="T33" s="52">
        <f>IF($E33   =0,0,($P33   /$E33   )*100)</f>
        <v>70.014662756598241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397000</v>
      </c>
      <c r="C36" s="92"/>
      <c r="D36" s="92"/>
      <c r="E36" s="92">
        <f t="shared" si="18"/>
        <v>397000</v>
      </c>
      <c r="F36" s="93">
        <v>397000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>
        <v>1174000</v>
      </c>
      <c r="K38" s="94"/>
      <c r="L38" s="93"/>
      <c r="M38" s="94"/>
      <c r="N38" s="93"/>
      <c r="O38" s="94"/>
      <c r="P38" s="93">
        <f t="shared" si="19"/>
        <v>1174000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29.349999999999998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4397000</v>
      </c>
      <c r="C40" s="95">
        <f>SUM(C35:C39)</f>
        <v>0</v>
      </c>
      <c r="D40" s="95"/>
      <c r="E40" s="95">
        <f t="shared" si="18"/>
        <v>4397000</v>
      </c>
      <c r="F40" s="96">
        <f t="shared" ref="F40:O40" si="25">SUM(F35:F39)</f>
        <v>4397000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1174000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1174000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29.349999999999998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110000000</v>
      </c>
      <c r="C43" s="92"/>
      <c r="D43" s="92"/>
      <c r="E43" s="92">
        <f t="shared" si="26"/>
        <v>110000000</v>
      </c>
      <c r="F43" s="93">
        <v>110000000</v>
      </c>
      <c r="G43" s="94">
        <v>50000000</v>
      </c>
      <c r="H43" s="93">
        <v>4673000</v>
      </c>
      <c r="I43" s="94"/>
      <c r="J43" s="93">
        <v>27364000</v>
      </c>
      <c r="K43" s="94"/>
      <c r="L43" s="93"/>
      <c r="M43" s="94"/>
      <c r="N43" s="93"/>
      <c r="O43" s="94"/>
      <c r="P43" s="93">
        <f t="shared" si="27"/>
        <v>32037000</v>
      </c>
      <c r="Q43" s="94">
        <f t="shared" si="28"/>
        <v>0</v>
      </c>
      <c r="R43" s="48">
        <f t="shared" si="29"/>
        <v>485.57671731221916</v>
      </c>
      <c r="S43" s="49">
        <f t="shared" si="30"/>
        <v>0</v>
      </c>
      <c r="T43" s="48">
        <f t="shared" si="31"/>
        <v>29.124545454545451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27000000</v>
      </c>
      <c r="C51" s="92"/>
      <c r="D51" s="92"/>
      <c r="E51" s="92">
        <f t="shared" si="26"/>
        <v>27000000</v>
      </c>
      <c r="F51" s="93">
        <v>27000000</v>
      </c>
      <c r="G51" s="94">
        <v>27000000</v>
      </c>
      <c r="H51" s="93">
        <v>7550000</v>
      </c>
      <c r="I51" s="94"/>
      <c r="J51" s="93">
        <v>9233000</v>
      </c>
      <c r="K51" s="94"/>
      <c r="L51" s="93"/>
      <c r="M51" s="94"/>
      <c r="N51" s="93"/>
      <c r="O51" s="94"/>
      <c r="P51" s="93">
        <f t="shared" si="27"/>
        <v>16783000</v>
      </c>
      <c r="Q51" s="94">
        <f t="shared" si="28"/>
        <v>0</v>
      </c>
      <c r="R51" s="48">
        <f t="shared" si="29"/>
        <v>22.29139072847682</v>
      </c>
      <c r="S51" s="49">
        <f t="shared" si="30"/>
        <v>0</v>
      </c>
      <c r="T51" s="48">
        <f t="shared" si="31"/>
        <v>62.159259259259258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137000000</v>
      </c>
      <c r="C53" s="95">
        <f>SUM(C42:C52)</f>
        <v>0</v>
      </c>
      <c r="D53" s="95"/>
      <c r="E53" s="95">
        <f t="shared" si="26"/>
        <v>137000000</v>
      </c>
      <c r="F53" s="96">
        <f t="shared" ref="F53:O53" si="33">SUM(F42:F52)</f>
        <v>137000000</v>
      </c>
      <c r="G53" s="97">
        <f t="shared" si="33"/>
        <v>77000000</v>
      </c>
      <c r="H53" s="96">
        <f t="shared" si="33"/>
        <v>12223000</v>
      </c>
      <c r="I53" s="97">
        <f t="shared" si="33"/>
        <v>0</v>
      </c>
      <c r="J53" s="96">
        <f t="shared" si="33"/>
        <v>36597000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48820000</v>
      </c>
      <c r="Q53" s="97">
        <f t="shared" si="28"/>
        <v>0</v>
      </c>
      <c r="R53" s="52">
        <f t="shared" si="29"/>
        <v>199.41094657612697</v>
      </c>
      <c r="S53" s="53">
        <f t="shared" si="30"/>
        <v>0</v>
      </c>
      <c r="T53" s="52">
        <f>IF((+$E43+$E45+$E47+$E48+$E51) =0,0,(P53   /(+$E43+$E45+$E47+$E48+$E51) )*100)</f>
        <v>35.635036496350367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144681000</v>
      </c>
      <c r="C67" s="104">
        <f>SUM(C9:C14,C17:C23,C26:C29,C32,C35:C39,C42:C52,C55:C58,C61:C65)</f>
        <v>0</v>
      </c>
      <c r="D67" s="104"/>
      <c r="E67" s="104">
        <f t="shared" si="35"/>
        <v>144681000</v>
      </c>
      <c r="F67" s="105">
        <f t="shared" ref="F67:O67" si="43">SUM(F9:F14,F17:F23,F26:F29,F32,F35:F39,F42:F52,F55:F58,F61:F65)</f>
        <v>144681000</v>
      </c>
      <c r="G67" s="106">
        <f t="shared" si="43"/>
        <v>82875000</v>
      </c>
      <c r="H67" s="105">
        <f t="shared" si="43"/>
        <v>13420000</v>
      </c>
      <c r="I67" s="106">
        <f t="shared" si="43"/>
        <v>0</v>
      </c>
      <c r="J67" s="105">
        <f t="shared" si="43"/>
        <v>38084000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51504000</v>
      </c>
      <c r="Q67" s="106">
        <f t="shared" si="37"/>
        <v>0</v>
      </c>
      <c r="R67" s="61">
        <f t="shared" si="38"/>
        <v>183.7853949329359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35.696265698206311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10755000</v>
      </c>
      <c r="C69" s="92"/>
      <c r="D69" s="92"/>
      <c r="E69" s="92">
        <f>$B69      +$C69      +$D69</f>
        <v>10755000</v>
      </c>
      <c r="F69" s="93">
        <v>10755000</v>
      </c>
      <c r="G69" s="94">
        <v>7700000</v>
      </c>
      <c r="H69" s="93">
        <v>1231000</v>
      </c>
      <c r="I69" s="94"/>
      <c r="J69" s="93">
        <v>3153000</v>
      </c>
      <c r="K69" s="94"/>
      <c r="L69" s="93"/>
      <c r="M69" s="94"/>
      <c r="N69" s="93"/>
      <c r="O69" s="94"/>
      <c r="P69" s="93">
        <f>$H69      +$J69      +$L69      +$N69</f>
        <v>4384000</v>
      </c>
      <c r="Q69" s="94">
        <f>$I69      +$K69      +$M69      +$O69</f>
        <v>0</v>
      </c>
      <c r="R69" s="48">
        <f>IF(($H69      =0),0,((($J69      -$H69      )/$H69      )*100))</f>
        <v>156.13322502030869</v>
      </c>
      <c r="S69" s="49">
        <f>IF(($I69      =0),0,((($K69      -$I69      )/$I69      )*100))</f>
        <v>0</v>
      </c>
      <c r="T69" s="48">
        <f>IF(($E69      =0),0,(($P69      /$E69      )*100))</f>
        <v>40.76243607624361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10755000</v>
      </c>
      <c r="C70" s="101">
        <f>C69</f>
        <v>0</v>
      </c>
      <c r="D70" s="101"/>
      <c r="E70" s="101">
        <f>$B70      +$C70      +$D70</f>
        <v>10755000</v>
      </c>
      <c r="F70" s="102">
        <f t="shared" ref="F70:O70" si="44">F69</f>
        <v>10755000</v>
      </c>
      <c r="G70" s="103">
        <f t="shared" si="44"/>
        <v>7700000</v>
      </c>
      <c r="H70" s="102">
        <f t="shared" si="44"/>
        <v>1231000</v>
      </c>
      <c r="I70" s="103">
        <f t="shared" si="44"/>
        <v>0</v>
      </c>
      <c r="J70" s="102">
        <f t="shared" si="44"/>
        <v>3153000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4384000</v>
      </c>
      <c r="Q70" s="103">
        <f>$I70      +$K70      +$M70      +$O70</f>
        <v>0</v>
      </c>
      <c r="R70" s="57">
        <f>IF(($H70      =0),0,((($J70      -$H70      )/$H70      )*100))</f>
        <v>156.13322502030869</v>
      </c>
      <c r="S70" s="58">
        <f>IF(($I70      =0),0,((($K70      -$I70      )/$I70      )*100))</f>
        <v>0</v>
      </c>
      <c r="T70" s="57">
        <f>IF($E70   =0,0,($P70   /$E70   )*100)</f>
        <v>40.76243607624361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10755000</v>
      </c>
      <c r="C71" s="104">
        <f>C69</f>
        <v>0</v>
      </c>
      <c r="D71" s="104"/>
      <c r="E71" s="104">
        <f>$B71      +$C71      +$D71</f>
        <v>10755000</v>
      </c>
      <c r="F71" s="105">
        <f t="shared" ref="F71:O71" si="45">F69</f>
        <v>10755000</v>
      </c>
      <c r="G71" s="106">
        <f t="shared" si="45"/>
        <v>7700000</v>
      </c>
      <c r="H71" s="105">
        <f t="shared" si="45"/>
        <v>1231000</v>
      </c>
      <c r="I71" s="106">
        <f t="shared" si="45"/>
        <v>0</v>
      </c>
      <c r="J71" s="105">
        <f t="shared" si="45"/>
        <v>3153000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4384000</v>
      </c>
      <c r="Q71" s="106">
        <f>$I71      +$K71      +$M71      +$O71</f>
        <v>0</v>
      </c>
      <c r="R71" s="61">
        <f>IF(($H71      =0),0,((($J71      -$H71      )/$H71      )*100))</f>
        <v>156.13322502030869</v>
      </c>
      <c r="S71" s="62">
        <f>IF(($I71      =0),0,((($K71      -$I71      )/$I71      )*100))</f>
        <v>0</v>
      </c>
      <c r="T71" s="61">
        <f>IF($E71   =0,0,($P71   /$E71   )*100)</f>
        <v>40.76243607624361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155436000</v>
      </c>
      <c r="C72" s="104">
        <f>SUM(C9:C14,C17:C23,C26:C29,C32,C35:C39,C42:C52,C55:C58,C61:C65,C69)</f>
        <v>0</v>
      </c>
      <c r="D72" s="104"/>
      <c r="E72" s="104">
        <f>$B72      +$C72      +$D72</f>
        <v>155436000</v>
      </c>
      <c r="F72" s="105">
        <f t="shared" ref="F72:O72" si="46">SUM(F9:F14,F17:F23,F26:F29,F32,F35:F39,F42:F52,F55:F58,F61:F65,F69)</f>
        <v>155436000</v>
      </c>
      <c r="G72" s="106">
        <f t="shared" si="46"/>
        <v>90575000</v>
      </c>
      <c r="H72" s="105">
        <f t="shared" si="46"/>
        <v>14651000</v>
      </c>
      <c r="I72" s="106">
        <f t="shared" si="46"/>
        <v>0</v>
      </c>
      <c r="J72" s="105">
        <f t="shared" si="46"/>
        <v>41237000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55888000</v>
      </c>
      <c r="Q72" s="106">
        <f>$I72      +$K72      +$M72      +$O72</f>
        <v>0</v>
      </c>
      <c r="R72" s="61">
        <f>IF(($H72      =0),0,((($J72      -$H72      )/$H72      )*100))</f>
        <v>181.46201624462495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36.047704126058605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bXz4pM6BLX49wj5Aeg6EHlqPzL5YO0mMBVaTV0GQLq7AFgPtnneUKxtXmQampoc/Ahy2wXPCcDH47BE0lDSYg==" saltValue="YYubtZh40Ydvgu1YBdWE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1135000</v>
      </c>
      <c r="I10" s="94">
        <v>792552</v>
      </c>
      <c r="J10" s="93">
        <v>473000</v>
      </c>
      <c r="K10" s="94">
        <v>1019093</v>
      </c>
      <c r="L10" s="93"/>
      <c r="M10" s="94"/>
      <c r="N10" s="93"/>
      <c r="O10" s="94"/>
      <c r="P10" s="93">
        <f t="shared" ref="P10:P15" si="1">$H10      +$J10      +$L10      +$N10</f>
        <v>1608000</v>
      </c>
      <c r="Q10" s="94">
        <f t="shared" ref="Q10:Q15" si="2">$I10      +$K10      +$M10      +$O10</f>
        <v>1811645</v>
      </c>
      <c r="R10" s="48">
        <f t="shared" ref="R10:R15" si="3">IF(($H10      =0),0,((($J10      -$H10      )/$H10      )*100))</f>
        <v>-58.32599118942732</v>
      </c>
      <c r="S10" s="49">
        <f t="shared" ref="S10:S15" si="4">IF(($I10      =0),0,((($K10      -$I10      )/$I10      )*100))</f>
        <v>28.583739615823315</v>
      </c>
      <c r="T10" s="48">
        <f t="shared" ref="T10:T14" si="5">IF(($E10      =0),0,(($P10      /$E10      )*100))</f>
        <v>60.679245283018865</v>
      </c>
      <c r="U10" s="50">
        <f t="shared" ref="U10:U14" si="6">IF(($E10      =0),0,(($Q10      /$E10      )*100))</f>
        <v>68.363962264150942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1135000</v>
      </c>
      <c r="I15" s="97">
        <f t="shared" si="7"/>
        <v>792552</v>
      </c>
      <c r="J15" s="96">
        <f t="shared" si="7"/>
        <v>473000</v>
      </c>
      <c r="K15" s="97">
        <f t="shared" si="7"/>
        <v>1019093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1608000</v>
      </c>
      <c r="Q15" s="97">
        <f t="shared" si="2"/>
        <v>1811645</v>
      </c>
      <c r="R15" s="52">
        <f t="shared" si="3"/>
        <v>-58.32599118942732</v>
      </c>
      <c r="S15" s="53">
        <f t="shared" si="4"/>
        <v>28.583739615823315</v>
      </c>
      <c r="T15" s="52">
        <f>IF((SUM($E9:$E13))=0,0,(P15/(SUM($E9:$E13))*100))</f>
        <v>60.679245283018865</v>
      </c>
      <c r="U15" s="54">
        <f>IF((SUM($E9:$E13))=0,0,(Q15/(SUM($E9:$E13))*100))</f>
        <v>68.363962264150942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114000</v>
      </c>
      <c r="I32" s="94"/>
      <c r="J32" s="93">
        <v>112000</v>
      </c>
      <c r="K32" s="94">
        <v>418535</v>
      </c>
      <c r="L32" s="93"/>
      <c r="M32" s="94"/>
      <c r="N32" s="93"/>
      <c r="O32" s="94"/>
      <c r="P32" s="93">
        <f>$H32      +$J32      +$L32      +$N32</f>
        <v>226000</v>
      </c>
      <c r="Q32" s="94">
        <f>$I32      +$K32      +$M32      +$O32</f>
        <v>418535</v>
      </c>
      <c r="R32" s="48">
        <f>IF(($H32      =0),0,((($J32      -$H32      )/$H32      )*100))</f>
        <v>-1.7543859649122806</v>
      </c>
      <c r="S32" s="49">
        <f>IF(($I32      =0),0,((($K32      -$I32      )/$I32      )*100))</f>
        <v>0</v>
      </c>
      <c r="T32" s="48">
        <f>IF(($E32      =0),0,(($P32      /$E32      )*100))</f>
        <v>23.789473684210527</v>
      </c>
      <c r="U32" s="50">
        <f>IF(($E32      =0),0,(($Q32      /$E32      )*100))</f>
        <v>44.056315789473679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114000</v>
      </c>
      <c r="I33" s="97">
        <f t="shared" si="17"/>
        <v>0</v>
      </c>
      <c r="J33" s="96">
        <f t="shared" si="17"/>
        <v>112000</v>
      </c>
      <c r="K33" s="97">
        <f t="shared" si="17"/>
        <v>418535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226000</v>
      </c>
      <c r="Q33" s="97">
        <f>$I33      +$K33      +$M33      +$O33</f>
        <v>418535</v>
      </c>
      <c r="R33" s="52">
        <f>IF(($H33      =0),0,((($J33      -$H33      )/$H33      )*100))</f>
        <v>-1.7543859649122806</v>
      </c>
      <c r="S33" s="53">
        <f>IF(($I33      =0),0,((($K33      -$I33      )/$I33      )*100))</f>
        <v>0</v>
      </c>
      <c r="T33" s="52">
        <f>IF($E33   =0,0,($P33   /$E33   )*100)</f>
        <v>23.789473684210527</v>
      </c>
      <c r="U33" s="54">
        <f>IF($E33   =0,0,($Q33   /$E33   )*100)</f>
        <v>44.056315789473679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13000000</v>
      </c>
      <c r="C51" s="92"/>
      <c r="D51" s="92"/>
      <c r="E51" s="92">
        <f t="shared" si="26"/>
        <v>13000000</v>
      </c>
      <c r="F51" s="93">
        <v>13000000</v>
      </c>
      <c r="G51" s="94">
        <v>10400000</v>
      </c>
      <c r="H51" s="93">
        <v>406000</v>
      </c>
      <c r="I51" s="94">
        <v>406820</v>
      </c>
      <c r="J51" s="93">
        <v>2567000</v>
      </c>
      <c r="K51" s="94">
        <v>5420107</v>
      </c>
      <c r="L51" s="93"/>
      <c r="M51" s="94"/>
      <c r="N51" s="93"/>
      <c r="O51" s="94"/>
      <c r="P51" s="93">
        <f t="shared" si="27"/>
        <v>2973000</v>
      </c>
      <c r="Q51" s="94">
        <f t="shared" si="28"/>
        <v>5826927</v>
      </c>
      <c r="R51" s="48">
        <f t="shared" si="29"/>
        <v>532.26600985221671</v>
      </c>
      <c r="S51" s="49">
        <f t="shared" si="30"/>
        <v>1232.3108500073743</v>
      </c>
      <c r="T51" s="48">
        <f t="shared" si="31"/>
        <v>22.869230769230768</v>
      </c>
      <c r="U51" s="50">
        <f t="shared" si="32"/>
        <v>44.822515384615386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13000000</v>
      </c>
      <c r="C53" s="95">
        <f>SUM(C42:C52)</f>
        <v>0</v>
      </c>
      <c r="D53" s="95"/>
      <c r="E53" s="95">
        <f t="shared" si="26"/>
        <v>13000000</v>
      </c>
      <c r="F53" s="96">
        <f t="shared" ref="F53:O53" si="33">SUM(F42:F52)</f>
        <v>13000000</v>
      </c>
      <c r="G53" s="97">
        <f t="shared" si="33"/>
        <v>10400000</v>
      </c>
      <c r="H53" s="96">
        <f t="shared" si="33"/>
        <v>406000</v>
      </c>
      <c r="I53" s="97">
        <f t="shared" si="33"/>
        <v>406820</v>
      </c>
      <c r="J53" s="96">
        <f t="shared" si="33"/>
        <v>2567000</v>
      </c>
      <c r="K53" s="97">
        <f t="shared" si="33"/>
        <v>5420107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2973000</v>
      </c>
      <c r="Q53" s="97">
        <f t="shared" si="28"/>
        <v>5826927</v>
      </c>
      <c r="R53" s="52">
        <f t="shared" si="29"/>
        <v>532.26600985221671</v>
      </c>
      <c r="S53" s="53">
        <f t="shared" si="30"/>
        <v>1232.3108500073743</v>
      </c>
      <c r="T53" s="52">
        <f>IF((+$E43+$E45+$E47+$E48+$E51) =0,0,(P53   /(+$E43+$E45+$E47+$E48+$E51) )*100)</f>
        <v>22.869230769230768</v>
      </c>
      <c r="U53" s="54">
        <f>IF((+$E43+$E45+$E47+$E48+$E51) =0,0,(Q53   /(+$E43+$E45+$E47+$E48+$E51) )*100)</f>
        <v>44.822515384615386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16600000</v>
      </c>
      <c r="C67" s="104">
        <f>SUM(C9:C14,C17:C23,C26:C29,C32,C35:C39,C42:C52,C55:C58,C61:C65)</f>
        <v>0</v>
      </c>
      <c r="D67" s="104"/>
      <c r="E67" s="104">
        <f t="shared" si="35"/>
        <v>16600000</v>
      </c>
      <c r="F67" s="105">
        <f t="shared" ref="F67:O67" si="43">SUM(F9:F14,F17:F23,F26:F29,F32,F35:F39,F42:F52,F55:F58,F61:F65)</f>
        <v>16600000</v>
      </c>
      <c r="G67" s="106">
        <f t="shared" si="43"/>
        <v>13715000</v>
      </c>
      <c r="H67" s="105">
        <f t="shared" si="43"/>
        <v>1655000</v>
      </c>
      <c r="I67" s="106">
        <f t="shared" si="43"/>
        <v>1199372</v>
      </c>
      <c r="J67" s="105">
        <f t="shared" si="43"/>
        <v>3152000</v>
      </c>
      <c r="K67" s="106">
        <f t="shared" si="43"/>
        <v>6857735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4807000</v>
      </c>
      <c r="Q67" s="106">
        <f t="shared" si="37"/>
        <v>8057107</v>
      </c>
      <c r="R67" s="61">
        <f t="shared" si="38"/>
        <v>90.453172205438065</v>
      </c>
      <c r="S67" s="62">
        <f t="shared" si="39"/>
        <v>471.77714670677659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28.957831325301203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48.536789156626511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8733000</v>
      </c>
      <c r="C69" s="92"/>
      <c r="D69" s="92"/>
      <c r="E69" s="92">
        <f>$B69      +$C69      +$D69</f>
        <v>8733000</v>
      </c>
      <c r="F69" s="93">
        <v>8733000</v>
      </c>
      <c r="G69" s="94">
        <v>7000000</v>
      </c>
      <c r="H69" s="93">
        <v>2514000</v>
      </c>
      <c r="I69" s="94">
        <v>4060204</v>
      </c>
      <c r="J69" s="93">
        <v>2167000</v>
      </c>
      <c r="K69" s="94"/>
      <c r="L69" s="93"/>
      <c r="M69" s="94"/>
      <c r="N69" s="93"/>
      <c r="O69" s="94"/>
      <c r="P69" s="93">
        <f>$H69      +$J69      +$L69      +$N69</f>
        <v>4681000</v>
      </c>
      <c r="Q69" s="94">
        <f>$I69      +$K69      +$M69      +$O69</f>
        <v>4060204</v>
      </c>
      <c r="R69" s="48">
        <f>IF(($H69      =0),0,((($J69      -$H69      )/$H69      )*100))</f>
        <v>-13.802704852824185</v>
      </c>
      <c r="S69" s="49">
        <f>IF(($I69      =0),0,((($K69      -$I69      )/$I69      )*100))</f>
        <v>-100</v>
      </c>
      <c r="T69" s="48">
        <f>IF(($E69      =0),0,(($P69      /$E69      )*100))</f>
        <v>53.601282491698157</v>
      </c>
      <c r="U69" s="50">
        <f>IF(($E69      =0),0,(($Q69      /$E69      )*100))</f>
        <v>46.492660025191803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8733000</v>
      </c>
      <c r="C70" s="101">
        <f>C69</f>
        <v>0</v>
      </c>
      <c r="D70" s="101"/>
      <c r="E70" s="101">
        <f>$B70      +$C70      +$D70</f>
        <v>8733000</v>
      </c>
      <c r="F70" s="102">
        <f t="shared" ref="F70:O70" si="44">F69</f>
        <v>8733000</v>
      </c>
      <c r="G70" s="103">
        <f t="shared" si="44"/>
        <v>7000000</v>
      </c>
      <c r="H70" s="102">
        <f t="shared" si="44"/>
        <v>2514000</v>
      </c>
      <c r="I70" s="103">
        <f t="shared" si="44"/>
        <v>4060204</v>
      </c>
      <c r="J70" s="102">
        <f t="shared" si="44"/>
        <v>2167000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4681000</v>
      </c>
      <c r="Q70" s="103">
        <f>$I70      +$K70      +$M70      +$O70</f>
        <v>4060204</v>
      </c>
      <c r="R70" s="57">
        <f>IF(($H70      =0),0,((($J70      -$H70      )/$H70      )*100))</f>
        <v>-13.802704852824185</v>
      </c>
      <c r="S70" s="58">
        <f>IF(($I70      =0),0,((($K70      -$I70      )/$I70      )*100))</f>
        <v>-100</v>
      </c>
      <c r="T70" s="57">
        <f>IF($E70   =0,0,($P70   /$E70   )*100)</f>
        <v>53.601282491698157</v>
      </c>
      <c r="U70" s="59">
        <f>IF($E70   =0,0,($Q70   /$E70 )*100)</f>
        <v>46.492660025191803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8733000</v>
      </c>
      <c r="C71" s="104">
        <f>C69</f>
        <v>0</v>
      </c>
      <c r="D71" s="104"/>
      <c r="E71" s="104">
        <f>$B71      +$C71      +$D71</f>
        <v>8733000</v>
      </c>
      <c r="F71" s="105">
        <f t="shared" ref="F71:O71" si="45">F69</f>
        <v>8733000</v>
      </c>
      <c r="G71" s="106">
        <f t="shared" si="45"/>
        <v>7000000</v>
      </c>
      <c r="H71" s="105">
        <f t="shared" si="45"/>
        <v>2514000</v>
      </c>
      <c r="I71" s="106">
        <f t="shared" si="45"/>
        <v>4060204</v>
      </c>
      <c r="J71" s="105">
        <f t="shared" si="45"/>
        <v>2167000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4681000</v>
      </c>
      <c r="Q71" s="106">
        <f>$I71      +$K71      +$M71      +$O71</f>
        <v>4060204</v>
      </c>
      <c r="R71" s="61">
        <f>IF(($H71      =0),0,((($J71      -$H71      )/$H71      )*100))</f>
        <v>-13.802704852824185</v>
      </c>
      <c r="S71" s="62">
        <f>IF(($I71      =0),0,((($K71      -$I71      )/$I71      )*100))</f>
        <v>-100</v>
      </c>
      <c r="T71" s="61">
        <f>IF($E71   =0,0,($P71   /$E71   )*100)</f>
        <v>53.601282491698157</v>
      </c>
      <c r="U71" s="65">
        <f>IF($E71   =0,0,($Q71   /$E71   )*100)</f>
        <v>46.492660025191803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25333000</v>
      </c>
      <c r="C72" s="104">
        <f>SUM(C9:C14,C17:C23,C26:C29,C32,C35:C39,C42:C52,C55:C58,C61:C65,C69)</f>
        <v>0</v>
      </c>
      <c r="D72" s="104"/>
      <c r="E72" s="104">
        <f>$B72      +$C72      +$D72</f>
        <v>25333000</v>
      </c>
      <c r="F72" s="105">
        <f t="shared" ref="F72:O72" si="46">SUM(F9:F14,F17:F23,F26:F29,F32,F35:F39,F42:F52,F55:F58,F61:F65,F69)</f>
        <v>25333000</v>
      </c>
      <c r="G72" s="106">
        <f t="shared" si="46"/>
        <v>20715000</v>
      </c>
      <c r="H72" s="105">
        <f t="shared" si="46"/>
        <v>4169000</v>
      </c>
      <c r="I72" s="106">
        <f t="shared" si="46"/>
        <v>5259576</v>
      </c>
      <c r="J72" s="105">
        <f t="shared" si="46"/>
        <v>5319000</v>
      </c>
      <c r="K72" s="106">
        <f t="shared" si="46"/>
        <v>6857735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9488000</v>
      </c>
      <c r="Q72" s="106">
        <f>$I72      +$K72      +$M72      +$O72</f>
        <v>12117311</v>
      </c>
      <c r="R72" s="61">
        <f>IF(($H72      =0),0,((($J72      -$H72      )/$H72      )*100))</f>
        <v>27.584552650515707</v>
      </c>
      <c r="S72" s="62">
        <f>IF(($I72      =0),0,((($K72      -$I72      )/$I72      )*100))</f>
        <v>30.385700292190855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37.453124383215567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47.832120159475785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84LpP5jCsBSszffow101H6cz4m2BGaRtbN1DX4JkepLXV9IYCtKMSpNx76Zi0ioK1Zv5SJjNcM1IY8SvUIyimA==" saltValue="Xfx6hXsFjZQDN/nCVkka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369000</v>
      </c>
      <c r="I10" s="94">
        <v>133165</v>
      </c>
      <c r="J10" s="93"/>
      <c r="K10" s="94">
        <v>264016</v>
      </c>
      <c r="L10" s="93"/>
      <c r="M10" s="94"/>
      <c r="N10" s="93"/>
      <c r="O10" s="94"/>
      <c r="P10" s="93">
        <f t="shared" ref="P10:P15" si="1">$H10      +$J10      +$L10      +$N10</f>
        <v>369000</v>
      </c>
      <c r="Q10" s="94">
        <f t="shared" ref="Q10:Q15" si="2">$I10      +$K10      +$M10      +$O10</f>
        <v>397181</v>
      </c>
      <c r="R10" s="48">
        <f t="shared" ref="R10:R15" si="3">IF(($H10      =0),0,((($J10      -$H10      )/$H10      )*100))</f>
        <v>-100</v>
      </c>
      <c r="S10" s="49">
        <f t="shared" ref="S10:S15" si="4">IF(($I10      =0),0,((($K10      -$I10      )/$I10      )*100))</f>
        <v>98.26230616152894</v>
      </c>
      <c r="T10" s="48">
        <f t="shared" ref="T10:T14" si="5">IF(($E10      =0),0,(($P10      /$E10      )*100))</f>
        <v>12.724137931034482</v>
      </c>
      <c r="U10" s="50">
        <f t="shared" ref="U10:U14" si="6">IF(($E10      =0),0,(($Q10      /$E10      )*100))</f>
        <v>13.695896551724138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369000</v>
      </c>
      <c r="I15" s="97">
        <f t="shared" si="7"/>
        <v>133165</v>
      </c>
      <c r="J15" s="96">
        <f t="shared" si="7"/>
        <v>0</v>
      </c>
      <c r="K15" s="97">
        <f t="shared" si="7"/>
        <v>264016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369000</v>
      </c>
      <c r="Q15" s="97">
        <f t="shared" si="2"/>
        <v>397181</v>
      </c>
      <c r="R15" s="52">
        <f t="shared" si="3"/>
        <v>-100</v>
      </c>
      <c r="S15" s="53">
        <f t="shared" si="4"/>
        <v>98.26230616152894</v>
      </c>
      <c r="T15" s="52">
        <f>IF((SUM($E9:$E13))=0,0,(P15/(SUM($E9:$E13))*100))</f>
        <v>12.724137931034482</v>
      </c>
      <c r="U15" s="54">
        <f>IF((SUM($E9:$E13))=0,0,(Q15/(SUM($E9:$E13))*100))</f>
        <v>13.695896551724138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2334000</v>
      </c>
      <c r="C36" s="92"/>
      <c r="D36" s="92"/>
      <c r="E36" s="92">
        <f t="shared" si="18"/>
        <v>2334000</v>
      </c>
      <c r="F36" s="93">
        <v>2334000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2334000</v>
      </c>
      <c r="C40" s="95">
        <f>SUM(C35:C39)</f>
        <v>0</v>
      </c>
      <c r="D40" s="95"/>
      <c r="E40" s="95">
        <f t="shared" si="18"/>
        <v>2334000</v>
      </c>
      <c r="F40" s="96">
        <f t="shared" ref="F40:O40" si="25">SUM(F35:F39)</f>
        <v>2334000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5225000</v>
      </c>
      <c r="C51" s="92"/>
      <c r="D51" s="92"/>
      <c r="E51" s="92">
        <f t="shared" si="26"/>
        <v>5225000</v>
      </c>
      <c r="F51" s="93">
        <v>5225000</v>
      </c>
      <c r="G51" s="94">
        <v>5225000</v>
      </c>
      <c r="H51" s="93">
        <v>2589000</v>
      </c>
      <c r="I51" s="94"/>
      <c r="J51" s="93"/>
      <c r="K51" s="94"/>
      <c r="L51" s="93"/>
      <c r="M51" s="94"/>
      <c r="N51" s="93"/>
      <c r="O51" s="94"/>
      <c r="P51" s="93">
        <f t="shared" si="27"/>
        <v>2589000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49.550239234449762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5225000</v>
      </c>
      <c r="C53" s="95">
        <f>SUM(C42:C52)</f>
        <v>0</v>
      </c>
      <c r="D53" s="95"/>
      <c r="E53" s="95">
        <f t="shared" si="26"/>
        <v>5225000</v>
      </c>
      <c r="F53" s="96">
        <f t="shared" ref="F53:O53" si="33">SUM(F42:F52)</f>
        <v>5225000</v>
      </c>
      <c r="G53" s="97">
        <f t="shared" si="33"/>
        <v>5225000</v>
      </c>
      <c r="H53" s="96">
        <f t="shared" si="33"/>
        <v>2589000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2589000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49.550239234449762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10459000</v>
      </c>
      <c r="C67" s="104">
        <f>SUM(C9:C14,C17:C23,C26:C29,C32,C35:C39,C42:C52,C55:C58,C61:C65)</f>
        <v>0</v>
      </c>
      <c r="D67" s="104"/>
      <c r="E67" s="104">
        <f t="shared" si="35"/>
        <v>10459000</v>
      </c>
      <c r="F67" s="105">
        <f t="shared" ref="F67:O67" si="43">SUM(F9:F14,F17:F23,F26:F29,F32,F35:F39,F42:F52,F55:F58,F61:F65)</f>
        <v>10459000</v>
      </c>
      <c r="G67" s="106">
        <f t="shared" si="43"/>
        <v>8125000</v>
      </c>
      <c r="H67" s="105">
        <f t="shared" si="43"/>
        <v>2958000</v>
      </c>
      <c r="I67" s="106">
        <f t="shared" si="43"/>
        <v>133165</v>
      </c>
      <c r="J67" s="105">
        <f t="shared" si="43"/>
        <v>0</v>
      </c>
      <c r="K67" s="106">
        <f t="shared" si="43"/>
        <v>264016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2958000</v>
      </c>
      <c r="Q67" s="106">
        <f t="shared" si="37"/>
        <v>397181</v>
      </c>
      <c r="R67" s="61">
        <f t="shared" si="38"/>
        <v>-100</v>
      </c>
      <c r="S67" s="62">
        <f t="shared" si="39"/>
        <v>98.26230616152894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36.406153846153842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4.8883815384615383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8352000</v>
      </c>
      <c r="C69" s="92"/>
      <c r="D69" s="92"/>
      <c r="E69" s="92">
        <f>$B69      +$C69      +$D69</f>
        <v>8352000</v>
      </c>
      <c r="F69" s="93">
        <v>8352000</v>
      </c>
      <c r="G69" s="94">
        <v>5620000</v>
      </c>
      <c r="H69" s="93"/>
      <c r="I69" s="94"/>
      <c r="J69" s="93">
        <v>5749000</v>
      </c>
      <c r="K69" s="94">
        <v>1065697</v>
      </c>
      <c r="L69" s="93"/>
      <c r="M69" s="94"/>
      <c r="N69" s="93"/>
      <c r="O69" s="94"/>
      <c r="P69" s="93">
        <f>$H69      +$J69      +$L69      +$N69</f>
        <v>5749000</v>
      </c>
      <c r="Q69" s="94">
        <f>$I69      +$K69      +$M69      +$O69</f>
        <v>1065697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68.833812260536405</v>
      </c>
      <c r="U69" s="50">
        <f>IF(($E69      =0),0,(($Q69      /$E69      )*100))</f>
        <v>12.759782088122606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8352000</v>
      </c>
      <c r="C70" s="101">
        <f>C69</f>
        <v>0</v>
      </c>
      <c r="D70" s="101"/>
      <c r="E70" s="101">
        <f>$B70      +$C70      +$D70</f>
        <v>8352000</v>
      </c>
      <c r="F70" s="102">
        <f t="shared" ref="F70:O70" si="44">F69</f>
        <v>8352000</v>
      </c>
      <c r="G70" s="103">
        <f t="shared" si="44"/>
        <v>5620000</v>
      </c>
      <c r="H70" s="102">
        <f t="shared" si="44"/>
        <v>0</v>
      </c>
      <c r="I70" s="103">
        <f t="shared" si="44"/>
        <v>0</v>
      </c>
      <c r="J70" s="102">
        <f t="shared" si="44"/>
        <v>5749000</v>
      </c>
      <c r="K70" s="103">
        <f t="shared" si="44"/>
        <v>1065697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5749000</v>
      </c>
      <c r="Q70" s="103">
        <f>$I70      +$K70      +$M70      +$O70</f>
        <v>1065697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68.833812260536405</v>
      </c>
      <c r="U70" s="59">
        <f>IF($E70   =0,0,($Q70   /$E70 )*100)</f>
        <v>12.759782088122606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8352000</v>
      </c>
      <c r="C71" s="104">
        <f>C69</f>
        <v>0</v>
      </c>
      <c r="D71" s="104"/>
      <c r="E71" s="104">
        <f>$B71      +$C71      +$D71</f>
        <v>8352000</v>
      </c>
      <c r="F71" s="105">
        <f t="shared" ref="F71:O71" si="45">F69</f>
        <v>8352000</v>
      </c>
      <c r="G71" s="106">
        <f t="shared" si="45"/>
        <v>5620000</v>
      </c>
      <c r="H71" s="105">
        <f t="shared" si="45"/>
        <v>0</v>
      </c>
      <c r="I71" s="106">
        <f t="shared" si="45"/>
        <v>0</v>
      </c>
      <c r="J71" s="105">
        <f t="shared" si="45"/>
        <v>5749000</v>
      </c>
      <c r="K71" s="106">
        <f t="shared" si="45"/>
        <v>1065697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5749000</v>
      </c>
      <c r="Q71" s="106">
        <f>$I71      +$K71      +$M71      +$O71</f>
        <v>1065697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68.833812260536405</v>
      </c>
      <c r="U71" s="65">
        <f>IF($E71   =0,0,($Q71   /$E71   )*100)</f>
        <v>12.759782088122606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18811000</v>
      </c>
      <c r="C72" s="104">
        <f>SUM(C9:C14,C17:C23,C26:C29,C32,C35:C39,C42:C52,C55:C58,C61:C65,C69)</f>
        <v>0</v>
      </c>
      <c r="D72" s="104"/>
      <c r="E72" s="104">
        <f>$B72      +$C72      +$D72</f>
        <v>18811000</v>
      </c>
      <c r="F72" s="105">
        <f t="shared" ref="F72:O72" si="46">SUM(F9:F14,F17:F23,F26:F29,F32,F35:F39,F42:F52,F55:F58,F61:F65,F69)</f>
        <v>18811000</v>
      </c>
      <c r="G72" s="106">
        <f t="shared" si="46"/>
        <v>13745000</v>
      </c>
      <c r="H72" s="105">
        <f t="shared" si="46"/>
        <v>2958000</v>
      </c>
      <c r="I72" s="106">
        <f t="shared" si="46"/>
        <v>133165</v>
      </c>
      <c r="J72" s="105">
        <f t="shared" si="46"/>
        <v>5749000</v>
      </c>
      <c r="K72" s="106">
        <f t="shared" si="46"/>
        <v>1329713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8707000</v>
      </c>
      <c r="Q72" s="106">
        <f>$I72      +$K72      +$M72      +$O72</f>
        <v>1462878</v>
      </c>
      <c r="R72" s="61">
        <f>IF(($H72      =0),0,((($J72      -$H72      )/$H72      )*100))</f>
        <v>94.354293441514542</v>
      </c>
      <c r="S72" s="62">
        <f>IF(($I72      =0),0,((($K72      -$I72      )/$I72      )*100))</f>
        <v>898.54541358465065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52.843357407295024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8.8783030891545796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z+XpHYsxisOSId8rg/y7U8AV3ESUxy2cRlwvAaq+w3qd3uHTAvDN0L5UglQEX+4/bV6/E+lXQ3ADZcIo+dbWOQ==" saltValue="Nox1CRfIRvEq7ZNmhvA/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1893000</v>
      </c>
      <c r="I10" s="94"/>
      <c r="J10" s="93">
        <v>458000</v>
      </c>
      <c r="K10" s="94"/>
      <c r="L10" s="93"/>
      <c r="M10" s="94"/>
      <c r="N10" s="93"/>
      <c r="O10" s="94"/>
      <c r="P10" s="93">
        <f t="shared" ref="P10:P15" si="1">$H10      +$J10      +$L10      +$N10</f>
        <v>2351000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-75.805599577390382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81.068965517241381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1893000</v>
      </c>
      <c r="I15" s="97">
        <f t="shared" si="7"/>
        <v>0</v>
      </c>
      <c r="J15" s="96">
        <f t="shared" si="7"/>
        <v>458000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2351000</v>
      </c>
      <c r="Q15" s="97">
        <f t="shared" si="2"/>
        <v>0</v>
      </c>
      <c r="R15" s="52">
        <f t="shared" si="3"/>
        <v>-75.805599577390382</v>
      </c>
      <c r="S15" s="53">
        <f t="shared" si="4"/>
        <v>0</v>
      </c>
      <c r="T15" s="52">
        <f>IF((SUM($E9:$E13))=0,0,(P15/(SUM($E9:$E13))*100))</f>
        <v>81.068965517241381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978000</v>
      </c>
      <c r="C32" s="92"/>
      <c r="D32" s="92"/>
      <c r="E32" s="92">
        <f>$B32      +$C32      +$D32</f>
        <v>978000</v>
      </c>
      <c r="F32" s="93">
        <v>978000</v>
      </c>
      <c r="G32" s="94">
        <v>245000</v>
      </c>
      <c r="H32" s="93">
        <v>195000</v>
      </c>
      <c r="I32" s="94"/>
      <c r="J32" s="93">
        <v>50000</v>
      </c>
      <c r="K32" s="94"/>
      <c r="L32" s="93"/>
      <c r="M32" s="94"/>
      <c r="N32" s="93"/>
      <c r="O32" s="94"/>
      <c r="P32" s="93">
        <f>$H32      +$J32      +$L32      +$N32</f>
        <v>245000</v>
      </c>
      <c r="Q32" s="94">
        <f>$I32      +$K32      +$M32      +$O32</f>
        <v>0</v>
      </c>
      <c r="R32" s="48">
        <f>IF(($H32      =0),0,((($J32      -$H32      )/$H32      )*100))</f>
        <v>-74.358974358974365</v>
      </c>
      <c r="S32" s="49">
        <f>IF(($I32      =0),0,((($K32      -$I32      )/$I32      )*100))</f>
        <v>0</v>
      </c>
      <c r="T32" s="48">
        <f>IF(($E32      =0),0,(($P32      /$E32      )*100))</f>
        <v>25.051124744376281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978000</v>
      </c>
      <c r="C33" s="95">
        <f>C32</f>
        <v>0</v>
      </c>
      <c r="D33" s="95"/>
      <c r="E33" s="95">
        <f>$B33      +$C33      +$D33</f>
        <v>978000</v>
      </c>
      <c r="F33" s="96">
        <f t="shared" ref="F33:O33" si="17">F32</f>
        <v>978000</v>
      </c>
      <c r="G33" s="97">
        <f t="shared" si="17"/>
        <v>245000</v>
      </c>
      <c r="H33" s="96">
        <f t="shared" si="17"/>
        <v>195000</v>
      </c>
      <c r="I33" s="97">
        <f t="shared" si="17"/>
        <v>0</v>
      </c>
      <c r="J33" s="96">
        <f t="shared" si="17"/>
        <v>50000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245000</v>
      </c>
      <c r="Q33" s="97">
        <f>$I33      +$K33      +$M33      +$O33</f>
        <v>0</v>
      </c>
      <c r="R33" s="52">
        <f>IF(($H33      =0),0,((($J33      -$H33      )/$H33      )*100))</f>
        <v>-74.358974358974365</v>
      </c>
      <c r="S33" s="53">
        <f>IF(($I33      =0),0,((($K33      -$I33      )/$I33      )*100))</f>
        <v>0</v>
      </c>
      <c r="T33" s="52">
        <f>IF($E33   =0,0,($P33   /$E33   )*100)</f>
        <v>25.051124744376281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3000000</v>
      </c>
      <c r="C35" s="92"/>
      <c r="D35" s="92"/>
      <c r="E35" s="92">
        <f t="shared" ref="E35:E40" si="18">$B35      +$C35      +$D35</f>
        <v>3000000</v>
      </c>
      <c r="F35" s="93">
        <v>3000000</v>
      </c>
      <c r="G35" s="94">
        <v>500000</v>
      </c>
      <c r="H35" s="93"/>
      <c r="I35" s="94"/>
      <c r="J35" s="93">
        <v>571000</v>
      </c>
      <c r="K35" s="94"/>
      <c r="L35" s="93"/>
      <c r="M35" s="94"/>
      <c r="N35" s="93"/>
      <c r="O35" s="94"/>
      <c r="P35" s="93">
        <f t="shared" ref="P35:P40" si="19">$H35      +$J35      +$L35      +$N35</f>
        <v>571000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19.033333333333331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500000</v>
      </c>
      <c r="H40" s="96">
        <f t="shared" si="25"/>
        <v>0</v>
      </c>
      <c r="I40" s="97">
        <f t="shared" si="25"/>
        <v>0</v>
      </c>
      <c r="J40" s="96">
        <f t="shared" si="25"/>
        <v>571000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571000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19.033333333333331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9450000</v>
      </c>
      <c r="C51" s="92"/>
      <c r="D51" s="92"/>
      <c r="E51" s="92">
        <f t="shared" si="26"/>
        <v>9450000</v>
      </c>
      <c r="F51" s="93">
        <v>9450000</v>
      </c>
      <c r="G51" s="94">
        <v>7125000</v>
      </c>
      <c r="H51" s="93">
        <v>1934000</v>
      </c>
      <c r="I51" s="94"/>
      <c r="J51" s="93">
        <v>1973000</v>
      </c>
      <c r="K51" s="94"/>
      <c r="L51" s="93"/>
      <c r="M51" s="94"/>
      <c r="N51" s="93"/>
      <c r="O51" s="94"/>
      <c r="P51" s="93">
        <f t="shared" si="27"/>
        <v>3907000</v>
      </c>
      <c r="Q51" s="94">
        <f t="shared" si="28"/>
        <v>0</v>
      </c>
      <c r="R51" s="48">
        <f t="shared" si="29"/>
        <v>2.016546018614271</v>
      </c>
      <c r="S51" s="49">
        <f t="shared" si="30"/>
        <v>0</v>
      </c>
      <c r="T51" s="48">
        <f t="shared" si="31"/>
        <v>41.343915343915342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9450000</v>
      </c>
      <c r="C53" s="95">
        <f>SUM(C42:C52)</f>
        <v>0</v>
      </c>
      <c r="D53" s="95"/>
      <c r="E53" s="95">
        <f t="shared" si="26"/>
        <v>9450000</v>
      </c>
      <c r="F53" s="96">
        <f t="shared" ref="F53:O53" si="33">SUM(F42:F52)</f>
        <v>9450000</v>
      </c>
      <c r="G53" s="97">
        <f t="shared" si="33"/>
        <v>7125000</v>
      </c>
      <c r="H53" s="96">
        <f t="shared" si="33"/>
        <v>1934000</v>
      </c>
      <c r="I53" s="97">
        <f t="shared" si="33"/>
        <v>0</v>
      </c>
      <c r="J53" s="96">
        <f t="shared" si="33"/>
        <v>1973000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3907000</v>
      </c>
      <c r="Q53" s="97">
        <f t="shared" si="28"/>
        <v>0</v>
      </c>
      <c r="R53" s="52">
        <f t="shared" si="29"/>
        <v>2.016546018614271</v>
      </c>
      <c r="S53" s="53">
        <f t="shared" si="30"/>
        <v>0</v>
      </c>
      <c r="T53" s="52">
        <f>IF((+$E43+$E45+$E47+$E48+$E51) =0,0,(P53   /(+$E43+$E45+$E47+$E48+$E51) )*100)</f>
        <v>41.343915343915342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16328000</v>
      </c>
      <c r="C67" s="104">
        <f>SUM(C9:C14,C17:C23,C26:C29,C32,C35:C39,C42:C52,C55:C58,C61:C65)</f>
        <v>0</v>
      </c>
      <c r="D67" s="104"/>
      <c r="E67" s="104">
        <f t="shared" si="35"/>
        <v>16328000</v>
      </c>
      <c r="F67" s="105">
        <f t="shared" ref="F67:O67" si="43">SUM(F9:F14,F17:F23,F26:F29,F32,F35:F39,F42:F52,F55:F58,F61:F65)</f>
        <v>16328000</v>
      </c>
      <c r="G67" s="106">
        <f t="shared" si="43"/>
        <v>10770000</v>
      </c>
      <c r="H67" s="105">
        <f t="shared" si="43"/>
        <v>4022000</v>
      </c>
      <c r="I67" s="106">
        <f t="shared" si="43"/>
        <v>0</v>
      </c>
      <c r="J67" s="105">
        <f t="shared" si="43"/>
        <v>3052000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7074000</v>
      </c>
      <c r="Q67" s="106">
        <f t="shared" si="37"/>
        <v>0</v>
      </c>
      <c r="R67" s="61">
        <f t="shared" si="38"/>
        <v>-24.117354549975136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43.324350808427241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23009000</v>
      </c>
      <c r="C69" s="92"/>
      <c r="D69" s="92"/>
      <c r="E69" s="92">
        <f>$B69      +$C69      +$D69</f>
        <v>23009000</v>
      </c>
      <c r="F69" s="93">
        <v>23009000</v>
      </c>
      <c r="G69" s="94">
        <v>15000000</v>
      </c>
      <c r="H69" s="93">
        <v>1272000</v>
      </c>
      <c r="I69" s="94"/>
      <c r="J69" s="93">
        <v>7520000</v>
      </c>
      <c r="K69" s="94"/>
      <c r="L69" s="93"/>
      <c r="M69" s="94"/>
      <c r="N69" s="93"/>
      <c r="O69" s="94"/>
      <c r="P69" s="93">
        <f>$H69      +$J69      +$L69      +$N69</f>
        <v>8792000</v>
      </c>
      <c r="Q69" s="94">
        <f>$I69      +$K69      +$M69      +$O69</f>
        <v>0</v>
      </c>
      <c r="R69" s="48">
        <f>IF(($H69      =0),0,((($J69      -$H69      )/$H69      )*100))</f>
        <v>491.19496855345909</v>
      </c>
      <c r="S69" s="49">
        <f>IF(($I69      =0),0,((($K69      -$I69      )/$I69      )*100))</f>
        <v>0</v>
      </c>
      <c r="T69" s="48">
        <f>IF(($E69      =0),0,(($P69      /$E69      )*100))</f>
        <v>38.211134773349556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23009000</v>
      </c>
      <c r="C70" s="101">
        <f>C69</f>
        <v>0</v>
      </c>
      <c r="D70" s="101"/>
      <c r="E70" s="101">
        <f>$B70      +$C70      +$D70</f>
        <v>23009000</v>
      </c>
      <c r="F70" s="102">
        <f t="shared" ref="F70:O70" si="44">F69</f>
        <v>23009000</v>
      </c>
      <c r="G70" s="103">
        <f t="shared" si="44"/>
        <v>15000000</v>
      </c>
      <c r="H70" s="102">
        <f t="shared" si="44"/>
        <v>1272000</v>
      </c>
      <c r="I70" s="103">
        <f t="shared" si="44"/>
        <v>0</v>
      </c>
      <c r="J70" s="102">
        <f t="shared" si="44"/>
        <v>7520000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8792000</v>
      </c>
      <c r="Q70" s="103">
        <f>$I70      +$K70      +$M70      +$O70</f>
        <v>0</v>
      </c>
      <c r="R70" s="57">
        <f>IF(($H70      =0),0,((($J70      -$H70      )/$H70      )*100))</f>
        <v>491.19496855345909</v>
      </c>
      <c r="S70" s="58">
        <f>IF(($I70      =0),0,((($K70      -$I70      )/$I70      )*100))</f>
        <v>0</v>
      </c>
      <c r="T70" s="57">
        <f>IF($E70   =0,0,($P70   /$E70   )*100)</f>
        <v>38.211134773349556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23009000</v>
      </c>
      <c r="C71" s="104">
        <f>C69</f>
        <v>0</v>
      </c>
      <c r="D71" s="104"/>
      <c r="E71" s="104">
        <f>$B71      +$C71      +$D71</f>
        <v>23009000</v>
      </c>
      <c r="F71" s="105">
        <f t="shared" ref="F71:O71" si="45">F69</f>
        <v>23009000</v>
      </c>
      <c r="G71" s="106">
        <f t="shared" si="45"/>
        <v>15000000</v>
      </c>
      <c r="H71" s="105">
        <f t="shared" si="45"/>
        <v>1272000</v>
      </c>
      <c r="I71" s="106">
        <f t="shared" si="45"/>
        <v>0</v>
      </c>
      <c r="J71" s="105">
        <f t="shared" si="45"/>
        <v>7520000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8792000</v>
      </c>
      <c r="Q71" s="106">
        <f>$I71      +$K71      +$M71      +$O71</f>
        <v>0</v>
      </c>
      <c r="R71" s="61">
        <f>IF(($H71      =0),0,((($J71      -$H71      )/$H71      )*100))</f>
        <v>491.19496855345909</v>
      </c>
      <c r="S71" s="62">
        <f>IF(($I71      =0),0,((($K71      -$I71      )/$I71      )*100))</f>
        <v>0</v>
      </c>
      <c r="T71" s="61">
        <f>IF($E71   =0,0,($P71   /$E71   )*100)</f>
        <v>38.211134773349556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39337000</v>
      </c>
      <c r="C72" s="104">
        <f>SUM(C9:C14,C17:C23,C26:C29,C32,C35:C39,C42:C52,C55:C58,C61:C65,C69)</f>
        <v>0</v>
      </c>
      <c r="D72" s="104"/>
      <c r="E72" s="104">
        <f>$B72      +$C72      +$D72</f>
        <v>39337000</v>
      </c>
      <c r="F72" s="105">
        <f t="shared" ref="F72:O72" si="46">SUM(F9:F14,F17:F23,F26:F29,F32,F35:F39,F42:F52,F55:F58,F61:F65,F69)</f>
        <v>39337000</v>
      </c>
      <c r="G72" s="106">
        <f t="shared" si="46"/>
        <v>25770000</v>
      </c>
      <c r="H72" s="105">
        <f t="shared" si="46"/>
        <v>5294000</v>
      </c>
      <c r="I72" s="106">
        <f t="shared" si="46"/>
        <v>0</v>
      </c>
      <c r="J72" s="105">
        <f t="shared" si="46"/>
        <v>10572000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15866000</v>
      </c>
      <c r="Q72" s="106">
        <f>$I72      +$K72      +$M72      +$O72</f>
        <v>0</v>
      </c>
      <c r="R72" s="61">
        <f>IF(($H72      =0),0,((($J72      -$H72      )/$H72      )*100))</f>
        <v>99.697771061579147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40.333528230419198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pMznI8adpVUVciJdmdmQhzGC4RIFsCA3/UlmUTSnOvhemUl5hdqHDdWKuVtK/pyB+M1iQVF2xB19BHsHojzrw==" saltValue="XbXRSzSy+gWGhg3UGxuE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74000</v>
      </c>
      <c r="I32" s="94"/>
      <c r="J32" s="93">
        <v>143000</v>
      </c>
      <c r="K32" s="94"/>
      <c r="L32" s="93"/>
      <c r="M32" s="94"/>
      <c r="N32" s="93"/>
      <c r="O32" s="94"/>
      <c r="P32" s="93">
        <f>$H32      +$J32      +$L32      +$N32</f>
        <v>217000</v>
      </c>
      <c r="Q32" s="94">
        <f>$I32      +$K32      +$M32      +$O32</f>
        <v>0</v>
      </c>
      <c r="R32" s="48">
        <f>IF(($H32      =0),0,((($J32      -$H32      )/$H32      )*100))</f>
        <v>93.243243243243242</v>
      </c>
      <c r="S32" s="49">
        <f>IF(($I32      =0),0,((($K32      -$I32      )/$I32      )*100))</f>
        <v>0</v>
      </c>
      <c r="T32" s="48">
        <f>IF(($E32      =0),0,(($P32      /$E32      )*100))</f>
        <v>22.842105263157894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74000</v>
      </c>
      <c r="I33" s="97">
        <f t="shared" si="17"/>
        <v>0</v>
      </c>
      <c r="J33" s="96">
        <f t="shared" si="17"/>
        <v>143000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217000</v>
      </c>
      <c r="Q33" s="97">
        <f>$I33      +$K33      +$M33      +$O33</f>
        <v>0</v>
      </c>
      <c r="R33" s="52">
        <f>IF(($H33      =0),0,((($J33      -$H33      )/$H33      )*100))</f>
        <v>93.243243243243242</v>
      </c>
      <c r="S33" s="53">
        <f>IF(($I33      =0),0,((($K33      -$I33      )/$I33      )*100))</f>
        <v>0</v>
      </c>
      <c r="T33" s="52">
        <f>IF($E33   =0,0,($P33   /$E33   )*100)</f>
        <v>22.842105263157894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374000</v>
      </c>
      <c r="C36" s="92"/>
      <c r="D36" s="92"/>
      <c r="E36" s="92">
        <f t="shared" si="18"/>
        <v>374000</v>
      </c>
      <c r="F36" s="93">
        <v>374000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374000</v>
      </c>
      <c r="C40" s="95">
        <f>SUM(C35:C39)</f>
        <v>0</v>
      </c>
      <c r="D40" s="95"/>
      <c r="E40" s="95">
        <f t="shared" si="18"/>
        <v>374000</v>
      </c>
      <c r="F40" s="96">
        <f t="shared" ref="F40:O40" si="25">SUM(F35:F39)</f>
        <v>374000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15405000</v>
      </c>
      <c r="C51" s="92"/>
      <c r="D51" s="92"/>
      <c r="E51" s="92">
        <f t="shared" si="26"/>
        <v>15405000</v>
      </c>
      <c r="F51" s="93">
        <v>15405000</v>
      </c>
      <c r="G51" s="94">
        <v>7703000</v>
      </c>
      <c r="H51" s="93">
        <v>1619000</v>
      </c>
      <c r="I51" s="94"/>
      <c r="J51" s="93"/>
      <c r="K51" s="94"/>
      <c r="L51" s="93"/>
      <c r="M51" s="94"/>
      <c r="N51" s="93"/>
      <c r="O51" s="94"/>
      <c r="P51" s="93">
        <f t="shared" si="27"/>
        <v>1619000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10.509574813372282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15405000</v>
      </c>
      <c r="C53" s="95">
        <f>SUM(C42:C52)</f>
        <v>0</v>
      </c>
      <c r="D53" s="95"/>
      <c r="E53" s="95">
        <f t="shared" si="26"/>
        <v>15405000</v>
      </c>
      <c r="F53" s="96">
        <f t="shared" ref="F53:O53" si="33">SUM(F42:F52)</f>
        <v>15405000</v>
      </c>
      <c r="G53" s="97">
        <f t="shared" si="33"/>
        <v>7703000</v>
      </c>
      <c r="H53" s="96">
        <f t="shared" si="33"/>
        <v>1619000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1619000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10.509574813372282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18649000</v>
      </c>
      <c r="C67" s="104">
        <f>SUM(C9:C14,C17:C23,C26:C29,C32,C35:C39,C42:C52,C55:C58,C61:C65)</f>
        <v>0</v>
      </c>
      <c r="D67" s="104"/>
      <c r="E67" s="104">
        <f t="shared" si="35"/>
        <v>18649000</v>
      </c>
      <c r="F67" s="105">
        <f t="shared" ref="F67:O67" si="43">SUM(F9:F14,F17:F23,F26:F29,F32,F35:F39,F42:F52,F55:F58,F61:F65)</f>
        <v>18649000</v>
      </c>
      <c r="G67" s="106">
        <f t="shared" si="43"/>
        <v>10288000</v>
      </c>
      <c r="H67" s="105">
        <f t="shared" si="43"/>
        <v>1693000</v>
      </c>
      <c r="I67" s="106">
        <f t="shared" si="43"/>
        <v>0</v>
      </c>
      <c r="J67" s="105">
        <f t="shared" si="43"/>
        <v>143000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1836000</v>
      </c>
      <c r="Q67" s="106">
        <f t="shared" si="37"/>
        <v>0</v>
      </c>
      <c r="R67" s="61">
        <f t="shared" si="38"/>
        <v>-91.553455404607206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10.046511627906977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12846000</v>
      </c>
      <c r="C69" s="92"/>
      <c r="D69" s="92"/>
      <c r="E69" s="92">
        <f>$B69      +$C69      +$D69</f>
        <v>12846000</v>
      </c>
      <c r="F69" s="93">
        <v>12846000</v>
      </c>
      <c r="G69" s="94">
        <v>10300000</v>
      </c>
      <c r="H69" s="93">
        <v>1376000</v>
      </c>
      <c r="I69" s="94"/>
      <c r="J69" s="93">
        <v>4909000</v>
      </c>
      <c r="K69" s="94"/>
      <c r="L69" s="93"/>
      <c r="M69" s="94"/>
      <c r="N69" s="93"/>
      <c r="O69" s="94"/>
      <c r="P69" s="93">
        <f>$H69      +$J69      +$L69      +$N69</f>
        <v>6285000</v>
      </c>
      <c r="Q69" s="94">
        <f>$I69      +$K69      +$M69      +$O69</f>
        <v>0</v>
      </c>
      <c r="R69" s="48">
        <f>IF(($H69      =0),0,((($J69      -$H69      )/$H69      )*100))</f>
        <v>256.75872093023258</v>
      </c>
      <c r="S69" s="49">
        <f>IF(($I69      =0),0,((($K69      -$I69      )/$I69      )*100))</f>
        <v>0</v>
      </c>
      <c r="T69" s="48">
        <f>IF(($E69      =0),0,(($P69      /$E69      )*100))</f>
        <v>48.925735637552549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12846000</v>
      </c>
      <c r="C70" s="101">
        <f>C69</f>
        <v>0</v>
      </c>
      <c r="D70" s="101"/>
      <c r="E70" s="101">
        <f>$B70      +$C70      +$D70</f>
        <v>12846000</v>
      </c>
      <c r="F70" s="102">
        <f t="shared" ref="F70:O70" si="44">F69</f>
        <v>12846000</v>
      </c>
      <c r="G70" s="103">
        <f t="shared" si="44"/>
        <v>10300000</v>
      </c>
      <c r="H70" s="102">
        <f t="shared" si="44"/>
        <v>1376000</v>
      </c>
      <c r="I70" s="103">
        <f t="shared" si="44"/>
        <v>0</v>
      </c>
      <c r="J70" s="102">
        <f t="shared" si="44"/>
        <v>4909000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6285000</v>
      </c>
      <c r="Q70" s="103">
        <f>$I70      +$K70      +$M70      +$O70</f>
        <v>0</v>
      </c>
      <c r="R70" s="57">
        <f>IF(($H70      =0),0,((($J70      -$H70      )/$H70      )*100))</f>
        <v>256.75872093023258</v>
      </c>
      <c r="S70" s="58">
        <f>IF(($I70      =0),0,((($K70      -$I70      )/$I70      )*100))</f>
        <v>0</v>
      </c>
      <c r="T70" s="57">
        <f>IF($E70   =0,0,($P70   /$E70   )*100)</f>
        <v>48.925735637552549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12846000</v>
      </c>
      <c r="C71" s="104">
        <f>C69</f>
        <v>0</v>
      </c>
      <c r="D71" s="104"/>
      <c r="E71" s="104">
        <f>$B71      +$C71      +$D71</f>
        <v>12846000</v>
      </c>
      <c r="F71" s="105">
        <f t="shared" ref="F71:O71" si="45">F69</f>
        <v>12846000</v>
      </c>
      <c r="G71" s="106">
        <f t="shared" si="45"/>
        <v>10300000</v>
      </c>
      <c r="H71" s="105">
        <f t="shared" si="45"/>
        <v>1376000</v>
      </c>
      <c r="I71" s="106">
        <f t="shared" si="45"/>
        <v>0</v>
      </c>
      <c r="J71" s="105">
        <f t="shared" si="45"/>
        <v>4909000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6285000</v>
      </c>
      <c r="Q71" s="106">
        <f>$I71      +$K71      +$M71      +$O71</f>
        <v>0</v>
      </c>
      <c r="R71" s="61">
        <f>IF(($H71      =0),0,((($J71      -$H71      )/$H71      )*100))</f>
        <v>256.75872093023258</v>
      </c>
      <c r="S71" s="62">
        <f>IF(($I71      =0),0,((($K71      -$I71      )/$I71      )*100))</f>
        <v>0</v>
      </c>
      <c r="T71" s="61">
        <f>IF($E71   =0,0,($P71   /$E71   )*100)</f>
        <v>48.925735637552549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31495000</v>
      </c>
      <c r="C72" s="104">
        <f>SUM(C9:C14,C17:C23,C26:C29,C32,C35:C39,C42:C52,C55:C58,C61:C65,C69)</f>
        <v>0</v>
      </c>
      <c r="D72" s="104"/>
      <c r="E72" s="104">
        <f>$B72      +$C72      +$D72</f>
        <v>31495000</v>
      </c>
      <c r="F72" s="105">
        <f t="shared" ref="F72:O72" si="46">SUM(F9:F14,F17:F23,F26:F29,F32,F35:F39,F42:F52,F55:F58,F61:F65,F69)</f>
        <v>31495000</v>
      </c>
      <c r="G72" s="106">
        <f t="shared" si="46"/>
        <v>20588000</v>
      </c>
      <c r="H72" s="105">
        <f t="shared" si="46"/>
        <v>3069000</v>
      </c>
      <c r="I72" s="106">
        <f t="shared" si="46"/>
        <v>0</v>
      </c>
      <c r="J72" s="105">
        <f t="shared" si="46"/>
        <v>5052000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8121000</v>
      </c>
      <c r="Q72" s="106">
        <f>$I72      +$K72      +$M72      +$O72</f>
        <v>0</v>
      </c>
      <c r="R72" s="61">
        <f>IF(($H72      =0),0,((($J72      -$H72      )/$H72      )*100))</f>
        <v>64.613880742912997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26.094919829054337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UD9s2vC60y333mnf5501+pzCDBMBpDOpnEHWs6ntzgI55do3Pq3sTAcAGXcRtH9xMitOM2Ub9OUvwElKvnlKg==" saltValue="AZPZUfkrAUlbPkXFzj78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68000</v>
      </c>
      <c r="I32" s="94"/>
      <c r="J32" s="93">
        <v>22000</v>
      </c>
      <c r="K32" s="94"/>
      <c r="L32" s="93"/>
      <c r="M32" s="94"/>
      <c r="N32" s="93"/>
      <c r="O32" s="94"/>
      <c r="P32" s="93">
        <f>$H32      +$J32      +$L32      +$N32</f>
        <v>90000</v>
      </c>
      <c r="Q32" s="94">
        <f>$I32      +$K32      +$M32      +$O32</f>
        <v>0</v>
      </c>
      <c r="R32" s="48">
        <f>IF(($H32      =0),0,((($J32      -$H32      )/$H32      )*100))</f>
        <v>-67.64705882352942</v>
      </c>
      <c r="S32" s="49">
        <f>IF(($I32      =0),0,((($K32      -$I32      )/$I32      )*100))</f>
        <v>0</v>
      </c>
      <c r="T32" s="48">
        <f>IF(($E32      =0),0,(($P32      /$E32      )*100))</f>
        <v>9.4736842105263168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68000</v>
      </c>
      <c r="I33" s="97">
        <f t="shared" si="17"/>
        <v>0</v>
      </c>
      <c r="J33" s="96">
        <f t="shared" si="17"/>
        <v>22000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90000</v>
      </c>
      <c r="Q33" s="97">
        <f>$I33      +$K33      +$M33      +$O33</f>
        <v>0</v>
      </c>
      <c r="R33" s="52">
        <f>IF(($H33      =0),0,((($J33      -$H33      )/$H33      )*100))</f>
        <v>-67.64705882352942</v>
      </c>
      <c r="S33" s="53">
        <f>IF(($I33      =0),0,((($K33      -$I33      )/$I33      )*100))</f>
        <v>0</v>
      </c>
      <c r="T33" s="52">
        <f>IF($E33   =0,0,($P33   /$E33   )*100)</f>
        <v>9.4736842105263168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3825000</v>
      </c>
      <c r="C35" s="92"/>
      <c r="D35" s="92"/>
      <c r="E35" s="92">
        <f t="shared" ref="E35:E40" si="18">$B35      +$C35      +$D35</f>
        <v>3825000</v>
      </c>
      <c r="F35" s="93">
        <v>3825000</v>
      </c>
      <c r="G35" s="94">
        <v>650000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8825000</v>
      </c>
      <c r="C40" s="95">
        <f>SUM(C35:C39)</f>
        <v>0</v>
      </c>
      <c r="D40" s="95"/>
      <c r="E40" s="95">
        <f t="shared" si="18"/>
        <v>8825000</v>
      </c>
      <c r="F40" s="96">
        <f t="shared" ref="F40:O40" si="25">SUM(F35:F39)</f>
        <v>8825000</v>
      </c>
      <c r="G40" s="97">
        <f t="shared" si="25"/>
        <v>4650000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16675000</v>
      </c>
      <c r="C51" s="92"/>
      <c r="D51" s="92"/>
      <c r="E51" s="92">
        <f t="shared" si="26"/>
        <v>16675000</v>
      </c>
      <c r="F51" s="93">
        <v>16675000</v>
      </c>
      <c r="G51" s="94">
        <v>12638000</v>
      </c>
      <c r="H51" s="93">
        <v>8337000</v>
      </c>
      <c r="I51" s="94"/>
      <c r="J51" s="93">
        <v>4301000</v>
      </c>
      <c r="K51" s="94">
        <v>2452394</v>
      </c>
      <c r="L51" s="93"/>
      <c r="M51" s="94"/>
      <c r="N51" s="93"/>
      <c r="O51" s="94"/>
      <c r="P51" s="93">
        <f t="shared" si="27"/>
        <v>12638000</v>
      </c>
      <c r="Q51" s="94">
        <f t="shared" si="28"/>
        <v>2452394</v>
      </c>
      <c r="R51" s="48">
        <f t="shared" si="29"/>
        <v>-48.410699292311385</v>
      </c>
      <c r="S51" s="49">
        <f t="shared" si="30"/>
        <v>0</v>
      </c>
      <c r="T51" s="48">
        <f t="shared" si="31"/>
        <v>75.790104947526231</v>
      </c>
      <c r="U51" s="50">
        <f t="shared" si="32"/>
        <v>14.707010494752623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16675000</v>
      </c>
      <c r="C53" s="95">
        <f>SUM(C42:C52)</f>
        <v>0</v>
      </c>
      <c r="D53" s="95"/>
      <c r="E53" s="95">
        <f t="shared" si="26"/>
        <v>16675000</v>
      </c>
      <c r="F53" s="96">
        <f t="shared" ref="F53:O53" si="33">SUM(F42:F52)</f>
        <v>16675000</v>
      </c>
      <c r="G53" s="97">
        <f t="shared" si="33"/>
        <v>12638000</v>
      </c>
      <c r="H53" s="96">
        <f t="shared" si="33"/>
        <v>8337000</v>
      </c>
      <c r="I53" s="97">
        <f t="shared" si="33"/>
        <v>0</v>
      </c>
      <c r="J53" s="96">
        <f t="shared" si="33"/>
        <v>4301000</v>
      </c>
      <c r="K53" s="97">
        <f t="shared" si="33"/>
        <v>2452394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12638000</v>
      </c>
      <c r="Q53" s="97">
        <f t="shared" si="28"/>
        <v>2452394</v>
      </c>
      <c r="R53" s="52">
        <f t="shared" si="29"/>
        <v>-48.410699292311385</v>
      </c>
      <c r="S53" s="53">
        <f t="shared" si="30"/>
        <v>0</v>
      </c>
      <c r="T53" s="52">
        <f>IF((+$E43+$E45+$E47+$E48+$E51) =0,0,(P53   /(+$E43+$E45+$E47+$E48+$E51) )*100)</f>
        <v>75.790104947526231</v>
      </c>
      <c r="U53" s="54">
        <f>IF((+$E43+$E45+$E47+$E48+$E51) =0,0,(Q53   /(+$E43+$E45+$E47+$E48+$E51) )*100)</f>
        <v>14.707010494752623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28300000</v>
      </c>
      <c r="C67" s="104">
        <f>SUM(C9:C14,C17:C23,C26:C29,C32,C35:C39,C42:C52,C55:C58,C61:C65)</f>
        <v>0</v>
      </c>
      <c r="D67" s="104"/>
      <c r="E67" s="104">
        <f t="shared" si="35"/>
        <v>28300000</v>
      </c>
      <c r="F67" s="105">
        <f t="shared" ref="F67:O67" si="43">SUM(F9:F14,F17:F23,F26:F29,F32,F35:F39,F42:F52,F55:F58,F61:F65)</f>
        <v>28300000</v>
      </c>
      <c r="G67" s="106">
        <f t="shared" si="43"/>
        <v>19376000</v>
      </c>
      <c r="H67" s="105">
        <f t="shared" si="43"/>
        <v>8405000</v>
      </c>
      <c r="I67" s="106">
        <f t="shared" si="43"/>
        <v>0</v>
      </c>
      <c r="J67" s="105">
        <f t="shared" si="43"/>
        <v>4323000</v>
      </c>
      <c r="K67" s="106">
        <f t="shared" si="43"/>
        <v>2452394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12728000</v>
      </c>
      <c r="Q67" s="106">
        <f t="shared" si="37"/>
        <v>2452394</v>
      </c>
      <c r="R67" s="61">
        <f t="shared" si="38"/>
        <v>-48.566329565734684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44.975265017667844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8.6657031802120148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13654000</v>
      </c>
      <c r="C69" s="92"/>
      <c r="D69" s="92"/>
      <c r="E69" s="92">
        <f>$B69      +$C69      +$D69</f>
        <v>13654000</v>
      </c>
      <c r="F69" s="93">
        <v>13654000</v>
      </c>
      <c r="G69" s="94">
        <v>9000000</v>
      </c>
      <c r="H69" s="93">
        <v>807000</v>
      </c>
      <c r="I69" s="94"/>
      <c r="J69" s="93">
        <v>5631000</v>
      </c>
      <c r="K69" s="94"/>
      <c r="L69" s="93"/>
      <c r="M69" s="94"/>
      <c r="N69" s="93"/>
      <c r="O69" s="94"/>
      <c r="P69" s="93">
        <f>$H69      +$J69      +$L69      +$N69</f>
        <v>6438000</v>
      </c>
      <c r="Q69" s="94">
        <f>$I69      +$K69      +$M69      +$O69</f>
        <v>0</v>
      </c>
      <c r="R69" s="48">
        <f>IF(($H69      =0),0,((($J69      -$H69      )/$H69      )*100))</f>
        <v>597.76951672862447</v>
      </c>
      <c r="S69" s="49">
        <f>IF(($I69      =0),0,((($K69      -$I69      )/$I69      )*100))</f>
        <v>0</v>
      </c>
      <c r="T69" s="48">
        <f>IF(($E69      =0),0,(($P69      /$E69      )*100))</f>
        <v>47.151018016698401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13654000</v>
      </c>
      <c r="C70" s="101">
        <f>C69</f>
        <v>0</v>
      </c>
      <c r="D70" s="101"/>
      <c r="E70" s="101">
        <f>$B70      +$C70      +$D70</f>
        <v>13654000</v>
      </c>
      <c r="F70" s="102">
        <f t="shared" ref="F70:O70" si="44">F69</f>
        <v>13654000</v>
      </c>
      <c r="G70" s="103">
        <f t="shared" si="44"/>
        <v>9000000</v>
      </c>
      <c r="H70" s="102">
        <f t="shared" si="44"/>
        <v>807000</v>
      </c>
      <c r="I70" s="103">
        <f t="shared" si="44"/>
        <v>0</v>
      </c>
      <c r="J70" s="102">
        <f t="shared" si="44"/>
        <v>5631000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6438000</v>
      </c>
      <c r="Q70" s="103">
        <f>$I70      +$K70      +$M70      +$O70</f>
        <v>0</v>
      </c>
      <c r="R70" s="57">
        <f>IF(($H70      =0),0,((($J70      -$H70      )/$H70      )*100))</f>
        <v>597.76951672862447</v>
      </c>
      <c r="S70" s="58">
        <f>IF(($I70      =0),0,((($K70      -$I70      )/$I70      )*100))</f>
        <v>0</v>
      </c>
      <c r="T70" s="57">
        <f>IF($E70   =0,0,($P70   /$E70   )*100)</f>
        <v>47.151018016698401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13654000</v>
      </c>
      <c r="C71" s="104">
        <f>C69</f>
        <v>0</v>
      </c>
      <c r="D71" s="104"/>
      <c r="E71" s="104">
        <f>$B71      +$C71      +$D71</f>
        <v>13654000</v>
      </c>
      <c r="F71" s="105">
        <f t="shared" ref="F71:O71" si="45">F69</f>
        <v>13654000</v>
      </c>
      <c r="G71" s="106">
        <f t="shared" si="45"/>
        <v>9000000</v>
      </c>
      <c r="H71" s="105">
        <f t="shared" si="45"/>
        <v>807000</v>
      </c>
      <c r="I71" s="106">
        <f t="shared" si="45"/>
        <v>0</v>
      </c>
      <c r="J71" s="105">
        <f t="shared" si="45"/>
        <v>5631000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6438000</v>
      </c>
      <c r="Q71" s="106">
        <f>$I71      +$K71      +$M71      +$O71</f>
        <v>0</v>
      </c>
      <c r="R71" s="61">
        <f>IF(($H71      =0),0,((($J71      -$H71      )/$H71      )*100))</f>
        <v>597.76951672862447</v>
      </c>
      <c r="S71" s="62">
        <f>IF(($I71      =0),0,((($K71      -$I71      )/$I71      )*100))</f>
        <v>0</v>
      </c>
      <c r="T71" s="61">
        <f>IF($E71   =0,0,($P71   /$E71   )*100)</f>
        <v>47.151018016698401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41954000</v>
      </c>
      <c r="C72" s="104">
        <f>SUM(C9:C14,C17:C23,C26:C29,C32,C35:C39,C42:C52,C55:C58,C61:C65,C69)</f>
        <v>0</v>
      </c>
      <c r="D72" s="104"/>
      <c r="E72" s="104">
        <f>$B72      +$C72      +$D72</f>
        <v>41954000</v>
      </c>
      <c r="F72" s="105">
        <f t="shared" ref="F72:O72" si="46">SUM(F9:F14,F17:F23,F26:F29,F32,F35:F39,F42:F52,F55:F58,F61:F65,F69)</f>
        <v>41954000</v>
      </c>
      <c r="G72" s="106">
        <f t="shared" si="46"/>
        <v>28376000</v>
      </c>
      <c r="H72" s="105">
        <f t="shared" si="46"/>
        <v>9212000</v>
      </c>
      <c r="I72" s="106">
        <f t="shared" si="46"/>
        <v>0</v>
      </c>
      <c r="J72" s="105">
        <f t="shared" si="46"/>
        <v>9954000</v>
      </c>
      <c r="K72" s="106">
        <f t="shared" si="46"/>
        <v>2452394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19166000</v>
      </c>
      <c r="Q72" s="106">
        <f>$I72      +$K72      +$M72      +$O72</f>
        <v>2452394</v>
      </c>
      <c r="R72" s="61">
        <f>IF(($H72      =0),0,((($J72      -$H72      )/$H72      )*100))</f>
        <v>8.0547112462006076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45.683367497735617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5.8454354769509465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rCzb23YPijJV8X02WTC07kaL6b7eZjp8CW8A1XG6s0rc0bsCOObE1wqSlxyRImKTjGpEXRwDsCIKrvu6iBU2w==" saltValue="dLbelMvjYXpGQw6JGEgG9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>
        <v>58253</v>
      </c>
      <c r="J10" s="93"/>
      <c r="K10" s="94">
        <v>96082</v>
      </c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154335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64.939144765076477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5.4152631578947368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58253</v>
      </c>
      <c r="J15" s="96">
        <f t="shared" si="7"/>
        <v>0</v>
      </c>
      <c r="K15" s="97">
        <f t="shared" si="7"/>
        <v>96082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154335</v>
      </c>
      <c r="R15" s="52">
        <f t="shared" si="3"/>
        <v>0</v>
      </c>
      <c r="S15" s="53">
        <f t="shared" si="4"/>
        <v>64.939144765076477</v>
      </c>
      <c r="T15" s="52">
        <f>IF((SUM($E9:$E13))=0,0,(P15/(SUM($E9:$E13))*100))</f>
        <v>0</v>
      </c>
      <c r="U15" s="54">
        <f>IF((SUM($E9:$E13))=0,0,(Q15/(SUM($E9:$E13))*100))</f>
        <v>5.4152631578947368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/>
      <c r="I32" s="94">
        <v>14179</v>
      </c>
      <c r="J32" s="93"/>
      <c r="K32" s="94">
        <v>88423</v>
      </c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102602</v>
      </c>
      <c r="R32" s="48">
        <f>IF(($H32      =0),0,((($J32      -$H32      )/$H32      )*100))</f>
        <v>0</v>
      </c>
      <c r="S32" s="49">
        <f>IF(($I32      =0),0,((($K32      -$I32      )/$I32      )*100))</f>
        <v>523.61943719585304</v>
      </c>
      <c r="T32" s="48">
        <f>IF(($E32      =0),0,(($P32      /$E32      )*100))</f>
        <v>0</v>
      </c>
      <c r="U32" s="50">
        <f>IF(($E32      =0),0,(($Q32      /$E32      )*100))</f>
        <v>10.800210526315791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0</v>
      </c>
      <c r="I33" s="97">
        <f t="shared" si="17"/>
        <v>14179</v>
      </c>
      <c r="J33" s="96">
        <f t="shared" si="17"/>
        <v>0</v>
      </c>
      <c r="K33" s="97">
        <f t="shared" si="17"/>
        <v>88423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102602</v>
      </c>
      <c r="R33" s="52">
        <f>IF(($H33      =0),0,((($J33      -$H33      )/$H33      )*100))</f>
        <v>0</v>
      </c>
      <c r="S33" s="53">
        <f>IF(($I33      =0),0,((($K33      -$I33      )/$I33      )*100))</f>
        <v>523.61943719585304</v>
      </c>
      <c r="T33" s="52">
        <f>IF($E33   =0,0,($P33   /$E33   )*100)</f>
        <v>0</v>
      </c>
      <c r="U33" s="54">
        <f>IF($E33   =0,0,($Q33   /$E33   )*100)</f>
        <v>10.800210526315791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3800000</v>
      </c>
      <c r="C67" s="104">
        <f>SUM(C9:C14,C17:C23,C26:C29,C32,C35:C39,C42:C52,C55:C58,C61:C65)</f>
        <v>0</v>
      </c>
      <c r="D67" s="104"/>
      <c r="E67" s="104">
        <f t="shared" si="35"/>
        <v>3800000</v>
      </c>
      <c r="F67" s="105">
        <f t="shared" ref="F67:O67" si="43">SUM(F9:F14,F17:F23,F26:F29,F32,F35:F39,F42:F52,F55:F58,F61:F65)</f>
        <v>3800000</v>
      </c>
      <c r="G67" s="106">
        <f t="shared" si="43"/>
        <v>3088000</v>
      </c>
      <c r="H67" s="105">
        <f t="shared" si="43"/>
        <v>0</v>
      </c>
      <c r="I67" s="106">
        <f t="shared" si="43"/>
        <v>72432</v>
      </c>
      <c r="J67" s="105">
        <f t="shared" si="43"/>
        <v>0</v>
      </c>
      <c r="K67" s="106">
        <f t="shared" si="43"/>
        <v>184505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256937</v>
      </c>
      <c r="R67" s="61">
        <f t="shared" si="38"/>
        <v>0</v>
      </c>
      <c r="S67" s="62">
        <f t="shared" si="39"/>
        <v>154.72857300640601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6.7614999999999998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8673000</v>
      </c>
      <c r="C69" s="92"/>
      <c r="D69" s="92"/>
      <c r="E69" s="92">
        <f>$B69      +$C69      +$D69</f>
        <v>8673000</v>
      </c>
      <c r="F69" s="93">
        <v>8673000</v>
      </c>
      <c r="G69" s="94">
        <v>5000000</v>
      </c>
      <c r="H69" s="93"/>
      <c r="I69" s="94"/>
      <c r="J69" s="93"/>
      <c r="K69" s="94">
        <v>826990</v>
      </c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826990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9.5352242591952034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8673000</v>
      </c>
      <c r="C70" s="101">
        <f>C69</f>
        <v>0</v>
      </c>
      <c r="D70" s="101"/>
      <c r="E70" s="101">
        <f>$B70      +$C70      +$D70</f>
        <v>8673000</v>
      </c>
      <c r="F70" s="102">
        <f t="shared" ref="F70:O70" si="44">F69</f>
        <v>8673000</v>
      </c>
      <c r="G70" s="103">
        <f t="shared" si="44"/>
        <v>5000000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826990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826990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9.5352242591952034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8673000</v>
      </c>
      <c r="C71" s="104">
        <f>C69</f>
        <v>0</v>
      </c>
      <c r="D71" s="104"/>
      <c r="E71" s="104">
        <f>$B71      +$C71      +$D71</f>
        <v>8673000</v>
      </c>
      <c r="F71" s="105">
        <f t="shared" ref="F71:O71" si="45">F69</f>
        <v>8673000</v>
      </c>
      <c r="G71" s="106">
        <f t="shared" si="45"/>
        <v>5000000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826990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826990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9.5352242591952034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12473000</v>
      </c>
      <c r="C72" s="104">
        <f>SUM(C9:C14,C17:C23,C26:C29,C32,C35:C39,C42:C52,C55:C58,C61:C65,C69)</f>
        <v>0</v>
      </c>
      <c r="D72" s="104"/>
      <c r="E72" s="104">
        <f>$B72      +$C72      +$D72</f>
        <v>12473000</v>
      </c>
      <c r="F72" s="105">
        <f t="shared" ref="F72:O72" si="46">SUM(F9:F14,F17:F23,F26:F29,F32,F35:F39,F42:F52,F55:F58,F61:F65,F69)</f>
        <v>12473000</v>
      </c>
      <c r="G72" s="106">
        <f t="shared" si="46"/>
        <v>8088000</v>
      </c>
      <c r="H72" s="105">
        <f t="shared" si="46"/>
        <v>0</v>
      </c>
      <c r="I72" s="106">
        <f t="shared" si="46"/>
        <v>72432</v>
      </c>
      <c r="J72" s="105">
        <f t="shared" si="46"/>
        <v>0</v>
      </c>
      <c r="K72" s="106">
        <f t="shared" si="46"/>
        <v>1011495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0</v>
      </c>
      <c r="Q72" s="106">
        <f>$I72      +$K72      +$M72      +$O72</f>
        <v>1083927</v>
      </c>
      <c r="R72" s="61">
        <f>IF(($H72      =0),0,((($J72      -$H72      )/$H72      )*100))</f>
        <v>0</v>
      </c>
      <c r="S72" s="62">
        <f>IF(($I72      =0),0,((($K72      -$I72      )/$I72      )*100))</f>
        <v>1296.4753147779988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8.6901868034955498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mFzkOfyFTUe7C5U6q3wVLDkXGE1V/Ze4oJXBoJaC25elSU0ebH6OTXPVSo/rnTs8ae2MZjFop+vy+5jndA7mZA==" saltValue="Ao9btdy3+gcjd5/QS0AG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783000</v>
      </c>
      <c r="I10" s="94"/>
      <c r="J10" s="93">
        <v>722000</v>
      </c>
      <c r="K10" s="94"/>
      <c r="L10" s="93"/>
      <c r="M10" s="94"/>
      <c r="N10" s="93"/>
      <c r="O10" s="94"/>
      <c r="P10" s="93">
        <f t="shared" ref="P10:P15" si="1">$H10      +$J10      +$L10      +$N10</f>
        <v>1505000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-7.7905491698595144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48.548387096774192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783000</v>
      </c>
      <c r="I15" s="97">
        <f t="shared" si="7"/>
        <v>0</v>
      </c>
      <c r="J15" s="96">
        <f t="shared" si="7"/>
        <v>722000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1505000</v>
      </c>
      <c r="Q15" s="97">
        <f t="shared" si="2"/>
        <v>0</v>
      </c>
      <c r="R15" s="52">
        <f t="shared" si="3"/>
        <v>-7.7905491698595144</v>
      </c>
      <c r="S15" s="53">
        <f t="shared" si="4"/>
        <v>0</v>
      </c>
      <c r="T15" s="52">
        <f>IF((SUM($E9:$E13))=0,0,(P15/(SUM($E9:$E13))*100))</f>
        <v>48.548387096774192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3772000</v>
      </c>
      <c r="C36" s="92"/>
      <c r="D36" s="92"/>
      <c r="E36" s="92">
        <f t="shared" si="18"/>
        <v>3772000</v>
      </c>
      <c r="F36" s="93">
        <v>3772000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3772000</v>
      </c>
      <c r="C40" s="95">
        <f>SUM(C35:C39)</f>
        <v>0</v>
      </c>
      <c r="D40" s="95"/>
      <c r="E40" s="95">
        <f t="shared" si="18"/>
        <v>3772000</v>
      </c>
      <c r="F40" s="96">
        <f t="shared" ref="F40:O40" si="25">SUM(F35:F39)</f>
        <v>3772000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9000000</v>
      </c>
      <c r="C52" s="92"/>
      <c r="D52" s="92"/>
      <c r="E52" s="92">
        <f t="shared" si="26"/>
        <v>9000000</v>
      </c>
      <c r="F52" s="93">
        <v>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9000000</v>
      </c>
      <c r="C53" s="95">
        <f>SUM(C42:C52)</f>
        <v>0</v>
      </c>
      <c r="D53" s="95"/>
      <c r="E53" s="95">
        <f t="shared" si="26"/>
        <v>9000000</v>
      </c>
      <c r="F53" s="96">
        <f t="shared" ref="F53:O53" si="33">SUM(F42:F52)</f>
        <v>9000000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15872000</v>
      </c>
      <c r="C67" s="104">
        <f>SUM(C9:C14,C17:C23,C26:C29,C32,C35:C39,C42:C52,C55:C58,C61:C65)</f>
        <v>0</v>
      </c>
      <c r="D67" s="104"/>
      <c r="E67" s="104">
        <f t="shared" si="35"/>
        <v>15872000</v>
      </c>
      <c r="F67" s="105">
        <f t="shared" ref="F67:O67" si="43">SUM(F9:F14,F17:F23,F26:F29,F32,F35:F39,F42:F52,F55:F58,F61:F65)</f>
        <v>15872000</v>
      </c>
      <c r="G67" s="106">
        <f t="shared" si="43"/>
        <v>3100000</v>
      </c>
      <c r="H67" s="105">
        <f t="shared" si="43"/>
        <v>783000</v>
      </c>
      <c r="I67" s="106">
        <f t="shared" si="43"/>
        <v>0</v>
      </c>
      <c r="J67" s="105">
        <f t="shared" si="43"/>
        <v>722000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1505000</v>
      </c>
      <c r="Q67" s="106">
        <f t="shared" si="37"/>
        <v>0</v>
      </c>
      <c r="R67" s="61">
        <f t="shared" si="38"/>
        <v>-7.7905491698595144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48.548387096774192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7998000</v>
      </c>
      <c r="C69" s="92"/>
      <c r="D69" s="92"/>
      <c r="E69" s="92">
        <f>$B69      +$C69      +$D69</f>
        <v>7998000</v>
      </c>
      <c r="F69" s="93">
        <v>7998000</v>
      </c>
      <c r="G69" s="94">
        <v>7000000</v>
      </c>
      <c r="H69" s="93">
        <v>1861000</v>
      </c>
      <c r="I69" s="94"/>
      <c r="J69" s="93">
        <v>4969000</v>
      </c>
      <c r="K69" s="94"/>
      <c r="L69" s="93"/>
      <c r="M69" s="94"/>
      <c r="N69" s="93"/>
      <c r="O69" s="94"/>
      <c r="P69" s="93">
        <f>$H69      +$J69      +$L69      +$N69</f>
        <v>6830000</v>
      </c>
      <c r="Q69" s="94">
        <f>$I69      +$K69      +$M69      +$O69</f>
        <v>0</v>
      </c>
      <c r="R69" s="48">
        <f>IF(($H69      =0),0,((($J69      -$H69      )/$H69      )*100))</f>
        <v>167.00698549167114</v>
      </c>
      <c r="S69" s="49">
        <f>IF(($I69      =0),0,((($K69      -$I69      )/$I69      )*100))</f>
        <v>0</v>
      </c>
      <c r="T69" s="48">
        <f>IF(($E69      =0),0,(($P69      /$E69      )*100))</f>
        <v>85.396349087271815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7998000</v>
      </c>
      <c r="C70" s="101">
        <f>C69</f>
        <v>0</v>
      </c>
      <c r="D70" s="101"/>
      <c r="E70" s="101">
        <f>$B70      +$C70      +$D70</f>
        <v>7998000</v>
      </c>
      <c r="F70" s="102">
        <f t="shared" ref="F70:O70" si="44">F69</f>
        <v>7998000</v>
      </c>
      <c r="G70" s="103">
        <f t="shared" si="44"/>
        <v>7000000</v>
      </c>
      <c r="H70" s="102">
        <f t="shared" si="44"/>
        <v>1861000</v>
      </c>
      <c r="I70" s="103">
        <f t="shared" si="44"/>
        <v>0</v>
      </c>
      <c r="J70" s="102">
        <f t="shared" si="44"/>
        <v>4969000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6830000</v>
      </c>
      <c r="Q70" s="103">
        <f>$I70      +$K70      +$M70      +$O70</f>
        <v>0</v>
      </c>
      <c r="R70" s="57">
        <f>IF(($H70      =0),0,((($J70      -$H70      )/$H70      )*100))</f>
        <v>167.00698549167114</v>
      </c>
      <c r="S70" s="58">
        <f>IF(($I70      =0),0,((($K70      -$I70      )/$I70      )*100))</f>
        <v>0</v>
      </c>
      <c r="T70" s="57">
        <f>IF($E70   =0,0,($P70   /$E70   )*100)</f>
        <v>85.396349087271815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7998000</v>
      </c>
      <c r="C71" s="104">
        <f>C69</f>
        <v>0</v>
      </c>
      <c r="D71" s="104"/>
      <c r="E71" s="104">
        <f>$B71      +$C71      +$D71</f>
        <v>7998000</v>
      </c>
      <c r="F71" s="105">
        <f t="shared" ref="F71:O71" si="45">F69</f>
        <v>7998000</v>
      </c>
      <c r="G71" s="106">
        <f t="shared" si="45"/>
        <v>7000000</v>
      </c>
      <c r="H71" s="105">
        <f t="shared" si="45"/>
        <v>1861000</v>
      </c>
      <c r="I71" s="106">
        <f t="shared" si="45"/>
        <v>0</v>
      </c>
      <c r="J71" s="105">
        <f t="shared" si="45"/>
        <v>4969000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6830000</v>
      </c>
      <c r="Q71" s="106">
        <f>$I71      +$K71      +$M71      +$O71</f>
        <v>0</v>
      </c>
      <c r="R71" s="61">
        <f>IF(($H71      =0),0,((($J71      -$H71      )/$H71      )*100))</f>
        <v>167.00698549167114</v>
      </c>
      <c r="S71" s="62">
        <f>IF(($I71      =0),0,((($K71      -$I71      )/$I71      )*100))</f>
        <v>0</v>
      </c>
      <c r="T71" s="61">
        <f>IF($E71   =0,0,($P71   /$E71   )*100)</f>
        <v>85.396349087271815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23870000</v>
      </c>
      <c r="C72" s="104">
        <f>SUM(C9:C14,C17:C23,C26:C29,C32,C35:C39,C42:C52,C55:C58,C61:C65,C69)</f>
        <v>0</v>
      </c>
      <c r="D72" s="104"/>
      <c r="E72" s="104">
        <f>$B72      +$C72      +$D72</f>
        <v>23870000</v>
      </c>
      <c r="F72" s="105">
        <f t="shared" ref="F72:O72" si="46">SUM(F9:F14,F17:F23,F26:F29,F32,F35:F39,F42:F52,F55:F58,F61:F65,F69)</f>
        <v>23870000</v>
      </c>
      <c r="G72" s="106">
        <f t="shared" si="46"/>
        <v>10100000</v>
      </c>
      <c r="H72" s="105">
        <f t="shared" si="46"/>
        <v>2644000</v>
      </c>
      <c r="I72" s="106">
        <f t="shared" si="46"/>
        <v>0</v>
      </c>
      <c r="J72" s="105">
        <f t="shared" si="46"/>
        <v>5691000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8335000</v>
      </c>
      <c r="Q72" s="106">
        <f>$I72      +$K72      +$M72      +$O72</f>
        <v>0</v>
      </c>
      <c r="R72" s="61">
        <f>IF(($H72      =0),0,((($J72      -$H72      )/$H72      )*100))</f>
        <v>115.24205748865354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75.103622274283651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5mbjrFEDcwW8G5fxZfUJPGdxHwHPt/FeIv8hBpfnmBo3pE6OQJEeFi1NeyxY/4ILPUgPVAFFIygGocmqv4Ru8g==" saltValue="jom2hf6490zfoHzUSCI1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1055000</v>
      </c>
      <c r="I10" s="94"/>
      <c r="J10" s="93">
        <v>979000</v>
      </c>
      <c r="K10" s="94"/>
      <c r="L10" s="93"/>
      <c r="M10" s="94"/>
      <c r="N10" s="93"/>
      <c r="O10" s="94"/>
      <c r="P10" s="93">
        <f t="shared" ref="P10:P15" si="1">$H10      +$J10      +$L10      +$N10</f>
        <v>2034000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-7.2037914691943126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65.612903225806448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3200000</v>
      </c>
      <c r="C15" s="95">
        <f>SUM(C9:C14)</f>
        <v>0</v>
      </c>
      <c r="D15" s="95"/>
      <c r="E15" s="95">
        <f t="shared" si="0"/>
        <v>3200000</v>
      </c>
      <c r="F15" s="96">
        <f t="shared" ref="F15:O15" si="7">SUM(F9:F14)</f>
        <v>3200000</v>
      </c>
      <c r="G15" s="97">
        <f t="shared" si="7"/>
        <v>3100000</v>
      </c>
      <c r="H15" s="96">
        <f t="shared" si="7"/>
        <v>1055000</v>
      </c>
      <c r="I15" s="97">
        <f t="shared" si="7"/>
        <v>0</v>
      </c>
      <c r="J15" s="96">
        <f t="shared" si="7"/>
        <v>979000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2034000</v>
      </c>
      <c r="Q15" s="97">
        <f t="shared" si="2"/>
        <v>0</v>
      </c>
      <c r="R15" s="52">
        <f t="shared" si="3"/>
        <v>-7.2037914691943126</v>
      </c>
      <c r="S15" s="53">
        <f t="shared" si="4"/>
        <v>0</v>
      </c>
      <c r="T15" s="52">
        <f>IF((SUM($E9:$E13))=0,0,(P15/(SUM($E9:$E13))*100))</f>
        <v>65.612903225806448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11540000</v>
      </c>
      <c r="C51" s="92"/>
      <c r="D51" s="92"/>
      <c r="E51" s="92">
        <f t="shared" si="26"/>
        <v>11540000</v>
      </c>
      <c r="F51" s="93">
        <v>11540000</v>
      </c>
      <c r="G51" s="94">
        <v>5770000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11540000</v>
      </c>
      <c r="C53" s="95">
        <f>SUM(C42:C52)</f>
        <v>0</v>
      </c>
      <c r="D53" s="95"/>
      <c r="E53" s="95">
        <f t="shared" si="26"/>
        <v>11540000</v>
      </c>
      <c r="F53" s="96">
        <f t="shared" ref="F53:O53" si="33">SUM(F42:F52)</f>
        <v>11540000</v>
      </c>
      <c r="G53" s="97">
        <f t="shared" si="33"/>
        <v>5770000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14740000</v>
      </c>
      <c r="C67" s="104">
        <f>SUM(C9:C14,C17:C23,C26:C29,C32,C35:C39,C42:C52,C55:C58,C61:C65)</f>
        <v>0</v>
      </c>
      <c r="D67" s="104"/>
      <c r="E67" s="104">
        <f t="shared" si="35"/>
        <v>14740000</v>
      </c>
      <c r="F67" s="105">
        <f t="shared" ref="F67:O67" si="43">SUM(F9:F14,F17:F23,F26:F29,F32,F35:F39,F42:F52,F55:F58,F61:F65)</f>
        <v>14740000</v>
      </c>
      <c r="G67" s="106">
        <f t="shared" si="43"/>
        <v>8870000</v>
      </c>
      <c r="H67" s="105">
        <f t="shared" si="43"/>
        <v>1055000</v>
      </c>
      <c r="I67" s="106">
        <f t="shared" si="43"/>
        <v>0</v>
      </c>
      <c r="J67" s="105">
        <f t="shared" si="43"/>
        <v>979000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2034000</v>
      </c>
      <c r="Q67" s="106">
        <f t="shared" si="37"/>
        <v>0</v>
      </c>
      <c r="R67" s="61">
        <f t="shared" si="38"/>
        <v>-7.2037914691943126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13.893442622950818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10379000</v>
      </c>
      <c r="C69" s="92"/>
      <c r="D69" s="92"/>
      <c r="E69" s="92">
        <f>$B69      +$C69      +$D69</f>
        <v>10379000</v>
      </c>
      <c r="F69" s="93">
        <v>10379000</v>
      </c>
      <c r="G69" s="94">
        <v>6000000</v>
      </c>
      <c r="H69" s="93">
        <v>1415000</v>
      </c>
      <c r="I69" s="94"/>
      <c r="J69" s="93">
        <v>1322000</v>
      </c>
      <c r="K69" s="94"/>
      <c r="L69" s="93"/>
      <c r="M69" s="94"/>
      <c r="N69" s="93"/>
      <c r="O69" s="94"/>
      <c r="P69" s="93">
        <f>$H69      +$J69      +$L69      +$N69</f>
        <v>2737000</v>
      </c>
      <c r="Q69" s="94">
        <f>$I69      +$K69      +$M69      +$O69</f>
        <v>0</v>
      </c>
      <c r="R69" s="48">
        <f>IF(($H69      =0),0,((($J69      -$H69      )/$H69      )*100))</f>
        <v>-6.5724381625441701</v>
      </c>
      <c r="S69" s="49">
        <f>IF(($I69      =0),0,((($K69      -$I69      )/$I69      )*100))</f>
        <v>0</v>
      </c>
      <c r="T69" s="48">
        <f>IF(($E69      =0),0,(($P69      /$E69      )*100))</f>
        <v>26.370555930243761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10379000</v>
      </c>
      <c r="C70" s="101">
        <f>C69</f>
        <v>0</v>
      </c>
      <c r="D70" s="101"/>
      <c r="E70" s="101">
        <f>$B70      +$C70      +$D70</f>
        <v>10379000</v>
      </c>
      <c r="F70" s="102">
        <f t="shared" ref="F70:O70" si="44">F69</f>
        <v>10379000</v>
      </c>
      <c r="G70" s="103">
        <f t="shared" si="44"/>
        <v>6000000</v>
      </c>
      <c r="H70" s="102">
        <f t="shared" si="44"/>
        <v>1415000</v>
      </c>
      <c r="I70" s="103">
        <f t="shared" si="44"/>
        <v>0</v>
      </c>
      <c r="J70" s="102">
        <f t="shared" si="44"/>
        <v>1322000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2737000</v>
      </c>
      <c r="Q70" s="103">
        <f>$I70      +$K70      +$M70      +$O70</f>
        <v>0</v>
      </c>
      <c r="R70" s="57">
        <f>IF(($H70      =0),0,((($J70      -$H70      )/$H70      )*100))</f>
        <v>-6.5724381625441701</v>
      </c>
      <c r="S70" s="58">
        <f>IF(($I70      =0),0,((($K70      -$I70      )/$I70      )*100))</f>
        <v>0</v>
      </c>
      <c r="T70" s="57">
        <f>IF($E70   =0,0,($P70   /$E70   )*100)</f>
        <v>26.370555930243761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10379000</v>
      </c>
      <c r="C71" s="104">
        <f>C69</f>
        <v>0</v>
      </c>
      <c r="D71" s="104"/>
      <c r="E71" s="104">
        <f>$B71      +$C71      +$D71</f>
        <v>10379000</v>
      </c>
      <c r="F71" s="105">
        <f t="shared" ref="F71:O71" si="45">F69</f>
        <v>10379000</v>
      </c>
      <c r="G71" s="106">
        <f t="shared" si="45"/>
        <v>6000000</v>
      </c>
      <c r="H71" s="105">
        <f t="shared" si="45"/>
        <v>1415000</v>
      </c>
      <c r="I71" s="106">
        <f t="shared" si="45"/>
        <v>0</v>
      </c>
      <c r="J71" s="105">
        <f t="shared" si="45"/>
        <v>1322000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2737000</v>
      </c>
      <c r="Q71" s="106">
        <f>$I71      +$K71      +$M71      +$O71</f>
        <v>0</v>
      </c>
      <c r="R71" s="61">
        <f>IF(($H71      =0),0,((($J71      -$H71      )/$H71      )*100))</f>
        <v>-6.5724381625441701</v>
      </c>
      <c r="S71" s="62">
        <f>IF(($I71      =0),0,((($K71      -$I71      )/$I71      )*100))</f>
        <v>0</v>
      </c>
      <c r="T71" s="61">
        <f>IF($E71   =0,0,($P71   /$E71   )*100)</f>
        <v>26.370555930243761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25119000</v>
      </c>
      <c r="C72" s="104">
        <f>SUM(C9:C14,C17:C23,C26:C29,C32,C35:C39,C42:C52,C55:C58,C61:C65,C69)</f>
        <v>0</v>
      </c>
      <c r="D72" s="104"/>
      <c r="E72" s="104">
        <f>$B72      +$C72      +$D72</f>
        <v>25119000</v>
      </c>
      <c r="F72" s="105">
        <f t="shared" ref="F72:O72" si="46">SUM(F9:F14,F17:F23,F26:F29,F32,F35:F39,F42:F52,F55:F58,F61:F65,F69)</f>
        <v>25119000</v>
      </c>
      <c r="G72" s="106">
        <f t="shared" si="46"/>
        <v>14870000</v>
      </c>
      <c r="H72" s="105">
        <f t="shared" si="46"/>
        <v>2470000</v>
      </c>
      <c r="I72" s="106">
        <f t="shared" si="46"/>
        <v>0</v>
      </c>
      <c r="J72" s="105">
        <f t="shared" si="46"/>
        <v>2301000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4771000</v>
      </c>
      <c r="Q72" s="106">
        <f>$I72      +$K72      +$M72      +$O72</f>
        <v>0</v>
      </c>
      <c r="R72" s="61">
        <f>IF(($H72      =0),0,((($J72      -$H72      )/$H72      )*100))</f>
        <v>-6.8421052631578956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19.069507174547343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+Yfi2Tp3+KiylFsw5XP6udSEFqLXjYAKeY0Har8/Ai4JX5jwjCGGWP+e1Yd061TrF9chN4vM39MIKlv1P00Qg==" saltValue="/CMOoSvwsgQRVEUg4AEY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462000</v>
      </c>
      <c r="I10" s="94">
        <v>305746</v>
      </c>
      <c r="J10" s="93">
        <v>765000</v>
      </c>
      <c r="K10" s="94">
        <v>163779</v>
      </c>
      <c r="L10" s="93"/>
      <c r="M10" s="94"/>
      <c r="N10" s="93"/>
      <c r="O10" s="94"/>
      <c r="P10" s="93">
        <f t="shared" ref="P10:P15" si="1">$H10      +$J10      +$L10      +$N10</f>
        <v>1227000</v>
      </c>
      <c r="Q10" s="94">
        <f t="shared" ref="Q10:Q15" si="2">$I10      +$K10      +$M10      +$O10</f>
        <v>469525</v>
      </c>
      <c r="R10" s="48">
        <f t="shared" ref="R10:R15" si="3">IF(($H10      =0),0,((($J10      -$H10      )/$H10      )*100))</f>
        <v>65.584415584415595</v>
      </c>
      <c r="S10" s="49">
        <f t="shared" ref="S10:S15" si="4">IF(($I10      =0),0,((($K10      -$I10      )/$I10      )*100))</f>
        <v>-46.432986858372637</v>
      </c>
      <c r="T10" s="48">
        <f t="shared" ref="T10:T14" si="5">IF(($E10      =0),0,(($P10      /$E10      )*100))</f>
        <v>39.58064516129032</v>
      </c>
      <c r="U10" s="50">
        <f t="shared" ref="U10:U14" si="6">IF(($E10      =0),0,(($Q10      /$E10      )*100))</f>
        <v>15.145967741935484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462000</v>
      </c>
      <c r="I15" s="97">
        <f t="shared" si="7"/>
        <v>305746</v>
      </c>
      <c r="J15" s="96">
        <f t="shared" si="7"/>
        <v>765000</v>
      </c>
      <c r="K15" s="97">
        <f t="shared" si="7"/>
        <v>163779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1227000</v>
      </c>
      <c r="Q15" s="97">
        <f t="shared" si="2"/>
        <v>469525</v>
      </c>
      <c r="R15" s="52">
        <f t="shared" si="3"/>
        <v>65.584415584415595</v>
      </c>
      <c r="S15" s="53">
        <f t="shared" si="4"/>
        <v>-46.432986858372637</v>
      </c>
      <c r="T15" s="52">
        <f>IF((SUM($E9:$E13))=0,0,(P15/(SUM($E9:$E13))*100))</f>
        <v>39.58064516129032</v>
      </c>
      <c r="U15" s="54">
        <f>IF((SUM($E9:$E13))=0,0,(Q15/(SUM($E9:$E13))*100))</f>
        <v>15.145967741935484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1092000</v>
      </c>
      <c r="C36" s="92"/>
      <c r="D36" s="92"/>
      <c r="E36" s="92">
        <f t="shared" si="18"/>
        <v>1092000</v>
      </c>
      <c r="F36" s="93">
        <v>1092000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1092000</v>
      </c>
      <c r="C40" s="95">
        <f>SUM(C35:C39)</f>
        <v>0</v>
      </c>
      <c r="D40" s="95"/>
      <c r="E40" s="95">
        <f t="shared" si="18"/>
        <v>1092000</v>
      </c>
      <c r="F40" s="96">
        <f t="shared" ref="F40:O40" si="25">SUM(F35:F39)</f>
        <v>1092000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15142000</v>
      </c>
      <c r="C67" s="104">
        <f>SUM(C9:C14,C17:C23,C26:C29,C32,C35:C39,C42:C52,C55:C58,C61:C65)</f>
        <v>0</v>
      </c>
      <c r="D67" s="104"/>
      <c r="E67" s="104">
        <f t="shared" si="35"/>
        <v>15142000</v>
      </c>
      <c r="F67" s="105">
        <f t="shared" ref="F67:O67" si="43">SUM(F9:F14,F17:F23,F26:F29,F32,F35:F39,F42:F52,F55:F58,F61:F65)</f>
        <v>15142000</v>
      </c>
      <c r="G67" s="106">
        <f t="shared" si="43"/>
        <v>8337000</v>
      </c>
      <c r="H67" s="105">
        <f t="shared" si="43"/>
        <v>462000</v>
      </c>
      <c r="I67" s="106">
        <f t="shared" si="43"/>
        <v>305746</v>
      </c>
      <c r="J67" s="105">
        <f t="shared" si="43"/>
        <v>765000</v>
      </c>
      <c r="K67" s="106">
        <f t="shared" si="43"/>
        <v>163779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1227000</v>
      </c>
      <c r="Q67" s="106">
        <f t="shared" si="37"/>
        <v>469525</v>
      </c>
      <c r="R67" s="61">
        <f t="shared" si="38"/>
        <v>65.584415584415595</v>
      </c>
      <c r="S67" s="62">
        <f t="shared" si="39"/>
        <v>-46.432986858372637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8.7330960854092528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3.3418149466192171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18839000</v>
      </c>
      <c r="C69" s="92"/>
      <c r="D69" s="92"/>
      <c r="E69" s="92">
        <f>$B69      +$C69      +$D69</f>
        <v>18839000</v>
      </c>
      <c r="F69" s="93">
        <v>18839000</v>
      </c>
      <c r="G69" s="94">
        <v>8839000</v>
      </c>
      <c r="H69" s="93"/>
      <c r="I69" s="94"/>
      <c r="J69" s="93">
        <v>2695000</v>
      </c>
      <c r="K69" s="94"/>
      <c r="L69" s="93"/>
      <c r="M69" s="94"/>
      <c r="N69" s="93"/>
      <c r="O69" s="94"/>
      <c r="P69" s="93">
        <f>$H69      +$J69      +$L69      +$N69</f>
        <v>2695000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14.305430224534209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18839000</v>
      </c>
      <c r="C70" s="101">
        <f>C69</f>
        <v>0</v>
      </c>
      <c r="D70" s="101"/>
      <c r="E70" s="101">
        <f>$B70      +$C70      +$D70</f>
        <v>18839000</v>
      </c>
      <c r="F70" s="102">
        <f t="shared" ref="F70:O70" si="44">F69</f>
        <v>18839000</v>
      </c>
      <c r="G70" s="103">
        <f t="shared" si="44"/>
        <v>8839000</v>
      </c>
      <c r="H70" s="102">
        <f t="shared" si="44"/>
        <v>0</v>
      </c>
      <c r="I70" s="103">
        <f t="shared" si="44"/>
        <v>0</v>
      </c>
      <c r="J70" s="102">
        <f t="shared" si="44"/>
        <v>2695000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2695000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14.305430224534209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18839000</v>
      </c>
      <c r="C71" s="104">
        <f>C69</f>
        <v>0</v>
      </c>
      <c r="D71" s="104"/>
      <c r="E71" s="104">
        <f>$B71      +$C71      +$D71</f>
        <v>18839000</v>
      </c>
      <c r="F71" s="105">
        <f t="shared" ref="F71:O71" si="45">F69</f>
        <v>18839000</v>
      </c>
      <c r="G71" s="106">
        <f t="shared" si="45"/>
        <v>8839000</v>
      </c>
      <c r="H71" s="105">
        <f t="shared" si="45"/>
        <v>0</v>
      </c>
      <c r="I71" s="106">
        <f t="shared" si="45"/>
        <v>0</v>
      </c>
      <c r="J71" s="105">
        <f t="shared" si="45"/>
        <v>2695000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2695000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14.305430224534209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33981000</v>
      </c>
      <c r="C72" s="104">
        <f>SUM(C9:C14,C17:C23,C26:C29,C32,C35:C39,C42:C52,C55:C58,C61:C65,C69)</f>
        <v>0</v>
      </c>
      <c r="D72" s="104"/>
      <c r="E72" s="104">
        <f>$B72      +$C72      +$D72</f>
        <v>33981000</v>
      </c>
      <c r="F72" s="105">
        <f t="shared" ref="F72:O72" si="46">SUM(F9:F14,F17:F23,F26:F29,F32,F35:F39,F42:F52,F55:F58,F61:F65,F69)</f>
        <v>33981000</v>
      </c>
      <c r="G72" s="106">
        <f t="shared" si="46"/>
        <v>17176000</v>
      </c>
      <c r="H72" s="105">
        <f t="shared" si="46"/>
        <v>462000</v>
      </c>
      <c r="I72" s="106">
        <f t="shared" si="46"/>
        <v>305746</v>
      </c>
      <c r="J72" s="105">
        <f t="shared" si="46"/>
        <v>3460000</v>
      </c>
      <c r="K72" s="106">
        <f t="shared" si="46"/>
        <v>163779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3922000</v>
      </c>
      <c r="Q72" s="106">
        <f>$I72      +$K72      +$M72      +$O72</f>
        <v>469525</v>
      </c>
      <c r="R72" s="61">
        <f>IF(($H72      =0),0,((($J72      -$H72      )/$H72      )*100))</f>
        <v>648.9177489177489</v>
      </c>
      <c r="S72" s="62">
        <f>IF(($I72      =0),0,((($K72      -$I72      )/$I72      )*100))</f>
        <v>-46.432986858372637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11.924959712973942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1.4276049743075192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XEyIUcElb5NX4MARNgVxWRQYfrzoKWAN5IhG9bo7m1o5k52ESvvBTbpGpOALoFKZtXYNTQn9AEVVOhvOgPDT/Q==" saltValue="UzkSPfbnZyE0V0DKZqug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178235</v>
      </c>
      <c r="J10" s="93">
        <v>545000</v>
      </c>
      <c r="K10" s="94">
        <v>381985</v>
      </c>
      <c r="L10" s="93"/>
      <c r="M10" s="94"/>
      <c r="N10" s="93"/>
      <c r="O10" s="94"/>
      <c r="P10" s="93">
        <f t="shared" ref="P10:P15" si="1">$H10      +$J10      +$L10      +$N10</f>
        <v>706000</v>
      </c>
      <c r="Q10" s="94">
        <f t="shared" ref="Q10:Q15" si="2">$I10      +$K10      +$M10      +$O10</f>
        <v>560220</v>
      </c>
      <c r="R10" s="48">
        <f t="shared" ref="R10:R15" si="3">IF(($H10      =0),0,((($J10      -$H10      )/$H10      )*100))</f>
        <v>238.50931677018633</v>
      </c>
      <c r="S10" s="49">
        <f t="shared" ref="S10:S15" si="4">IF(($I10      =0),0,((($K10      -$I10      )/$I10      )*100))</f>
        <v>114.31537015737649</v>
      </c>
      <c r="T10" s="48">
        <f t="shared" ref="T10:T14" si="5">IF(($E10      =0),0,(($P10      /$E10      )*100))</f>
        <v>70.599999999999994</v>
      </c>
      <c r="U10" s="50">
        <f t="shared" ref="U10:U14" si="6">IF(($E10      =0),0,(($Q10      /$E10      )*100))</f>
        <v>56.022000000000006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1380000</v>
      </c>
      <c r="I11" s="94">
        <v>881276</v>
      </c>
      <c r="J11" s="93">
        <v>1620000</v>
      </c>
      <c r="K11" s="94">
        <v>1380879</v>
      </c>
      <c r="L11" s="93"/>
      <c r="M11" s="94"/>
      <c r="N11" s="93"/>
      <c r="O11" s="94"/>
      <c r="P11" s="93">
        <f t="shared" si="1"/>
        <v>3000000</v>
      </c>
      <c r="Q11" s="94">
        <f t="shared" si="2"/>
        <v>2262155</v>
      </c>
      <c r="R11" s="48">
        <f t="shared" si="3"/>
        <v>17.391304347826086</v>
      </c>
      <c r="S11" s="49">
        <f t="shared" si="4"/>
        <v>56.690866425501206</v>
      </c>
      <c r="T11" s="48">
        <f t="shared" si="5"/>
        <v>54.54545454545454</v>
      </c>
      <c r="U11" s="50">
        <f t="shared" si="6"/>
        <v>41.13009090909091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6500000</v>
      </c>
      <c r="C15" s="95">
        <f>SUM(C9:C14)</f>
        <v>0</v>
      </c>
      <c r="D15" s="95"/>
      <c r="E15" s="95">
        <f t="shared" si="0"/>
        <v>6500000</v>
      </c>
      <c r="F15" s="96">
        <f t="shared" ref="F15:O15" si="7">SUM(F9:F14)</f>
        <v>6500000</v>
      </c>
      <c r="G15" s="97">
        <f t="shared" si="7"/>
        <v>4000000</v>
      </c>
      <c r="H15" s="96">
        <f t="shared" si="7"/>
        <v>1541000</v>
      </c>
      <c r="I15" s="97">
        <f t="shared" si="7"/>
        <v>1059511</v>
      </c>
      <c r="J15" s="96">
        <f t="shared" si="7"/>
        <v>2165000</v>
      </c>
      <c r="K15" s="97">
        <f t="shared" si="7"/>
        <v>1762864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3706000</v>
      </c>
      <c r="Q15" s="97">
        <f t="shared" si="2"/>
        <v>2822375</v>
      </c>
      <c r="R15" s="52">
        <f t="shared" si="3"/>
        <v>40.493186242699544</v>
      </c>
      <c r="S15" s="53">
        <f t="shared" si="4"/>
        <v>66.384681235022569</v>
      </c>
      <c r="T15" s="52">
        <f>IF((SUM($E9:$E13))=0,0,(P15/(SUM($E9:$E13))*100))</f>
        <v>57.015384615384612</v>
      </c>
      <c r="U15" s="54">
        <f>IF((SUM($E9:$E13))=0,0,(Q15/(SUM($E9:$E13))*100))</f>
        <v>43.42115384615385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2130000</v>
      </c>
      <c r="C29" s="92"/>
      <c r="D29" s="92"/>
      <c r="E29" s="92">
        <f>$B29      +$C29      +$D29</f>
        <v>2130000</v>
      </c>
      <c r="F29" s="93">
        <v>2130000</v>
      </c>
      <c r="G29" s="94">
        <v>1491000</v>
      </c>
      <c r="H29" s="93">
        <v>195000</v>
      </c>
      <c r="I29" s="94">
        <v>71811</v>
      </c>
      <c r="J29" s="93">
        <v>1074000</v>
      </c>
      <c r="K29" s="94">
        <v>412709</v>
      </c>
      <c r="L29" s="93"/>
      <c r="M29" s="94"/>
      <c r="N29" s="93"/>
      <c r="O29" s="94"/>
      <c r="P29" s="93">
        <f>$H29      +$J29      +$L29      +$N29</f>
        <v>1269000</v>
      </c>
      <c r="Q29" s="94">
        <f>$I29      +$K29      +$M29      +$O29</f>
        <v>484520</v>
      </c>
      <c r="R29" s="48">
        <f>IF(($H29      =0),0,((($J29      -$H29      )/$H29      )*100))</f>
        <v>450.76923076923077</v>
      </c>
      <c r="S29" s="49">
        <f>IF(($I29      =0),0,((($K29      -$I29      )/$I29      )*100))</f>
        <v>474.71557282310511</v>
      </c>
      <c r="T29" s="48">
        <f>IF(($E29      =0),0,(($P29      /$E29      )*100))</f>
        <v>59.577464788732392</v>
      </c>
      <c r="U29" s="50">
        <f>IF(($E29      =0),0,(($Q29      /$E29      )*100))</f>
        <v>22.747417840375586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2130000</v>
      </c>
      <c r="C30" s="95">
        <f>SUM(C26:C29)</f>
        <v>0</v>
      </c>
      <c r="D30" s="95"/>
      <c r="E30" s="95">
        <f>$B30      +$C30      +$D30</f>
        <v>2130000</v>
      </c>
      <c r="F30" s="96">
        <f t="shared" ref="F30:O30" si="16">SUM(F26:F29)</f>
        <v>2130000</v>
      </c>
      <c r="G30" s="97">
        <f t="shared" si="16"/>
        <v>1491000</v>
      </c>
      <c r="H30" s="96">
        <f t="shared" si="16"/>
        <v>195000</v>
      </c>
      <c r="I30" s="97">
        <f t="shared" si="16"/>
        <v>71811</v>
      </c>
      <c r="J30" s="96">
        <f t="shared" si="16"/>
        <v>1074000</v>
      </c>
      <c r="K30" s="97">
        <f t="shared" si="16"/>
        <v>412709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1269000</v>
      </c>
      <c r="Q30" s="97">
        <f>$I30      +$K30      +$M30      +$O30</f>
        <v>484520</v>
      </c>
      <c r="R30" s="52">
        <f>IF(($H30      =0),0,((($J30      -$H30      )/$H30      )*100))</f>
        <v>450.76923076923077</v>
      </c>
      <c r="S30" s="53">
        <f>IF(($I30      =0),0,((($K30      -$I30      )/$I30      )*100))</f>
        <v>474.71557282310511</v>
      </c>
      <c r="T30" s="52">
        <f>IF($E30   =0,0,($P30   /$E30   )*100)</f>
        <v>59.577464788732392</v>
      </c>
      <c r="U30" s="54">
        <f>IF($E30   =0,0,($Q30   /$E30   )*100)</f>
        <v>22.747417840375586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33000</v>
      </c>
      <c r="I32" s="94">
        <v>232938</v>
      </c>
      <c r="J32" s="93"/>
      <c r="K32" s="94"/>
      <c r="L32" s="93"/>
      <c r="M32" s="94"/>
      <c r="N32" s="93"/>
      <c r="O32" s="94"/>
      <c r="P32" s="93">
        <f>$H32      +$J32      +$L32      +$N32</f>
        <v>33000</v>
      </c>
      <c r="Q32" s="94">
        <f>$I32      +$K32      +$M32      +$O32</f>
        <v>232938</v>
      </c>
      <c r="R32" s="48">
        <f>IF(($H32      =0),0,((($J32      -$H32      )/$H32      )*100))</f>
        <v>-100</v>
      </c>
      <c r="S32" s="49">
        <f>IF(($I32      =0),0,((($K32      -$I32      )/$I32      )*100))</f>
        <v>-100</v>
      </c>
      <c r="T32" s="48">
        <f>IF(($E32      =0),0,(($P32      /$E32      )*100))</f>
        <v>3.4736842105263155</v>
      </c>
      <c r="U32" s="50">
        <f>IF(($E32      =0),0,(($Q32      /$E32      )*100))</f>
        <v>24.519789473684213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33000</v>
      </c>
      <c r="I33" s="97">
        <f t="shared" si="17"/>
        <v>232938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33000</v>
      </c>
      <c r="Q33" s="97">
        <f>$I33      +$K33      +$M33      +$O33</f>
        <v>232938</v>
      </c>
      <c r="R33" s="52">
        <f>IF(($H33      =0),0,((($J33      -$H33      )/$H33      )*100))</f>
        <v>-100</v>
      </c>
      <c r="S33" s="53">
        <f>IF(($I33      =0),0,((($K33      -$I33      )/$I33      )*100))</f>
        <v>-100</v>
      </c>
      <c r="T33" s="52">
        <f>IF($E33   =0,0,($P33   /$E33   )*100)</f>
        <v>3.4736842105263155</v>
      </c>
      <c r="U33" s="54">
        <f>IF($E33   =0,0,($Q33   /$E33   )*100)</f>
        <v>24.519789473684213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11580000</v>
      </c>
      <c r="C67" s="104">
        <f>SUM(C9:C14,C17:C23,C26:C29,C32,C35:C39,C42:C52,C55:C58,C61:C65)</f>
        <v>0</v>
      </c>
      <c r="D67" s="104"/>
      <c r="E67" s="104">
        <f t="shared" si="35"/>
        <v>11580000</v>
      </c>
      <c r="F67" s="105">
        <f t="shared" ref="F67:O67" si="43">SUM(F9:F14,F17:F23,F26:F29,F32,F35:F39,F42:F52,F55:F58,F61:F65)</f>
        <v>11580000</v>
      </c>
      <c r="G67" s="106">
        <f t="shared" si="43"/>
        <v>5729000</v>
      </c>
      <c r="H67" s="105">
        <f t="shared" si="43"/>
        <v>1769000</v>
      </c>
      <c r="I67" s="106">
        <f t="shared" si="43"/>
        <v>1364260</v>
      </c>
      <c r="J67" s="105">
        <f t="shared" si="43"/>
        <v>3239000</v>
      </c>
      <c r="K67" s="106">
        <f t="shared" si="43"/>
        <v>2175573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5008000</v>
      </c>
      <c r="Q67" s="106">
        <f t="shared" si="37"/>
        <v>3539833</v>
      </c>
      <c r="R67" s="61">
        <f t="shared" si="38"/>
        <v>83.097795364612779</v>
      </c>
      <c r="S67" s="62">
        <f t="shared" si="39"/>
        <v>59.469089469749171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52.275574112734866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36.95024008350731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11580000</v>
      </c>
      <c r="C72" s="104">
        <f>SUM(C9:C14,C17:C23,C26:C29,C32,C35:C39,C42:C52,C55:C58,C61:C65,C69)</f>
        <v>0</v>
      </c>
      <c r="D72" s="104"/>
      <c r="E72" s="104">
        <f>$B72      +$C72      +$D72</f>
        <v>11580000</v>
      </c>
      <c r="F72" s="105">
        <f t="shared" ref="F72:O72" si="46">SUM(F9:F14,F17:F23,F26:F29,F32,F35:F39,F42:F52,F55:F58,F61:F65,F69)</f>
        <v>11580000</v>
      </c>
      <c r="G72" s="106">
        <f t="shared" si="46"/>
        <v>5729000</v>
      </c>
      <c r="H72" s="105">
        <f t="shared" si="46"/>
        <v>1769000</v>
      </c>
      <c r="I72" s="106">
        <f t="shared" si="46"/>
        <v>1364260</v>
      </c>
      <c r="J72" s="105">
        <f t="shared" si="46"/>
        <v>3239000</v>
      </c>
      <c r="K72" s="106">
        <f t="shared" si="46"/>
        <v>2175573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5008000</v>
      </c>
      <c r="Q72" s="106">
        <f>$I72      +$K72      +$M72      +$O72</f>
        <v>3539833</v>
      </c>
      <c r="R72" s="61">
        <f>IF(($H72      =0),0,((($J72      -$H72      )/$H72      )*100))</f>
        <v>83.097795364612779</v>
      </c>
      <c r="S72" s="62">
        <f>IF(($I72      =0),0,((($K72      -$I72      )/$I72      )*100))</f>
        <v>59.469089469749171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52.275574112734866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36.95024008350731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sQuTBHm0gTka45xxwv+0CfXooVtWHBHfPjfHo2Mvhv731cruo+573kqlZokam5VKqsJZJF0/4aF6X9U6RYTgg==" saltValue="M+YWi9U7mZ2G+b33xJ4Y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806000</v>
      </c>
      <c r="I10" s="94"/>
      <c r="J10" s="93">
        <v>1021000</v>
      </c>
      <c r="K10" s="94"/>
      <c r="L10" s="93"/>
      <c r="M10" s="94"/>
      <c r="N10" s="93"/>
      <c r="O10" s="94"/>
      <c r="P10" s="93">
        <f t="shared" ref="P10:P15" si="1">$H10      +$J10      +$L10      +$N10</f>
        <v>1827000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26.674937965260547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58.935483870967744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806000</v>
      </c>
      <c r="I15" s="97">
        <f t="shared" si="7"/>
        <v>0</v>
      </c>
      <c r="J15" s="96">
        <f t="shared" si="7"/>
        <v>1021000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1827000</v>
      </c>
      <c r="Q15" s="97">
        <f t="shared" si="2"/>
        <v>0</v>
      </c>
      <c r="R15" s="52">
        <f t="shared" si="3"/>
        <v>26.674937965260547</v>
      </c>
      <c r="S15" s="53">
        <f t="shared" si="4"/>
        <v>0</v>
      </c>
      <c r="T15" s="52">
        <f>IF((SUM($E9:$E13))=0,0,(P15/(SUM($E9:$E13))*100))</f>
        <v>58.935483870967744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900000</v>
      </c>
      <c r="C32" s="92"/>
      <c r="D32" s="92"/>
      <c r="E32" s="92">
        <f>$B32      +$C32      +$D32</f>
        <v>900000</v>
      </c>
      <c r="F32" s="93">
        <v>900000</v>
      </c>
      <c r="G32" s="94">
        <v>630000</v>
      </c>
      <c r="H32" s="93">
        <v>286000</v>
      </c>
      <c r="I32" s="94"/>
      <c r="J32" s="93">
        <v>328000</v>
      </c>
      <c r="K32" s="94"/>
      <c r="L32" s="93"/>
      <c r="M32" s="94"/>
      <c r="N32" s="93"/>
      <c r="O32" s="94"/>
      <c r="P32" s="93">
        <f>$H32      +$J32      +$L32      +$N32</f>
        <v>614000</v>
      </c>
      <c r="Q32" s="94">
        <f>$I32      +$K32      +$M32      +$O32</f>
        <v>0</v>
      </c>
      <c r="R32" s="48">
        <f>IF(($H32      =0),0,((($J32      -$H32      )/$H32      )*100))</f>
        <v>14.685314685314685</v>
      </c>
      <c r="S32" s="49">
        <f>IF(($I32      =0),0,((($K32      -$I32      )/$I32      )*100))</f>
        <v>0</v>
      </c>
      <c r="T32" s="48">
        <f>IF(($E32      =0),0,(($P32      /$E32      )*100))</f>
        <v>68.222222222222214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900000</v>
      </c>
      <c r="C33" s="95">
        <f>C32</f>
        <v>0</v>
      </c>
      <c r="D33" s="95"/>
      <c r="E33" s="95">
        <f>$B33      +$C33      +$D33</f>
        <v>900000</v>
      </c>
      <c r="F33" s="96">
        <f t="shared" ref="F33:O33" si="17">F32</f>
        <v>900000</v>
      </c>
      <c r="G33" s="97">
        <f t="shared" si="17"/>
        <v>630000</v>
      </c>
      <c r="H33" s="96">
        <f t="shared" si="17"/>
        <v>286000</v>
      </c>
      <c r="I33" s="97">
        <f t="shared" si="17"/>
        <v>0</v>
      </c>
      <c r="J33" s="96">
        <f t="shared" si="17"/>
        <v>328000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614000</v>
      </c>
      <c r="Q33" s="97">
        <f>$I33      +$K33      +$M33      +$O33</f>
        <v>0</v>
      </c>
      <c r="R33" s="52">
        <f>IF(($H33      =0),0,((($J33      -$H33      )/$H33      )*100))</f>
        <v>14.685314685314685</v>
      </c>
      <c r="S33" s="53">
        <f>IF(($I33      =0),0,((($K33      -$I33      )/$I33      )*100))</f>
        <v>0</v>
      </c>
      <c r="T33" s="52">
        <f>IF($E33   =0,0,($P33   /$E33   )*100)</f>
        <v>68.222222222222214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6237000</v>
      </c>
      <c r="C35" s="92"/>
      <c r="D35" s="92"/>
      <c r="E35" s="92">
        <f t="shared" ref="E35:E40" si="18">$B35      +$C35      +$D35</f>
        <v>6237000</v>
      </c>
      <c r="F35" s="93">
        <v>6237000</v>
      </c>
      <c r="G35" s="94">
        <v>3500000</v>
      </c>
      <c r="H35" s="93"/>
      <c r="I35" s="94">
        <v>2735640</v>
      </c>
      <c r="J35" s="93">
        <v>1499000</v>
      </c>
      <c r="K35" s="94">
        <v>1500138</v>
      </c>
      <c r="L35" s="93"/>
      <c r="M35" s="94"/>
      <c r="N35" s="93"/>
      <c r="O35" s="94"/>
      <c r="P35" s="93">
        <f t="shared" ref="P35:P40" si="19">$H35      +$J35      +$L35      +$N35</f>
        <v>1499000</v>
      </c>
      <c r="Q35" s="94">
        <f t="shared" ref="Q35:Q40" si="20">$I35      +$K35      +$M35      +$O35</f>
        <v>4235778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-45.163179365706014</v>
      </c>
      <c r="T35" s="48">
        <f t="shared" ref="T35:T39" si="23">IF(($E35      =0),0,(($P35      /$E35      )*100))</f>
        <v>24.033990700657366</v>
      </c>
      <c r="U35" s="50">
        <f t="shared" ref="U35:U39" si="24">IF(($E35      =0),0,(($Q35      /$E35      )*100))</f>
        <v>67.913708513708514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6237000</v>
      </c>
      <c r="C40" s="95">
        <f>SUM(C35:C39)</f>
        <v>0</v>
      </c>
      <c r="D40" s="95"/>
      <c r="E40" s="95">
        <f t="shared" si="18"/>
        <v>6237000</v>
      </c>
      <c r="F40" s="96">
        <f t="shared" ref="F40:O40" si="25">SUM(F35:F39)</f>
        <v>6237000</v>
      </c>
      <c r="G40" s="97">
        <f t="shared" si="25"/>
        <v>3500000</v>
      </c>
      <c r="H40" s="96">
        <f t="shared" si="25"/>
        <v>0</v>
      </c>
      <c r="I40" s="97">
        <f t="shared" si="25"/>
        <v>2735640</v>
      </c>
      <c r="J40" s="96">
        <f t="shared" si="25"/>
        <v>1499000</v>
      </c>
      <c r="K40" s="97">
        <f t="shared" si="25"/>
        <v>1500138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1499000</v>
      </c>
      <c r="Q40" s="97">
        <f t="shared" si="20"/>
        <v>4235778</v>
      </c>
      <c r="R40" s="52">
        <f t="shared" si="21"/>
        <v>0</v>
      </c>
      <c r="S40" s="53">
        <f t="shared" si="22"/>
        <v>-45.163179365706014</v>
      </c>
      <c r="T40" s="52">
        <f>IF((+$E35+$E38) =0,0,(P40   /(+$E35+$E38) )*100)</f>
        <v>24.033990700657366</v>
      </c>
      <c r="U40" s="54">
        <f>IF((+$E35+$E38) =0,0,(Q40   /(+$E35+$E38) )*100)</f>
        <v>67.913708513708514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13975000</v>
      </c>
      <c r="C52" s="92"/>
      <c r="D52" s="92"/>
      <c r="E52" s="92">
        <f t="shared" si="26"/>
        <v>13975000</v>
      </c>
      <c r="F52" s="93">
        <v>13975000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13975000</v>
      </c>
      <c r="C53" s="95">
        <f>SUM(C42:C52)</f>
        <v>0</v>
      </c>
      <c r="D53" s="95"/>
      <c r="E53" s="95">
        <f t="shared" si="26"/>
        <v>13975000</v>
      </c>
      <c r="F53" s="96">
        <f t="shared" ref="F53:O53" si="33">SUM(F42:F52)</f>
        <v>13975000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24212000</v>
      </c>
      <c r="C67" s="104">
        <f>SUM(C9:C14,C17:C23,C26:C29,C32,C35:C39,C42:C52,C55:C58,C61:C65)</f>
        <v>0</v>
      </c>
      <c r="D67" s="104"/>
      <c r="E67" s="104">
        <f t="shared" si="35"/>
        <v>24212000</v>
      </c>
      <c r="F67" s="105">
        <f t="shared" ref="F67:O67" si="43">SUM(F9:F14,F17:F23,F26:F29,F32,F35:F39,F42:F52,F55:F58,F61:F65)</f>
        <v>24212000</v>
      </c>
      <c r="G67" s="106">
        <f t="shared" si="43"/>
        <v>7230000</v>
      </c>
      <c r="H67" s="105">
        <f t="shared" si="43"/>
        <v>1092000</v>
      </c>
      <c r="I67" s="106">
        <f t="shared" si="43"/>
        <v>2735640</v>
      </c>
      <c r="J67" s="105">
        <f t="shared" si="43"/>
        <v>2848000</v>
      </c>
      <c r="K67" s="106">
        <f t="shared" si="43"/>
        <v>1500138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3940000</v>
      </c>
      <c r="Q67" s="106">
        <f t="shared" si="37"/>
        <v>4235778</v>
      </c>
      <c r="R67" s="61">
        <f t="shared" si="38"/>
        <v>160.80586080586082</v>
      </c>
      <c r="S67" s="62">
        <f t="shared" si="39"/>
        <v>-45.163179365706014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38.487838233857573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41.377141740744364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19034000</v>
      </c>
      <c r="C69" s="92"/>
      <c r="D69" s="92"/>
      <c r="E69" s="92">
        <f>$B69      +$C69      +$D69</f>
        <v>19034000</v>
      </c>
      <c r="F69" s="93">
        <v>19034000</v>
      </c>
      <c r="G69" s="94">
        <v>7034000</v>
      </c>
      <c r="H69" s="93"/>
      <c r="I69" s="94">
        <v>1326703</v>
      </c>
      <c r="J69" s="93">
        <v>1461000</v>
      </c>
      <c r="K69" s="94"/>
      <c r="L69" s="93"/>
      <c r="M69" s="94"/>
      <c r="N69" s="93"/>
      <c r="O69" s="94"/>
      <c r="P69" s="93">
        <f>$H69      +$J69      +$L69      +$N69</f>
        <v>1461000</v>
      </c>
      <c r="Q69" s="94">
        <f>$I69      +$K69      +$M69      +$O69</f>
        <v>1326703</v>
      </c>
      <c r="R69" s="48">
        <f>IF(($H69      =0),0,((($J69      -$H69      )/$H69      )*100))</f>
        <v>0</v>
      </c>
      <c r="S69" s="49">
        <f>IF(($I69      =0),0,((($K69      -$I69      )/$I69      )*100))</f>
        <v>-100</v>
      </c>
      <c r="T69" s="48">
        <f>IF(($E69      =0),0,(($P69      /$E69      )*100))</f>
        <v>7.6757381527792363</v>
      </c>
      <c r="U69" s="50">
        <f>IF(($E69      =0),0,(($Q69      /$E69      )*100))</f>
        <v>6.9701744247136697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19034000</v>
      </c>
      <c r="C70" s="101">
        <f>C69</f>
        <v>0</v>
      </c>
      <c r="D70" s="101"/>
      <c r="E70" s="101">
        <f>$B70      +$C70      +$D70</f>
        <v>19034000</v>
      </c>
      <c r="F70" s="102">
        <f t="shared" ref="F70:O70" si="44">F69</f>
        <v>19034000</v>
      </c>
      <c r="G70" s="103">
        <f t="shared" si="44"/>
        <v>7034000</v>
      </c>
      <c r="H70" s="102">
        <f t="shared" si="44"/>
        <v>0</v>
      </c>
      <c r="I70" s="103">
        <f t="shared" si="44"/>
        <v>1326703</v>
      </c>
      <c r="J70" s="102">
        <f t="shared" si="44"/>
        <v>1461000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1461000</v>
      </c>
      <c r="Q70" s="103">
        <f>$I70      +$K70      +$M70      +$O70</f>
        <v>1326703</v>
      </c>
      <c r="R70" s="57">
        <f>IF(($H70      =0),0,((($J70      -$H70      )/$H70      )*100))</f>
        <v>0</v>
      </c>
      <c r="S70" s="58">
        <f>IF(($I70      =0),0,((($K70      -$I70      )/$I70      )*100))</f>
        <v>-100</v>
      </c>
      <c r="T70" s="57">
        <f>IF($E70   =0,0,($P70   /$E70   )*100)</f>
        <v>7.6757381527792363</v>
      </c>
      <c r="U70" s="59">
        <f>IF($E70   =0,0,($Q70   /$E70 )*100)</f>
        <v>6.9701744247136697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19034000</v>
      </c>
      <c r="C71" s="104">
        <f>C69</f>
        <v>0</v>
      </c>
      <c r="D71" s="104"/>
      <c r="E71" s="104">
        <f>$B71      +$C71      +$D71</f>
        <v>19034000</v>
      </c>
      <c r="F71" s="105">
        <f t="shared" ref="F71:O71" si="45">F69</f>
        <v>19034000</v>
      </c>
      <c r="G71" s="106">
        <f t="shared" si="45"/>
        <v>7034000</v>
      </c>
      <c r="H71" s="105">
        <f t="shared" si="45"/>
        <v>0</v>
      </c>
      <c r="I71" s="106">
        <f t="shared" si="45"/>
        <v>1326703</v>
      </c>
      <c r="J71" s="105">
        <f t="shared" si="45"/>
        <v>1461000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1461000</v>
      </c>
      <c r="Q71" s="106">
        <f>$I71      +$K71      +$M71      +$O71</f>
        <v>1326703</v>
      </c>
      <c r="R71" s="61">
        <f>IF(($H71      =0),0,((($J71      -$H71      )/$H71      )*100))</f>
        <v>0</v>
      </c>
      <c r="S71" s="62">
        <f>IF(($I71      =0),0,((($K71      -$I71      )/$I71      )*100))</f>
        <v>-100</v>
      </c>
      <c r="T71" s="61">
        <f>IF($E71   =0,0,($P71   /$E71   )*100)</f>
        <v>7.6757381527792363</v>
      </c>
      <c r="U71" s="65">
        <f>IF($E71   =0,0,($Q71   /$E71   )*100)</f>
        <v>6.9701744247136697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43246000</v>
      </c>
      <c r="C72" s="104">
        <f>SUM(C9:C14,C17:C23,C26:C29,C32,C35:C39,C42:C52,C55:C58,C61:C65,C69)</f>
        <v>0</v>
      </c>
      <c r="D72" s="104"/>
      <c r="E72" s="104">
        <f>$B72      +$C72      +$D72</f>
        <v>43246000</v>
      </c>
      <c r="F72" s="105">
        <f t="shared" ref="F72:O72" si="46">SUM(F9:F14,F17:F23,F26:F29,F32,F35:F39,F42:F52,F55:F58,F61:F65,F69)</f>
        <v>43246000</v>
      </c>
      <c r="G72" s="106">
        <f t="shared" si="46"/>
        <v>14264000</v>
      </c>
      <c r="H72" s="105">
        <f t="shared" si="46"/>
        <v>1092000</v>
      </c>
      <c r="I72" s="106">
        <f t="shared" si="46"/>
        <v>4062343</v>
      </c>
      <c r="J72" s="105">
        <f t="shared" si="46"/>
        <v>4309000</v>
      </c>
      <c r="K72" s="106">
        <f t="shared" si="46"/>
        <v>1500138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5401000</v>
      </c>
      <c r="Q72" s="106">
        <f>$I72      +$K72      +$M72      +$O72</f>
        <v>5562481</v>
      </c>
      <c r="R72" s="61">
        <f>IF(($H72      =0),0,((($J72      -$H72      )/$H72      )*100))</f>
        <v>294.59706959706961</v>
      </c>
      <c r="S72" s="62">
        <f>IF(($I72      =0),0,((($K72      -$I72      )/$I72      )*100))</f>
        <v>-63.072099032504148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18.451709883502442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19.003385603498344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Gye8oXbPgxsoNm3kUSdM0ntalDjuiangtFhd7cNf5I7g8HCMI5D05iuqjmvczR9QAAZVntkqfjRHH6cKo9uKHA==" saltValue="Qw4iUmzt93v6nZ5eo/AQ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2698000</v>
      </c>
      <c r="I10" s="94">
        <v>1200000</v>
      </c>
      <c r="J10" s="93"/>
      <c r="K10" s="94">
        <v>158279</v>
      </c>
      <c r="L10" s="93"/>
      <c r="M10" s="94"/>
      <c r="N10" s="93"/>
      <c r="O10" s="94"/>
      <c r="P10" s="93">
        <f t="shared" ref="P10:P15" si="1">$H10      +$J10      +$L10      +$N10</f>
        <v>2698000</v>
      </c>
      <c r="Q10" s="94">
        <f t="shared" ref="Q10:Q15" si="2">$I10      +$K10      +$M10      +$O10</f>
        <v>1358279</v>
      </c>
      <c r="R10" s="48">
        <f t="shared" ref="R10:R15" si="3">IF(($H10      =0),0,((($J10      -$H10      )/$H10      )*100))</f>
        <v>-100</v>
      </c>
      <c r="S10" s="49">
        <f t="shared" ref="S10:S15" si="4">IF(($I10      =0),0,((($K10      -$I10      )/$I10      )*100))</f>
        <v>-86.810083333333338</v>
      </c>
      <c r="T10" s="48">
        <f t="shared" ref="T10:T14" si="5">IF(($E10      =0),0,(($P10      /$E10      )*100))</f>
        <v>87.032258064516128</v>
      </c>
      <c r="U10" s="50">
        <f t="shared" ref="U10:U14" si="6">IF(($E10      =0),0,(($Q10      /$E10      )*100))</f>
        <v>43.815451612903225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3200000</v>
      </c>
      <c r="C15" s="95">
        <f>SUM(C9:C14)</f>
        <v>0</v>
      </c>
      <c r="D15" s="95"/>
      <c r="E15" s="95">
        <f t="shared" si="0"/>
        <v>3200000</v>
      </c>
      <c r="F15" s="96">
        <f t="shared" ref="F15:O15" si="7">SUM(F9:F14)</f>
        <v>3200000</v>
      </c>
      <c r="G15" s="97">
        <f t="shared" si="7"/>
        <v>3100000</v>
      </c>
      <c r="H15" s="96">
        <f t="shared" si="7"/>
        <v>2698000</v>
      </c>
      <c r="I15" s="97">
        <f t="shared" si="7"/>
        <v>1200000</v>
      </c>
      <c r="J15" s="96">
        <f t="shared" si="7"/>
        <v>0</v>
      </c>
      <c r="K15" s="97">
        <f t="shared" si="7"/>
        <v>158279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2698000</v>
      </c>
      <c r="Q15" s="97">
        <f t="shared" si="2"/>
        <v>1358279</v>
      </c>
      <c r="R15" s="52">
        <f t="shared" si="3"/>
        <v>-100</v>
      </c>
      <c r="S15" s="53">
        <f t="shared" si="4"/>
        <v>-86.810083333333338</v>
      </c>
      <c r="T15" s="52">
        <f>IF((SUM($E9:$E13))=0,0,(P15/(SUM($E9:$E13))*100))</f>
        <v>87.032258064516128</v>
      </c>
      <c r="U15" s="54">
        <f>IF((SUM($E9:$E13))=0,0,(Q15/(SUM($E9:$E13))*100))</f>
        <v>43.815451612903225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1021000</v>
      </c>
      <c r="C32" s="92"/>
      <c r="D32" s="92"/>
      <c r="E32" s="92">
        <f>$B32      +$C32      +$D32</f>
        <v>1021000</v>
      </c>
      <c r="F32" s="93">
        <v>1021000</v>
      </c>
      <c r="G32" s="94">
        <v>715000</v>
      </c>
      <c r="H32" s="93">
        <v>309000</v>
      </c>
      <c r="I32" s="94"/>
      <c r="J32" s="93">
        <v>122000</v>
      </c>
      <c r="K32" s="94"/>
      <c r="L32" s="93"/>
      <c r="M32" s="94"/>
      <c r="N32" s="93"/>
      <c r="O32" s="94"/>
      <c r="P32" s="93">
        <f>$H32      +$J32      +$L32      +$N32</f>
        <v>431000</v>
      </c>
      <c r="Q32" s="94">
        <f>$I32      +$K32      +$M32      +$O32</f>
        <v>0</v>
      </c>
      <c r="R32" s="48">
        <f>IF(($H32      =0),0,((($J32      -$H32      )/$H32      )*100))</f>
        <v>-60.517799352750814</v>
      </c>
      <c r="S32" s="49">
        <f>IF(($I32      =0),0,((($K32      -$I32      )/$I32      )*100))</f>
        <v>0</v>
      </c>
      <c r="T32" s="48">
        <f>IF(($E32      =0),0,(($P32      /$E32      )*100))</f>
        <v>42.213516160626838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1021000</v>
      </c>
      <c r="C33" s="95">
        <f>C32</f>
        <v>0</v>
      </c>
      <c r="D33" s="95"/>
      <c r="E33" s="95">
        <f>$B33      +$C33      +$D33</f>
        <v>1021000</v>
      </c>
      <c r="F33" s="96">
        <f t="shared" ref="F33:O33" si="17">F32</f>
        <v>1021000</v>
      </c>
      <c r="G33" s="97">
        <f t="shared" si="17"/>
        <v>715000</v>
      </c>
      <c r="H33" s="96">
        <f t="shared" si="17"/>
        <v>309000</v>
      </c>
      <c r="I33" s="97">
        <f t="shared" si="17"/>
        <v>0</v>
      </c>
      <c r="J33" s="96">
        <f t="shared" si="17"/>
        <v>122000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431000</v>
      </c>
      <c r="Q33" s="97">
        <f>$I33      +$K33      +$M33      +$O33</f>
        <v>0</v>
      </c>
      <c r="R33" s="52">
        <f>IF(($H33      =0),0,((($J33      -$H33      )/$H33      )*100))</f>
        <v>-60.517799352750814</v>
      </c>
      <c r="S33" s="53">
        <f>IF(($I33      =0),0,((($K33      -$I33      )/$I33      )*100))</f>
        <v>0</v>
      </c>
      <c r="T33" s="52">
        <f>IF($E33   =0,0,($P33   /$E33   )*100)</f>
        <v>42.213516160626838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6925000</v>
      </c>
      <c r="C35" s="92"/>
      <c r="D35" s="92"/>
      <c r="E35" s="92">
        <f t="shared" ref="E35:E40" si="18">$B35      +$C35      +$D35</f>
        <v>6925000</v>
      </c>
      <c r="F35" s="93">
        <v>6925000</v>
      </c>
      <c r="G35" s="94">
        <v>1650000</v>
      </c>
      <c r="H35" s="93"/>
      <c r="I35" s="94"/>
      <c r="J35" s="93">
        <v>2345000</v>
      </c>
      <c r="K35" s="94">
        <v>330805</v>
      </c>
      <c r="L35" s="93"/>
      <c r="M35" s="94"/>
      <c r="N35" s="93"/>
      <c r="O35" s="94"/>
      <c r="P35" s="93">
        <f t="shared" ref="P35:P40" si="19">$H35      +$J35      +$L35      +$N35</f>
        <v>2345000</v>
      </c>
      <c r="Q35" s="94">
        <f t="shared" ref="Q35:Q40" si="20">$I35      +$K35      +$M35      +$O35</f>
        <v>330805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33.862815884476532</v>
      </c>
      <c r="U35" s="50">
        <f t="shared" ref="U35:U39" si="24">IF(($E35      =0),0,(($Q35      /$E35      )*100))</f>
        <v>4.7769675090252708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6925000</v>
      </c>
      <c r="C40" s="95">
        <f>SUM(C35:C39)</f>
        <v>0</v>
      </c>
      <c r="D40" s="95"/>
      <c r="E40" s="95">
        <f t="shared" si="18"/>
        <v>6925000</v>
      </c>
      <c r="F40" s="96">
        <f t="shared" ref="F40:O40" si="25">SUM(F35:F39)</f>
        <v>6925000</v>
      </c>
      <c r="G40" s="97">
        <f t="shared" si="25"/>
        <v>1650000</v>
      </c>
      <c r="H40" s="96">
        <f t="shared" si="25"/>
        <v>0</v>
      </c>
      <c r="I40" s="97">
        <f t="shared" si="25"/>
        <v>0</v>
      </c>
      <c r="J40" s="96">
        <f t="shared" si="25"/>
        <v>2345000</v>
      </c>
      <c r="K40" s="97">
        <f t="shared" si="25"/>
        <v>330805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2345000</v>
      </c>
      <c r="Q40" s="97">
        <f t="shared" si="20"/>
        <v>330805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33.862815884476532</v>
      </c>
      <c r="U40" s="54">
        <f>IF((+$E35+$E38) =0,0,(Q40   /(+$E35+$E38) )*100)</f>
        <v>4.7769675090252708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13975000</v>
      </c>
      <c r="C52" s="92"/>
      <c r="D52" s="92"/>
      <c r="E52" s="92">
        <f t="shared" si="26"/>
        <v>13975000</v>
      </c>
      <c r="F52" s="93">
        <v>13975000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13975000</v>
      </c>
      <c r="C53" s="95">
        <f>SUM(C42:C52)</f>
        <v>0</v>
      </c>
      <c r="D53" s="95"/>
      <c r="E53" s="95">
        <f t="shared" si="26"/>
        <v>13975000</v>
      </c>
      <c r="F53" s="96">
        <f t="shared" ref="F53:O53" si="33">SUM(F42:F52)</f>
        <v>13975000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25121000</v>
      </c>
      <c r="C67" s="104">
        <f>SUM(C9:C14,C17:C23,C26:C29,C32,C35:C39,C42:C52,C55:C58,C61:C65)</f>
        <v>0</v>
      </c>
      <c r="D67" s="104"/>
      <c r="E67" s="104">
        <f t="shared" si="35"/>
        <v>25121000</v>
      </c>
      <c r="F67" s="105">
        <f t="shared" ref="F67:O67" si="43">SUM(F9:F14,F17:F23,F26:F29,F32,F35:F39,F42:F52,F55:F58,F61:F65)</f>
        <v>25121000</v>
      </c>
      <c r="G67" s="106">
        <f t="shared" si="43"/>
        <v>5465000</v>
      </c>
      <c r="H67" s="105">
        <f t="shared" si="43"/>
        <v>3007000</v>
      </c>
      <c r="I67" s="106">
        <f t="shared" si="43"/>
        <v>1200000</v>
      </c>
      <c r="J67" s="105">
        <f t="shared" si="43"/>
        <v>2467000</v>
      </c>
      <c r="K67" s="106">
        <f t="shared" si="43"/>
        <v>489084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5474000</v>
      </c>
      <c r="Q67" s="106">
        <f t="shared" si="37"/>
        <v>1689084</v>
      </c>
      <c r="R67" s="61">
        <f t="shared" si="38"/>
        <v>-17.958097771865646</v>
      </c>
      <c r="S67" s="62">
        <f t="shared" si="39"/>
        <v>-59.243000000000002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49.556400506970846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15.291363389462248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34057000</v>
      </c>
      <c r="C69" s="92"/>
      <c r="D69" s="92"/>
      <c r="E69" s="92">
        <f>$B69      +$C69      +$D69</f>
        <v>34057000</v>
      </c>
      <c r="F69" s="93">
        <v>34057000</v>
      </c>
      <c r="G69" s="94">
        <v>24100000</v>
      </c>
      <c r="H69" s="93">
        <v>6806000</v>
      </c>
      <c r="I69" s="94">
        <v>6022063</v>
      </c>
      <c r="J69" s="93">
        <v>7293000</v>
      </c>
      <c r="K69" s="94">
        <v>408200</v>
      </c>
      <c r="L69" s="93"/>
      <c r="M69" s="94"/>
      <c r="N69" s="93"/>
      <c r="O69" s="94"/>
      <c r="P69" s="93">
        <f>$H69      +$J69      +$L69      +$N69</f>
        <v>14099000</v>
      </c>
      <c r="Q69" s="94">
        <f>$I69      +$K69      +$M69      +$O69</f>
        <v>6430263</v>
      </c>
      <c r="R69" s="48">
        <f>IF(($H69      =0),0,((($J69      -$H69      )/$H69      )*100))</f>
        <v>7.1554510725830145</v>
      </c>
      <c r="S69" s="49">
        <f>IF(($I69      =0),0,((($K69      -$I69      )/$I69      )*100))</f>
        <v>-93.22159200260775</v>
      </c>
      <c r="T69" s="48">
        <f>IF(($E69      =0),0,(($P69      /$E69      )*100))</f>
        <v>41.39824412015151</v>
      </c>
      <c r="U69" s="50">
        <f>IF(($E69      =0),0,(($Q69      /$E69      )*100))</f>
        <v>18.880884986933669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34057000</v>
      </c>
      <c r="C70" s="101">
        <f>C69</f>
        <v>0</v>
      </c>
      <c r="D70" s="101"/>
      <c r="E70" s="101">
        <f>$B70      +$C70      +$D70</f>
        <v>34057000</v>
      </c>
      <c r="F70" s="102">
        <f t="shared" ref="F70:O70" si="44">F69</f>
        <v>34057000</v>
      </c>
      <c r="G70" s="103">
        <f t="shared" si="44"/>
        <v>24100000</v>
      </c>
      <c r="H70" s="102">
        <f t="shared" si="44"/>
        <v>6806000</v>
      </c>
      <c r="I70" s="103">
        <f t="shared" si="44"/>
        <v>6022063</v>
      </c>
      <c r="J70" s="102">
        <f t="shared" si="44"/>
        <v>7293000</v>
      </c>
      <c r="K70" s="103">
        <f t="shared" si="44"/>
        <v>408200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14099000</v>
      </c>
      <c r="Q70" s="103">
        <f>$I70      +$K70      +$M70      +$O70</f>
        <v>6430263</v>
      </c>
      <c r="R70" s="57">
        <f>IF(($H70      =0),0,((($J70      -$H70      )/$H70      )*100))</f>
        <v>7.1554510725830145</v>
      </c>
      <c r="S70" s="58">
        <f>IF(($I70      =0),0,((($K70      -$I70      )/$I70      )*100))</f>
        <v>-93.22159200260775</v>
      </c>
      <c r="T70" s="57">
        <f>IF($E70   =0,0,($P70   /$E70   )*100)</f>
        <v>41.39824412015151</v>
      </c>
      <c r="U70" s="59">
        <f>IF($E70   =0,0,($Q70   /$E70 )*100)</f>
        <v>18.880884986933669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34057000</v>
      </c>
      <c r="C71" s="104">
        <f>C69</f>
        <v>0</v>
      </c>
      <c r="D71" s="104"/>
      <c r="E71" s="104">
        <f>$B71      +$C71      +$D71</f>
        <v>34057000</v>
      </c>
      <c r="F71" s="105">
        <f t="shared" ref="F71:O71" si="45">F69</f>
        <v>34057000</v>
      </c>
      <c r="G71" s="106">
        <f t="shared" si="45"/>
        <v>24100000</v>
      </c>
      <c r="H71" s="105">
        <f t="shared" si="45"/>
        <v>6806000</v>
      </c>
      <c r="I71" s="106">
        <f t="shared" si="45"/>
        <v>6022063</v>
      </c>
      <c r="J71" s="105">
        <f t="shared" si="45"/>
        <v>7293000</v>
      </c>
      <c r="K71" s="106">
        <f t="shared" si="45"/>
        <v>408200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14099000</v>
      </c>
      <c r="Q71" s="106">
        <f>$I71      +$K71      +$M71      +$O71</f>
        <v>6430263</v>
      </c>
      <c r="R71" s="61">
        <f>IF(($H71      =0),0,((($J71      -$H71      )/$H71      )*100))</f>
        <v>7.1554510725830145</v>
      </c>
      <c r="S71" s="62">
        <f>IF(($I71      =0),0,((($K71      -$I71      )/$I71      )*100))</f>
        <v>-93.22159200260775</v>
      </c>
      <c r="T71" s="61">
        <f>IF($E71   =0,0,($P71   /$E71   )*100)</f>
        <v>41.39824412015151</v>
      </c>
      <c r="U71" s="65">
        <f>IF($E71   =0,0,($Q71   /$E71   )*100)</f>
        <v>18.880884986933669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59178000</v>
      </c>
      <c r="C72" s="104">
        <f>SUM(C9:C14,C17:C23,C26:C29,C32,C35:C39,C42:C52,C55:C58,C61:C65,C69)</f>
        <v>0</v>
      </c>
      <c r="D72" s="104"/>
      <c r="E72" s="104">
        <f>$B72      +$C72      +$D72</f>
        <v>59178000</v>
      </c>
      <c r="F72" s="105">
        <f t="shared" ref="F72:O72" si="46">SUM(F9:F14,F17:F23,F26:F29,F32,F35:F39,F42:F52,F55:F58,F61:F65,F69)</f>
        <v>59178000</v>
      </c>
      <c r="G72" s="106">
        <f t="shared" si="46"/>
        <v>29565000</v>
      </c>
      <c r="H72" s="105">
        <f t="shared" si="46"/>
        <v>9813000</v>
      </c>
      <c r="I72" s="106">
        <f t="shared" si="46"/>
        <v>7222063</v>
      </c>
      <c r="J72" s="105">
        <f t="shared" si="46"/>
        <v>9760000</v>
      </c>
      <c r="K72" s="106">
        <f t="shared" si="46"/>
        <v>897284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19573000</v>
      </c>
      <c r="Q72" s="106">
        <f>$I72      +$K72      +$M72      +$O72</f>
        <v>8119347</v>
      </c>
      <c r="R72" s="61">
        <f>IF(($H72      =0),0,((($J72      -$H72      )/$H72      )*100))</f>
        <v>-0.54009986752267403</v>
      </c>
      <c r="S72" s="62">
        <f>IF(($I72      =0),0,((($K72      -$I72      )/$I72      )*100))</f>
        <v>-87.575793786346097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43.39622641509434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18.001789237966431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xfDYO8hB+SVhfoma99cGq+T9K2oakzJmXUCSRAiP6u0qt62m/9Ab+up99RdX0jYQ9uMT/YLt6yrA23MUEjj5Ww==" saltValue="iR+f9hsgfwr3ob8lcPvK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755000</v>
      </c>
      <c r="K10" s="94"/>
      <c r="L10" s="93"/>
      <c r="M10" s="94"/>
      <c r="N10" s="93"/>
      <c r="O10" s="94"/>
      <c r="P10" s="93">
        <f t="shared" ref="P10:P15" si="1">$H10      +$J10      +$L10      +$N10</f>
        <v>755000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24.35483870967742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755000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755000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24.35483870967742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9450000</v>
      </c>
      <c r="C52" s="92"/>
      <c r="D52" s="92"/>
      <c r="E52" s="92">
        <f t="shared" si="26"/>
        <v>9450000</v>
      </c>
      <c r="F52" s="93">
        <v>9450000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9450000</v>
      </c>
      <c r="C53" s="95">
        <f>SUM(C42:C52)</f>
        <v>0</v>
      </c>
      <c r="D53" s="95"/>
      <c r="E53" s="95">
        <f t="shared" si="26"/>
        <v>9450000</v>
      </c>
      <c r="F53" s="96">
        <f t="shared" ref="F53:O53" si="33">SUM(F42:F52)</f>
        <v>9450000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12550000</v>
      </c>
      <c r="C67" s="104">
        <f>SUM(C9:C14,C17:C23,C26:C29,C32,C35:C39,C42:C52,C55:C58,C61:C65)</f>
        <v>0</v>
      </c>
      <c r="D67" s="104"/>
      <c r="E67" s="104">
        <f t="shared" si="35"/>
        <v>12550000</v>
      </c>
      <c r="F67" s="105">
        <f t="shared" ref="F67:O67" si="43">SUM(F9:F14,F17:F23,F26:F29,F32,F35:F39,F42:F52,F55:F58,F61:F65)</f>
        <v>12550000</v>
      </c>
      <c r="G67" s="106">
        <f t="shared" si="43"/>
        <v>3100000</v>
      </c>
      <c r="H67" s="105">
        <f t="shared" si="43"/>
        <v>0</v>
      </c>
      <c r="I67" s="106">
        <f t="shared" si="43"/>
        <v>0</v>
      </c>
      <c r="J67" s="105">
        <f t="shared" si="43"/>
        <v>755000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755000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24.35483870967742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11881000</v>
      </c>
      <c r="C69" s="92"/>
      <c r="D69" s="92"/>
      <c r="E69" s="92">
        <f>$B69      +$C69      +$D69</f>
        <v>11881000</v>
      </c>
      <c r="F69" s="93">
        <v>11881000</v>
      </c>
      <c r="G69" s="94">
        <v>9950000</v>
      </c>
      <c r="H69" s="93">
        <v>5662000</v>
      </c>
      <c r="I69" s="94"/>
      <c r="J69" s="93">
        <v>3222000</v>
      </c>
      <c r="K69" s="94"/>
      <c r="L69" s="93"/>
      <c r="M69" s="94"/>
      <c r="N69" s="93"/>
      <c r="O69" s="94"/>
      <c r="P69" s="93">
        <f>$H69      +$J69      +$L69      +$N69</f>
        <v>8884000</v>
      </c>
      <c r="Q69" s="94">
        <f>$I69      +$K69      +$M69      +$O69</f>
        <v>0</v>
      </c>
      <c r="R69" s="48">
        <f>IF(($H69      =0),0,((($J69      -$H69      )/$H69      )*100))</f>
        <v>-43.094312963617099</v>
      </c>
      <c r="S69" s="49">
        <f>IF(($I69      =0),0,((($K69      -$I69      )/$I69      )*100))</f>
        <v>0</v>
      </c>
      <c r="T69" s="48">
        <f>IF(($E69      =0),0,(($P69      /$E69      )*100))</f>
        <v>74.774850601801191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11881000</v>
      </c>
      <c r="C70" s="101">
        <f>C69</f>
        <v>0</v>
      </c>
      <c r="D70" s="101"/>
      <c r="E70" s="101">
        <f>$B70      +$C70      +$D70</f>
        <v>11881000</v>
      </c>
      <c r="F70" s="102">
        <f t="shared" ref="F70:O70" si="44">F69</f>
        <v>11881000</v>
      </c>
      <c r="G70" s="103">
        <f t="shared" si="44"/>
        <v>9950000</v>
      </c>
      <c r="H70" s="102">
        <f t="shared" si="44"/>
        <v>5662000</v>
      </c>
      <c r="I70" s="103">
        <f t="shared" si="44"/>
        <v>0</v>
      </c>
      <c r="J70" s="102">
        <f t="shared" si="44"/>
        <v>3222000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8884000</v>
      </c>
      <c r="Q70" s="103">
        <f>$I70      +$K70      +$M70      +$O70</f>
        <v>0</v>
      </c>
      <c r="R70" s="57">
        <f>IF(($H70      =0),0,((($J70      -$H70      )/$H70      )*100))</f>
        <v>-43.094312963617099</v>
      </c>
      <c r="S70" s="58">
        <f>IF(($I70      =0),0,((($K70      -$I70      )/$I70      )*100))</f>
        <v>0</v>
      </c>
      <c r="T70" s="57">
        <f>IF($E70   =0,0,($P70   /$E70   )*100)</f>
        <v>74.774850601801191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11881000</v>
      </c>
      <c r="C71" s="104">
        <f>C69</f>
        <v>0</v>
      </c>
      <c r="D71" s="104"/>
      <c r="E71" s="104">
        <f>$B71      +$C71      +$D71</f>
        <v>11881000</v>
      </c>
      <c r="F71" s="105">
        <f t="shared" ref="F71:O71" si="45">F69</f>
        <v>11881000</v>
      </c>
      <c r="G71" s="106">
        <f t="shared" si="45"/>
        <v>9950000</v>
      </c>
      <c r="H71" s="105">
        <f t="shared" si="45"/>
        <v>5662000</v>
      </c>
      <c r="I71" s="106">
        <f t="shared" si="45"/>
        <v>0</v>
      </c>
      <c r="J71" s="105">
        <f t="shared" si="45"/>
        <v>3222000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8884000</v>
      </c>
      <c r="Q71" s="106">
        <f>$I71      +$K71      +$M71      +$O71</f>
        <v>0</v>
      </c>
      <c r="R71" s="61">
        <f>IF(($H71      =0),0,((($J71      -$H71      )/$H71      )*100))</f>
        <v>-43.094312963617099</v>
      </c>
      <c r="S71" s="62">
        <f>IF(($I71      =0),0,((($K71      -$I71      )/$I71      )*100))</f>
        <v>0</v>
      </c>
      <c r="T71" s="61">
        <f>IF($E71   =0,0,($P71   /$E71   )*100)</f>
        <v>74.774850601801191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24431000</v>
      </c>
      <c r="C72" s="104">
        <f>SUM(C9:C14,C17:C23,C26:C29,C32,C35:C39,C42:C52,C55:C58,C61:C65,C69)</f>
        <v>0</v>
      </c>
      <c r="D72" s="104"/>
      <c r="E72" s="104">
        <f>$B72      +$C72      +$D72</f>
        <v>24431000</v>
      </c>
      <c r="F72" s="105">
        <f t="shared" ref="F72:O72" si="46">SUM(F9:F14,F17:F23,F26:F29,F32,F35:F39,F42:F52,F55:F58,F61:F65,F69)</f>
        <v>24431000</v>
      </c>
      <c r="G72" s="106">
        <f t="shared" si="46"/>
        <v>13050000</v>
      </c>
      <c r="H72" s="105">
        <f t="shared" si="46"/>
        <v>5662000</v>
      </c>
      <c r="I72" s="106">
        <f t="shared" si="46"/>
        <v>0</v>
      </c>
      <c r="J72" s="105">
        <f t="shared" si="46"/>
        <v>3977000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9639000</v>
      </c>
      <c r="Q72" s="106">
        <f>$I72      +$K72      +$M72      +$O72</f>
        <v>0</v>
      </c>
      <c r="R72" s="61">
        <f>IF(($H72      =0),0,((($J72      -$H72      )/$H72      )*100))</f>
        <v>-29.759802190038855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64.341499232360988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00s/cyQUf9WqUETBPjl/qGK2NdLB4CBEiBZkI3K5cnblS5IhXXzNaPrve+kKTLXDLbGFVcbAk12fnG6eRRu+WQ==" saltValue="+hTPqO70WCOMNEBnE66F2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617000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617000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-100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19.903225806451612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617000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617000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19.903225806451612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/>
      <c r="I32" s="94"/>
      <c r="J32" s="93">
        <v>238000</v>
      </c>
      <c r="K32" s="94"/>
      <c r="L32" s="93"/>
      <c r="M32" s="94"/>
      <c r="N32" s="93"/>
      <c r="O32" s="94"/>
      <c r="P32" s="93">
        <f>$H32      +$J32      +$L32      +$N32</f>
        <v>238000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25.05263157894737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0</v>
      </c>
      <c r="I33" s="97">
        <f t="shared" si="17"/>
        <v>0</v>
      </c>
      <c r="J33" s="96">
        <f t="shared" si="17"/>
        <v>238000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238000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25.05263157894737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</v>
      </c>
      <c r="C35" s="92"/>
      <c r="D35" s="92"/>
      <c r="E35" s="92">
        <f t="shared" ref="E35:E40" si="18">$B35      +$C35      +$D35</f>
        <v>1500000</v>
      </c>
      <c r="F35" s="93">
        <v>1500000</v>
      </c>
      <c r="G35" s="94">
        <v>1000000</v>
      </c>
      <c r="H35" s="93"/>
      <c r="I35" s="94"/>
      <c r="J35" s="93">
        <v>1524000</v>
      </c>
      <c r="K35" s="94"/>
      <c r="L35" s="93"/>
      <c r="M35" s="94"/>
      <c r="N35" s="93"/>
      <c r="O35" s="94"/>
      <c r="P35" s="93">
        <f t="shared" ref="P35:P40" si="19">$H35      +$J35      +$L35      +$N35</f>
        <v>1524000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101.6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27004000</v>
      </c>
      <c r="C36" s="92"/>
      <c r="D36" s="92"/>
      <c r="E36" s="92">
        <f t="shared" si="18"/>
        <v>27004000</v>
      </c>
      <c r="F36" s="93">
        <v>27004000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28504000</v>
      </c>
      <c r="C40" s="95">
        <f>SUM(C35:C39)</f>
        <v>0</v>
      </c>
      <c r="D40" s="95"/>
      <c r="E40" s="95">
        <f t="shared" si="18"/>
        <v>28504000</v>
      </c>
      <c r="F40" s="96">
        <f t="shared" ref="F40:O40" si="25">SUM(F35:F39)</f>
        <v>28504000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1524000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1524000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101.6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7975000</v>
      </c>
      <c r="C51" s="92"/>
      <c r="D51" s="92"/>
      <c r="E51" s="92">
        <f t="shared" si="26"/>
        <v>7975000</v>
      </c>
      <c r="F51" s="93">
        <v>7975000</v>
      </c>
      <c r="G51" s="94">
        <v>3988000</v>
      </c>
      <c r="H51" s="93"/>
      <c r="I51" s="94"/>
      <c r="J51" s="93">
        <v>827000</v>
      </c>
      <c r="K51" s="94"/>
      <c r="L51" s="93"/>
      <c r="M51" s="94"/>
      <c r="N51" s="93"/>
      <c r="O51" s="94"/>
      <c r="P51" s="93">
        <f t="shared" si="27"/>
        <v>827000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10.369905956112852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7975000</v>
      </c>
      <c r="C53" s="95">
        <f>SUM(C42:C52)</f>
        <v>0</v>
      </c>
      <c r="D53" s="95"/>
      <c r="E53" s="95">
        <f t="shared" si="26"/>
        <v>7975000</v>
      </c>
      <c r="F53" s="96">
        <f t="shared" ref="F53:O53" si="33">SUM(F42:F52)</f>
        <v>7975000</v>
      </c>
      <c r="G53" s="97">
        <f t="shared" si="33"/>
        <v>3988000</v>
      </c>
      <c r="H53" s="96">
        <f t="shared" si="33"/>
        <v>0</v>
      </c>
      <c r="I53" s="97">
        <f t="shared" si="33"/>
        <v>0</v>
      </c>
      <c r="J53" s="96">
        <f t="shared" si="33"/>
        <v>827000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827000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10.369905956112852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40529000</v>
      </c>
      <c r="C67" s="104">
        <f>SUM(C9:C14,C17:C23,C26:C29,C32,C35:C39,C42:C52,C55:C58,C61:C65)</f>
        <v>0</v>
      </c>
      <c r="D67" s="104"/>
      <c r="E67" s="104">
        <f t="shared" si="35"/>
        <v>40529000</v>
      </c>
      <c r="F67" s="105">
        <f t="shared" ref="F67:O67" si="43">SUM(F9:F14,F17:F23,F26:F29,F32,F35:F39,F42:F52,F55:F58,F61:F65)</f>
        <v>40529000</v>
      </c>
      <c r="G67" s="106">
        <f t="shared" si="43"/>
        <v>8326000</v>
      </c>
      <c r="H67" s="105">
        <f t="shared" si="43"/>
        <v>617000</v>
      </c>
      <c r="I67" s="106">
        <f t="shared" si="43"/>
        <v>0</v>
      </c>
      <c r="J67" s="105">
        <f t="shared" si="43"/>
        <v>2589000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3206000</v>
      </c>
      <c r="Q67" s="106">
        <f t="shared" si="37"/>
        <v>0</v>
      </c>
      <c r="R67" s="61">
        <f t="shared" si="38"/>
        <v>319.61102106969201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23.704251386321626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17746000</v>
      </c>
      <c r="C69" s="92"/>
      <c r="D69" s="92"/>
      <c r="E69" s="92">
        <f>$B69      +$C69      +$D69</f>
        <v>17746000</v>
      </c>
      <c r="F69" s="93">
        <v>17746000</v>
      </c>
      <c r="G69" s="94">
        <v>5000000</v>
      </c>
      <c r="H69" s="93">
        <v>141000</v>
      </c>
      <c r="I69" s="94"/>
      <c r="J69" s="93">
        <v>169000</v>
      </c>
      <c r="K69" s="94"/>
      <c r="L69" s="93"/>
      <c r="M69" s="94"/>
      <c r="N69" s="93"/>
      <c r="O69" s="94"/>
      <c r="P69" s="93">
        <f>$H69      +$J69      +$L69      +$N69</f>
        <v>310000</v>
      </c>
      <c r="Q69" s="94">
        <f>$I69      +$K69      +$M69      +$O69</f>
        <v>0</v>
      </c>
      <c r="R69" s="48">
        <f>IF(($H69      =0),0,((($J69      -$H69      )/$H69      )*100))</f>
        <v>19.858156028368796</v>
      </c>
      <c r="S69" s="49">
        <f>IF(($I69      =0),0,((($K69      -$I69      )/$I69      )*100))</f>
        <v>0</v>
      </c>
      <c r="T69" s="48">
        <f>IF(($E69      =0),0,(($P69      /$E69      )*100))</f>
        <v>1.7468725346556973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17746000</v>
      </c>
      <c r="C70" s="101">
        <f>C69</f>
        <v>0</v>
      </c>
      <c r="D70" s="101"/>
      <c r="E70" s="101">
        <f>$B70      +$C70      +$D70</f>
        <v>17746000</v>
      </c>
      <c r="F70" s="102">
        <f t="shared" ref="F70:O70" si="44">F69</f>
        <v>17746000</v>
      </c>
      <c r="G70" s="103">
        <f t="shared" si="44"/>
        <v>5000000</v>
      </c>
      <c r="H70" s="102">
        <f t="shared" si="44"/>
        <v>141000</v>
      </c>
      <c r="I70" s="103">
        <f t="shared" si="44"/>
        <v>0</v>
      </c>
      <c r="J70" s="102">
        <f t="shared" si="44"/>
        <v>169000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310000</v>
      </c>
      <c r="Q70" s="103">
        <f>$I70      +$K70      +$M70      +$O70</f>
        <v>0</v>
      </c>
      <c r="R70" s="57">
        <f>IF(($H70      =0),0,((($J70      -$H70      )/$H70      )*100))</f>
        <v>19.858156028368796</v>
      </c>
      <c r="S70" s="58">
        <f>IF(($I70      =0),0,((($K70      -$I70      )/$I70      )*100))</f>
        <v>0</v>
      </c>
      <c r="T70" s="57">
        <f>IF($E70   =0,0,($P70   /$E70   )*100)</f>
        <v>1.7468725346556973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17746000</v>
      </c>
      <c r="C71" s="104">
        <f>C69</f>
        <v>0</v>
      </c>
      <c r="D71" s="104"/>
      <c r="E71" s="104">
        <f>$B71      +$C71      +$D71</f>
        <v>17746000</v>
      </c>
      <c r="F71" s="105">
        <f t="shared" ref="F71:O71" si="45">F69</f>
        <v>17746000</v>
      </c>
      <c r="G71" s="106">
        <f t="shared" si="45"/>
        <v>5000000</v>
      </c>
      <c r="H71" s="105">
        <f t="shared" si="45"/>
        <v>141000</v>
      </c>
      <c r="I71" s="106">
        <f t="shared" si="45"/>
        <v>0</v>
      </c>
      <c r="J71" s="105">
        <f t="shared" si="45"/>
        <v>169000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310000</v>
      </c>
      <c r="Q71" s="106">
        <f>$I71      +$K71      +$M71      +$O71</f>
        <v>0</v>
      </c>
      <c r="R71" s="61">
        <f>IF(($H71      =0),0,((($J71      -$H71      )/$H71      )*100))</f>
        <v>19.858156028368796</v>
      </c>
      <c r="S71" s="62">
        <f>IF(($I71      =0),0,((($K71      -$I71      )/$I71      )*100))</f>
        <v>0</v>
      </c>
      <c r="T71" s="61">
        <f>IF($E71   =0,0,($P71   /$E71   )*100)</f>
        <v>1.7468725346556973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58275000</v>
      </c>
      <c r="C72" s="104">
        <f>SUM(C9:C14,C17:C23,C26:C29,C32,C35:C39,C42:C52,C55:C58,C61:C65,C69)</f>
        <v>0</v>
      </c>
      <c r="D72" s="104"/>
      <c r="E72" s="104">
        <f>$B72      +$C72      +$D72</f>
        <v>58275000</v>
      </c>
      <c r="F72" s="105">
        <f t="shared" ref="F72:O72" si="46">SUM(F9:F14,F17:F23,F26:F29,F32,F35:F39,F42:F52,F55:F58,F61:F65,F69)</f>
        <v>58275000</v>
      </c>
      <c r="G72" s="106">
        <f t="shared" si="46"/>
        <v>13326000</v>
      </c>
      <c r="H72" s="105">
        <f t="shared" si="46"/>
        <v>758000</v>
      </c>
      <c r="I72" s="106">
        <f t="shared" si="46"/>
        <v>0</v>
      </c>
      <c r="J72" s="105">
        <f t="shared" si="46"/>
        <v>2758000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3516000</v>
      </c>
      <c r="Q72" s="106">
        <f>$I72      +$K72      +$M72      +$O72</f>
        <v>0</v>
      </c>
      <c r="R72" s="61">
        <f>IF(($H72      =0),0,((($J72      -$H72      )/$H72      )*100))</f>
        <v>263.85224274406329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11.243644271049854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4HoOY4VGaCnzW7Sv7CakpMZc9JPZz+xQcIjIAL+3ttW3JAenn0Datta5FdMuFBd+Zq20cVst99ciArcE8cBYdg==" saltValue="XB1y8NT0iyOel3Bbp+y4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1558000</v>
      </c>
      <c r="I10" s="94"/>
      <c r="J10" s="93">
        <v>785000</v>
      </c>
      <c r="K10" s="94">
        <v>27574</v>
      </c>
      <c r="L10" s="93"/>
      <c r="M10" s="94"/>
      <c r="N10" s="93"/>
      <c r="O10" s="94"/>
      <c r="P10" s="93">
        <f t="shared" ref="P10:P15" si="1">$H10      +$J10      +$L10      +$N10</f>
        <v>2343000</v>
      </c>
      <c r="Q10" s="94">
        <f t="shared" ref="Q10:Q15" si="2">$I10      +$K10      +$M10      +$O10</f>
        <v>27574</v>
      </c>
      <c r="R10" s="48">
        <f t="shared" ref="R10:R15" si="3">IF(($H10      =0),0,((($J10      -$H10      )/$H10      )*100))</f>
        <v>-49.61489088575096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75.580645161290334</v>
      </c>
      <c r="U10" s="50">
        <f t="shared" ref="U10:U14" si="6">IF(($E10      =0),0,(($Q10      /$E10      )*100))</f>
        <v>0.88948387096774195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1558000</v>
      </c>
      <c r="I15" s="97">
        <f t="shared" si="7"/>
        <v>0</v>
      </c>
      <c r="J15" s="96">
        <f t="shared" si="7"/>
        <v>785000</v>
      </c>
      <c r="K15" s="97">
        <f t="shared" si="7"/>
        <v>27574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2343000</v>
      </c>
      <c r="Q15" s="97">
        <f t="shared" si="2"/>
        <v>27574</v>
      </c>
      <c r="R15" s="52">
        <f t="shared" si="3"/>
        <v>-49.61489088575096</v>
      </c>
      <c r="S15" s="53">
        <f t="shared" si="4"/>
        <v>0</v>
      </c>
      <c r="T15" s="52">
        <f>IF((SUM($E9:$E13))=0,0,(P15/(SUM($E9:$E13))*100))</f>
        <v>75.580645161290334</v>
      </c>
      <c r="U15" s="54">
        <f>IF((SUM($E9:$E13))=0,0,(Q15/(SUM($E9:$E13))*100))</f>
        <v>0.88948387096774195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960000</v>
      </c>
      <c r="C32" s="92"/>
      <c r="D32" s="92"/>
      <c r="E32" s="92">
        <f>$B32      +$C32      +$D32</f>
        <v>960000</v>
      </c>
      <c r="F32" s="93">
        <v>960000</v>
      </c>
      <c r="G32" s="94">
        <v>672000</v>
      </c>
      <c r="H32" s="93">
        <v>173000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173000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18.020833333333332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960000</v>
      </c>
      <c r="C33" s="95">
        <f>C32</f>
        <v>0</v>
      </c>
      <c r="D33" s="95"/>
      <c r="E33" s="95">
        <f>$B33      +$C33      +$D33</f>
        <v>960000</v>
      </c>
      <c r="F33" s="96">
        <f t="shared" ref="F33:O33" si="17">F32</f>
        <v>960000</v>
      </c>
      <c r="G33" s="97">
        <f t="shared" si="17"/>
        <v>672000</v>
      </c>
      <c r="H33" s="96">
        <f t="shared" si="17"/>
        <v>173000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173000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18.020833333333332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12975000</v>
      </c>
      <c r="C51" s="92"/>
      <c r="D51" s="92"/>
      <c r="E51" s="92">
        <f t="shared" si="26"/>
        <v>12975000</v>
      </c>
      <c r="F51" s="93">
        <v>12975000</v>
      </c>
      <c r="G51" s="94">
        <v>12406000</v>
      </c>
      <c r="H51" s="93">
        <v>4601000</v>
      </c>
      <c r="I51" s="94"/>
      <c r="J51" s="93">
        <v>4664000</v>
      </c>
      <c r="K51" s="94">
        <v>4664054</v>
      </c>
      <c r="L51" s="93"/>
      <c r="M51" s="94"/>
      <c r="N51" s="93"/>
      <c r="O51" s="94"/>
      <c r="P51" s="93">
        <f t="shared" si="27"/>
        <v>9265000</v>
      </c>
      <c r="Q51" s="94">
        <f t="shared" si="28"/>
        <v>4664054</v>
      </c>
      <c r="R51" s="48">
        <f t="shared" si="29"/>
        <v>1.3692675505324929</v>
      </c>
      <c r="S51" s="49">
        <f t="shared" si="30"/>
        <v>0</v>
      </c>
      <c r="T51" s="48">
        <f t="shared" si="31"/>
        <v>71.406551059730248</v>
      </c>
      <c r="U51" s="50">
        <f t="shared" si="32"/>
        <v>35.946466281310215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12975000</v>
      </c>
      <c r="C53" s="95">
        <f>SUM(C42:C52)</f>
        <v>0</v>
      </c>
      <c r="D53" s="95"/>
      <c r="E53" s="95">
        <f t="shared" si="26"/>
        <v>12975000</v>
      </c>
      <c r="F53" s="96">
        <f t="shared" ref="F53:O53" si="33">SUM(F42:F52)</f>
        <v>12975000</v>
      </c>
      <c r="G53" s="97">
        <f t="shared" si="33"/>
        <v>12406000</v>
      </c>
      <c r="H53" s="96">
        <f t="shared" si="33"/>
        <v>4601000</v>
      </c>
      <c r="I53" s="97">
        <f t="shared" si="33"/>
        <v>0</v>
      </c>
      <c r="J53" s="96">
        <f t="shared" si="33"/>
        <v>4664000</v>
      </c>
      <c r="K53" s="97">
        <f t="shared" si="33"/>
        <v>4664054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9265000</v>
      </c>
      <c r="Q53" s="97">
        <f t="shared" si="28"/>
        <v>4664054</v>
      </c>
      <c r="R53" s="52">
        <f t="shared" si="29"/>
        <v>1.3692675505324929</v>
      </c>
      <c r="S53" s="53">
        <f t="shared" si="30"/>
        <v>0</v>
      </c>
      <c r="T53" s="52">
        <f>IF((+$E43+$E45+$E47+$E48+$E51) =0,0,(P53   /(+$E43+$E45+$E47+$E48+$E51) )*100)</f>
        <v>71.406551059730248</v>
      </c>
      <c r="U53" s="54">
        <f>IF((+$E43+$E45+$E47+$E48+$E51) =0,0,(Q53   /(+$E43+$E45+$E47+$E48+$E51) )*100)</f>
        <v>35.946466281310215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17035000</v>
      </c>
      <c r="C67" s="104">
        <f>SUM(C9:C14,C17:C23,C26:C29,C32,C35:C39,C42:C52,C55:C58,C61:C65)</f>
        <v>0</v>
      </c>
      <c r="D67" s="104"/>
      <c r="E67" s="104">
        <f t="shared" si="35"/>
        <v>17035000</v>
      </c>
      <c r="F67" s="105">
        <f t="shared" ref="F67:O67" si="43">SUM(F9:F14,F17:F23,F26:F29,F32,F35:F39,F42:F52,F55:F58,F61:F65)</f>
        <v>17035000</v>
      </c>
      <c r="G67" s="106">
        <f t="shared" si="43"/>
        <v>16178000</v>
      </c>
      <c r="H67" s="105">
        <f t="shared" si="43"/>
        <v>6332000</v>
      </c>
      <c r="I67" s="106">
        <f t="shared" si="43"/>
        <v>0</v>
      </c>
      <c r="J67" s="105">
        <f t="shared" si="43"/>
        <v>5449000</v>
      </c>
      <c r="K67" s="106">
        <f t="shared" si="43"/>
        <v>4691628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11781000</v>
      </c>
      <c r="Q67" s="106">
        <f t="shared" si="37"/>
        <v>4691628</v>
      </c>
      <c r="R67" s="61">
        <f t="shared" si="38"/>
        <v>-13.94504106127606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69.157616671558557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27.541109480481364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8677000</v>
      </c>
      <c r="C69" s="92"/>
      <c r="D69" s="92"/>
      <c r="E69" s="92">
        <f>$B69      +$C69      +$D69</f>
        <v>8677000</v>
      </c>
      <c r="F69" s="93">
        <v>8677000</v>
      </c>
      <c r="G69" s="94">
        <v>4550000</v>
      </c>
      <c r="H69" s="93">
        <v>665000</v>
      </c>
      <c r="I69" s="94"/>
      <c r="J69" s="93">
        <v>6860000</v>
      </c>
      <c r="K69" s="94">
        <v>3875563</v>
      </c>
      <c r="L69" s="93"/>
      <c r="M69" s="94"/>
      <c r="N69" s="93"/>
      <c r="O69" s="94"/>
      <c r="P69" s="93">
        <f>$H69      +$J69      +$L69      +$N69</f>
        <v>7525000</v>
      </c>
      <c r="Q69" s="94">
        <f>$I69      +$K69      +$M69      +$O69</f>
        <v>3875563</v>
      </c>
      <c r="R69" s="48">
        <f>IF(($H69      =0),0,((($J69      -$H69      )/$H69      )*100))</f>
        <v>931.57894736842104</v>
      </c>
      <c r="S69" s="49">
        <f>IF(($I69      =0),0,((($K69      -$I69      )/$I69      )*100))</f>
        <v>0</v>
      </c>
      <c r="T69" s="48">
        <f>IF(($E69      =0),0,(($P69      /$E69      )*100))</f>
        <v>86.723521954592599</v>
      </c>
      <c r="U69" s="50">
        <f>IF(($E69      =0),0,(($Q69      /$E69      )*100))</f>
        <v>44.664780454073991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8677000</v>
      </c>
      <c r="C70" s="101">
        <f>C69</f>
        <v>0</v>
      </c>
      <c r="D70" s="101"/>
      <c r="E70" s="101">
        <f>$B70      +$C70      +$D70</f>
        <v>8677000</v>
      </c>
      <c r="F70" s="102">
        <f t="shared" ref="F70:O70" si="44">F69</f>
        <v>8677000</v>
      </c>
      <c r="G70" s="103">
        <f t="shared" si="44"/>
        <v>4550000</v>
      </c>
      <c r="H70" s="102">
        <f t="shared" si="44"/>
        <v>665000</v>
      </c>
      <c r="I70" s="103">
        <f t="shared" si="44"/>
        <v>0</v>
      </c>
      <c r="J70" s="102">
        <f t="shared" si="44"/>
        <v>6860000</v>
      </c>
      <c r="K70" s="103">
        <f t="shared" si="44"/>
        <v>3875563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7525000</v>
      </c>
      <c r="Q70" s="103">
        <f>$I70      +$K70      +$M70      +$O70</f>
        <v>3875563</v>
      </c>
      <c r="R70" s="57">
        <f>IF(($H70      =0),0,((($J70      -$H70      )/$H70      )*100))</f>
        <v>931.57894736842104</v>
      </c>
      <c r="S70" s="58">
        <f>IF(($I70      =0),0,((($K70      -$I70      )/$I70      )*100))</f>
        <v>0</v>
      </c>
      <c r="T70" s="57">
        <f>IF($E70   =0,0,($P70   /$E70   )*100)</f>
        <v>86.723521954592599</v>
      </c>
      <c r="U70" s="59">
        <f>IF($E70   =0,0,($Q70   /$E70 )*100)</f>
        <v>44.664780454073991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8677000</v>
      </c>
      <c r="C71" s="104">
        <f>C69</f>
        <v>0</v>
      </c>
      <c r="D71" s="104"/>
      <c r="E71" s="104">
        <f>$B71      +$C71      +$D71</f>
        <v>8677000</v>
      </c>
      <c r="F71" s="105">
        <f t="shared" ref="F71:O71" si="45">F69</f>
        <v>8677000</v>
      </c>
      <c r="G71" s="106">
        <f t="shared" si="45"/>
        <v>4550000</v>
      </c>
      <c r="H71" s="105">
        <f t="shared" si="45"/>
        <v>665000</v>
      </c>
      <c r="I71" s="106">
        <f t="shared" si="45"/>
        <v>0</v>
      </c>
      <c r="J71" s="105">
        <f t="shared" si="45"/>
        <v>6860000</v>
      </c>
      <c r="K71" s="106">
        <f t="shared" si="45"/>
        <v>3875563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7525000</v>
      </c>
      <c r="Q71" s="106">
        <f>$I71      +$K71      +$M71      +$O71</f>
        <v>3875563</v>
      </c>
      <c r="R71" s="61">
        <f>IF(($H71      =0),0,((($J71      -$H71      )/$H71      )*100))</f>
        <v>931.57894736842104</v>
      </c>
      <c r="S71" s="62">
        <f>IF(($I71      =0),0,((($K71      -$I71      )/$I71      )*100))</f>
        <v>0</v>
      </c>
      <c r="T71" s="61">
        <f>IF($E71   =0,0,($P71   /$E71   )*100)</f>
        <v>86.723521954592599</v>
      </c>
      <c r="U71" s="65">
        <f>IF($E71   =0,0,($Q71   /$E71   )*100)</f>
        <v>44.664780454073991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25712000</v>
      </c>
      <c r="C72" s="104">
        <f>SUM(C9:C14,C17:C23,C26:C29,C32,C35:C39,C42:C52,C55:C58,C61:C65,C69)</f>
        <v>0</v>
      </c>
      <c r="D72" s="104"/>
      <c r="E72" s="104">
        <f>$B72      +$C72      +$D72</f>
        <v>25712000</v>
      </c>
      <c r="F72" s="105">
        <f t="shared" ref="F72:O72" si="46">SUM(F9:F14,F17:F23,F26:F29,F32,F35:F39,F42:F52,F55:F58,F61:F65,F69)</f>
        <v>25712000</v>
      </c>
      <c r="G72" s="106">
        <f t="shared" si="46"/>
        <v>20728000</v>
      </c>
      <c r="H72" s="105">
        <f t="shared" si="46"/>
        <v>6997000</v>
      </c>
      <c r="I72" s="106">
        <f t="shared" si="46"/>
        <v>0</v>
      </c>
      <c r="J72" s="105">
        <f t="shared" si="46"/>
        <v>12309000</v>
      </c>
      <c r="K72" s="106">
        <f t="shared" si="46"/>
        <v>8567191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19306000</v>
      </c>
      <c r="Q72" s="106">
        <f>$I72      +$K72      +$M72      +$O72</f>
        <v>8567191</v>
      </c>
      <c r="R72" s="61">
        <f>IF(($H72      =0),0,((($J72      -$H72      )/$H72      )*100))</f>
        <v>75.918250678862364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75.085563161169873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33.319815650280027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xTmVreixE44bMgaDZxX/53CbBiojlYNhHzzY1Z/sh1lZw3EiETgusCiGMWHZRpL6/xwkuCXOtjIXlyHK6nNQzw==" saltValue="zFybkbEZZh66Z/hwIlwQ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144000</v>
      </c>
      <c r="I10" s="94">
        <v>99975</v>
      </c>
      <c r="J10" s="93">
        <v>722000</v>
      </c>
      <c r="K10" s="94">
        <v>169100</v>
      </c>
      <c r="L10" s="93"/>
      <c r="M10" s="94"/>
      <c r="N10" s="93"/>
      <c r="O10" s="94"/>
      <c r="P10" s="93">
        <f t="shared" ref="P10:P15" si="1">$H10      +$J10      +$L10      +$N10</f>
        <v>866000</v>
      </c>
      <c r="Q10" s="94">
        <f t="shared" ref="Q10:Q15" si="2">$I10      +$K10      +$M10      +$O10</f>
        <v>269075</v>
      </c>
      <c r="R10" s="48">
        <f t="shared" ref="R10:R15" si="3">IF(($H10      =0),0,((($J10      -$H10      )/$H10      )*100))</f>
        <v>401.38888888888891</v>
      </c>
      <c r="S10" s="49">
        <f t="shared" ref="S10:S15" si="4">IF(($I10      =0),0,((($K10      -$I10      )/$I10      )*100))</f>
        <v>69.142285571392847</v>
      </c>
      <c r="T10" s="48">
        <f t="shared" ref="T10:T14" si="5">IF(($E10      =0),0,(($P10      /$E10      )*100))</f>
        <v>28.866666666666667</v>
      </c>
      <c r="U10" s="50">
        <f t="shared" ref="U10:U14" si="6">IF(($E10      =0),0,(($Q10      /$E10      )*100))</f>
        <v>8.9691666666666663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6571000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19000000</v>
      </c>
      <c r="C15" s="95">
        <f>SUM(C9:C14)</f>
        <v>0</v>
      </c>
      <c r="D15" s="95"/>
      <c r="E15" s="95">
        <f t="shared" si="0"/>
        <v>19000000</v>
      </c>
      <c r="F15" s="96">
        <f t="shared" ref="F15:O15" si="7">SUM(F9:F14)</f>
        <v>19000000</v>
      </c>
      <c r="G15" s="97">
        <f t="shared" si="7"/>
        <v>9571000</v>
      </c>
      <c r="H15" s="96">
        <f t="shared" si="7"/>
        <v>144000</v>
      </c>
      <c r="I15" s="97">
        <f t="shared" si="7"/>
        <v>99975</v>
      </c>
      <c r="J15" s="96">
        <f t="shared" si="7"/>
        <v>722000</v>
      </c>
      <c r="K15" s="97">
        <f t="shared" si="7"/>
        <v>169100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866000</v>
      </c>
      <c r="Q15" s="97">
        <f t="shared" si="2"/>
        <v>269075</v>
      </c>
      <c r="R15" s="52">
        <f t="shared" si="3"/>
        <v>401.38888888888891</v>
      </c>
      <c r="S15" s="53">
        <f t="shared" si="4"/>
        <v>69.142285571392847</v>
      </c>
      <c r="T15" s="52">
        <f>IF((SUM($E9:$E13))=0,0,(P15/(SUM($E9:$E13))*100))</f>
        <v>4.8111111111111109</v>
      </c>
      <c r="U15" s="54">
        <f>IF((SUM($E9:$E13))=0,0,(Q15/(SUM($E9:$E13))*100))</f>
        <v>1.494861111111111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217000</v>
      </c>
      <c r="I32" s="94"/>
      <c r="J32" s="93">
        <v>21000</v>
      </c>
      <c r="K32" s="94"/>
      <c r="L32" s="93"/>
      <c r="M32" s="94"/>
      <c r="N32" s="93"/>
      <c r="O32" s="94"/>
      <c r="P32" s="93">
        <f>$H32      +$J32      +$L32      +$N32</f>
        <v>238000</v>
      </c>
      <c r="Q32" s="94">
        <f>$I32      +$K32      +$M32      +$O32</f>
        <v>0</v>
      </c>
      <c r="R32" s="48">
        <f>IF(($H32      =0),0,((($J32      -$H32      )/$H32      )*100))</f>
        <v>-90.322580645161281</v>
      </c>
      <c r="S32" s="49">
        <f>IF(($I32      =0),0,((($K32      -$I32      )/$I32      )*100))</f>
        <v>0</v>
      </c>
      <c r="T32" s="48">
        <f>IF(($E32      =0),0,(($P32      /$E32      )*100))</f>
        <v>25.05263157894737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217000</v>
      </c>
      <c r="I33" s="97">
        <f t="shared" si="17"/>
        <v>0</v>
      </c>
      <c r="J33" s="96">
        <f t="shared" si="17"/>
        <v>21000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238000</v>
      </c>
      <c r="Q33" s="97">
        <f>$I33      +$K33      +$M33      +$O33</f>
        <v>0</v>
      </c>
      <c r="R33" s="52">
        <f>IF(($H33      =0),0,((($J33      -$H33      )/$H33      )*100))</f>
        <v>-90.322580645161281</v>
      </c>
      <c r="S33" s="53">
        <f>IF(($I33      =0),0,((($K33      -$I33      )/$I33      )*100))</f>
        <v>0</v>
      </c>
      <c r="T33" s="52">
        <f>IF($E33   =0,0,($P33   /$E33   )*100)</f>
        <v>25.05263157894737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16700000</v>
      </c>
      <c r="C35" s="92"/>
      <c r="D35" s="92"/>
      <c r="E35" s="92">
        <f t="shared" ref="E35:E40" si="18">$B35      +$C35      +$D35</f>
        <v>16700000</v>
      </c>
      <c r="F35" s="93">
        <v>16700000</v>
      </c>
      <c r="G35" s="94">
        <v>3200000</v>
      </c>
      <c r="H35" s="93"/>
      <c r="I35" s="94"/>
      <c r="J35" s="93">
        <v>135000</v>
      </c>
      <c r="K35" s="94">
        <v>3180762</v>
      </c>
      <c r="L35" s="93"/>
      <c r="M35" s="94"/>
      <c r="N35" s="93"/>
      <c r="O35" s="94"/>
      <c r="P35" s="93">
        <f t="shared" ref="P35:P40" si="19">$H35      +$J35      +$L35      +$N35</f>
        <v>135000</v>
      </c>
      <c r="Q35" s="94">
        <f t="shared" ref="Q35:Q40" si="20">$I35      +$K35      +$M35      +$O35</f>
        <v>3180762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0.80838323353293418</v>
      </c>
      <c r="U35" s="50">
        <f t="shared" ref="U35:U39" si="24">IF(($E35      =0),0,(($Q35      /$E35      )*100))</f>
        <v>19.046479041916168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28760000</v>
      </c>
      <c r="C36" s="92"/>
      <c r="D36" s="92"/>
      <c r="E36" s="92">
        <f t="shared" si="18"/>
        <v>28760000</v>
      </c>
      <c r="F36" s="93">
        <v>28760000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45460000</v>
      </c>
      <c r="C40" s="95">
        <f>SUM(C35:C39)</f>
        <v>0</v>
      </c>
      <c r="D40" s="95"/>
      <c r="E40" s="95">
        <f t="shared" si="18"/>
        <v>45460000</v>
      </c>
      <c r="F40" s="96">
        <f t="shared" ref="F40:O40" si="25">SUM(F35:F39)</f>
        <v>45460000</v>
      </c>
      <c r="G40" s="97">
        <f t="shared" si="25"/>
        <v>3200000</v>
      </c>
      <c r="H40" s="96">
        <f t="shared" si="25"/>
        <v>0</v>
      </c>
      <c r="I40" s="97">
        <f t="shared" si="25"/>
        <v>0</v>
      </c>
      <c r="J40" s="96">
        <f t="shared" si="25"/>
        <v>135000</v>
      </c>
      <c r="K40" s="97">
        <f t="shared" si="25"/>
        <v>3180762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135000</v>
      </c>
      <c r="Q40" s="97">
        <f t="shared" si="20"/>
        <v>3180762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0.80838323353293418</v>
      </c>
      <c r="U40" s="54">
        <f>IF((+$E35+$E38) =0,0,(Q40   /(+$E35+$E38) )*100)</f>
        <v>19.046479041916168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34542000</v>
      </c>
      <c r="C44" s="92"/>
      <c r="D44" s="92"/>
      <c r="E44" s="92">
        <f t="shared" si="26"/>
        <v>34542000</v>
      </c>
      <c r="F44" s="93">
        <v>34542000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6750000</v>
      </c>
      <c r="C51" s="92"/>
      <c r="D51" s="92"/>
      <c r="E51" s="92">
        <f t="shared" si="26"/>
        <v>6750000</v>
      </c>
      <c r="F51" s="93">
        <v>6750000</v>
      </c>
      <c r="G51" s="94">
        <v>3375000</v>
      </c>
      <c r="H51" s="93"/>
      <c r="I51" s="94"/>
      <c r="J51" s="93">
        <v>1977000</v>
      </c>
      <c r="K51" s="94">
        <v>3319580</v>
      </c>
      <c r="L51" s="93"/>
      <c r="M51" s="94"/>
      <c r="N51" s="93"/>
      <c r="O51" s="94"/>
      <c r="P51" s="93">
        <f t="shared" si="27"/>
        <v>1977000</v>
      </c>
      <c r="Q51" s="94">
        <f t="shared" si="28"/>
        <v>3319580</v>
      </c>
      <c r="R51" s="48">
        <f t="shared" si="29"/>
        <v>0</v>
      </c>
      <c r="S51" s="49">
        <f t="shared" si="30"/>
        <v>0</v>
      </c>
      <c r="T51" s="48">
        <f t="shared" si="31"/>
        <v>29.288888888888888</v>
      </c>
      <c r="U51" s="50">
        <f t="shared" si="32"/>
        <v>49.178962962962963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41292000</v>
      </c>
      <c r="C53" s="95">
        <f>SUM(C42:C52)</f>
        <v>0</v>
      </c>
      <c r="D53" s="95"/>
      <c r="E53" s="95">
        <f t="shared" si="26"/>
        <v>41292000</v>
      </c>
      <c r="F53" s="96">
        <f t="shared" ref="F53:O53" si="33">SUM(F42:F52)</f>
        <v>41292000</v>
      </c>
      <c r="G53" s="97">
        <f t="shared" si="33"/>
        <v>3375000</v>
      </c>
      <c r="H53" s="96">
        <f t="shared" si="33"/>
        <v>0</v>
      </c>
      <c r="I53" s="97">
        <f t="shared" si="33"/>
        <v>0</v>
      </c>
      <c r="J53" s="96">
        <f t="shared" si="33"/>
        <v>1977000</v>
      </c>
      <c r="K53" s="97">
        <f t="shared" si="33"/>
        <v>3319580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1977000</v>
      </c>
      <c r="Q53" s="97">
        <f t="shared" si="28"/>
        <v>3319580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29.288888888888888</v>
      </c>
      <c r="U53" s="54">
        <f>IF((+$E43+$E45+$E47+$E48+$E51) =0,0,(Q53   /(+$E43+$E45+$E47+$E48+$E51) )*100)</f>
        <v>49.178962962962963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106702000</v>
      </c>
      <c r="C67" s="104">
        <f>SUM(C9:C14,C17:C23,C26:C29,C32,C35:C39,C42:C52,C55:C58,C61:C65)</f>
        <v>0</v>
      </c>
      <c r="D67" s="104"/>
      <c r="E67" s="104">
        <f t="shared" si="35"/>
        <v>106702000</v>
      </c>
      <c r="F67" s="105">
        <f t="shared" ref="F67:O67" si="43">SUM(F9:F14,F17:F23,F26:F29,F32,F35:F39,F42:F52,F55:F58,F61:F65)</f>
        <v>106702000</v>
      </c>
      <c r="G67" s="106">
        <f t="shared" si="43"/>
        <v>16384000</v>
      </c>
      <c r="H67" s="105">
        <f t="shared" si="43"/>
        <v>361000</v>
      </c>
      <c r="I67" s="106">
        <f t="shared" si="43"/>
        <v>99975</v>
      </c>
      <c r="J67" s="105">
        <f t="shared" si="43"/>
        <v>2855000</v>
      </c>
      <c r="K67" s="106">
        <f t="shared" si="43"/>
        <v>6669442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3216000</v>
      </c>
      <c r="Q67" s="106">
        <f t="shared" si="37"/>
        <v>6769417</v>
      </c>
      <c r="R67" s="61">
        <f t="shared" si="38"/>
        <v>690.85872576177292</v>
      </c>
      <c r="S67" s="62">
        <f t="shared" si="39"/>
        <v>6571.1097774443615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7.5849056603773581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15.965606132075472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29290000</v>
      </c>
      <c r="C69" s="92"/>
      <c r="D69" s="92"/>
      <c r="E69" s="92">
        <f>$B69      +$C69      +$D69</f>
        <v>29290000</v>
      </c>
      <c r="F69" s="93">
        <v>29290000</v>
      </c>
      <c r="G69" s="94">
        <v>18800000</v>
      </c>
      <c r="H69" s="93">
        <v>4462000</v>
      </c>
      <c r="I69" s="94">
        <v>4418507</v>
      </c>
      <c r="J69" s="93">
        <v>7642000</v>
      </c>
      <c r="K69" s="94">
        <v>7753098</v>
      </c>
      <c r="L69" s="93"/>
      <c r="M69" s="94"/>
      <c r="N69" s="93"/>
      <c r="O69" s="94"/>
      <c r="P69" s="93">
        <f>$H69      +$J69      +$L69      +$N69</f>
        <v>12104000</v>
      </c>
      <c r="Q69" s="94">
        <f>$I69      +$K69      +$M69      +$O69</f>
        <v>12171605</v>
      </c>
      <c r="R69" s="48">
        <f>IF(($H69      =0),0,((($J69      -$H69      )/$H69      )*100))</f>
        <v>71.268489466606894</v>
      </c>
      <c r="S69" s="49">
        <f>IF(($I69      =0),0,((($K69      -$I69      )/$I69      )*100))</f>
        <v>75.468727332558259</v>
      </c>
      <c r="T69" s="48">
        <f>IF(($E69      =0),0,(($P69      /$E69      )*100))</f>
        <v>41.324684192557186</v>
      </c>
      <c r="U69" s="50">
        <f>IF(($E69      =0),0,(($Q69      /$E69      )*100))</f>
        <v>41.555496756572211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29290000</v>
      </c>
      <c r="C70" s="101">
        <f>C69</f>
        <v>0</v>
      </c>
      <c r="D70" s="101"/>
      <c r="E70" s="101">
        <f>$B70      +$C70      +$D70</f>
        <v>29290000</v>
      </c>
      <c r="F70" s="102">
        <f t="shared" ref="F70:O70" si="44">F69</f>
        <v>29290000</v>
      </c>
      <c r="G70" s="103">
        <f t="shared" si="44"/>
        <v>18800000</v>
      </c>
      <c r="H70" s="102">
        <f t="shared" si="44"/>
        <v>4462000</v>
      </c>
      <c r="I70" s="103">
        <f t="shared" si="44"/>
        <v>4418507</v>
      </c>
      <c r="J70" s="102">
        <f t="shared" si="44"/>
        <v>7642000</v>
      </c>
      <c r="K70" s="103">
        <f t="shared" si="44"/>
        <v>7753098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12104000</v>
      </c>
      <c r="Q70" s="103">
        <f>$I70      +$K70      +$M70      +$O70</f>
        <v>12171605</v>
      </c>
      <c r="R70" s="57">
        <f>IF(($H70      =0),0,((($J70      -$H70      )/$H70      )*100))</f>
        <v>71.268489466606894</v>
      </c>
      <c r="S70" s="58">
        <f>IF(($I70      =0),0,((($K70      -$I70      )/$I70      )*100))</f>
        <v>75.468727332558259</v>
      </c>
      <c r="T70" s="57">
        <f>IF($E70   =0,0,($P70   /$E70   )*100)</f>
        <v>41.324684192557186</v>
      </c>
      <c r="U70" s="59">
        <f>IF($E70   =0,0,($Q70   /$E70 )*100)</f>
        <v>41.555496756572211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29290000</v>
      </c>
      <c r="C71" s="104">
        <f>C69</f>
        <v>0</v>
      </c>
      <c r="D71" s="104"/>
      <c r="E71" s="104">
        <f>$B71      +$C71      +$D71</f>
        <v>29290000</v>
      </c>
      <c r="F71" s="105">
        <f t="shared" ref="F71:O71" si="45">F69</f>
        <v>29290000</v>
      </c>
      <c r="G71" s="106">
        <f t="shared" si="45"/>
        <v>18800000</v>
      </c>
      <c r="H71" s="105">
        <f t="shared" si="45"/>
        <v>4462000</v>
      </c>
      <c r="I71" s="106">
        <f t="shared" si="45"/>
        <v>4418507</v>
      </c>
      <c r="J71" s="105">
        <f t="shared" si="45"/>
        <v>7642000</v>
      </c>
      <c r="K71" s="106">
        <f t="shared" si="45"/>
        <v>7753098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12104000</v>
      </c>
      <c r="Q71" s="106">
        <f>$I71      +$K71      +$M71      +$O71</f>
        <v>12171605</v>
      </c>
      <c r="R71" s="61">
        <f>IF(($H71      =0),0,((($J71      -$H71      )/$H71      )*100))</f>
        <v>71.268489466606894</v>
      </c>
      <c r="S71" s="62">
        <f>IF(($I71      =0),0,((($K71      -$I71      )/$I71      )*100))</f>
        <v>75.468727332558259</v>
      </c>
      <c r="T71" s="61">
        <f>IF($E71   =0,0,($P71   /$E71   )*100)</f>
        <v>41.324684192557186</v>
      </c>
      <c r="U71" s="65">
        <f>IF($E71   =0,0,($Q71   /$E71   )*100)</f>
        <v>41.555496756572211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135992000</v>
      </c>
      <c r="C72" s="104">
        <f>SUM(C9:C14,C17:C23,C26:C29,C32,C35:C39,C42:C52,C55:C58,C61:C65,C69)</f>
        <v>0</v>
      </c>
      <c r="D72" s="104"/>
      <c r="E72" s="104">
        <f>$B72      +$C72      +$D72</f>
        <v>135992000</v>
      </c>
      <c r="F72" s="105">
        <f t="shared" ref="F72:O72" si="46">SUM(F9:F14,F17:F23,F26:F29,F32,F35:F39,F42:F52,F55:F58,F61:F65,F69)</f>
        <v>135992000</v>
      </c>
      <c r="G72" s="106">
        <f t="shared" si="46"/>
        <v>35184000</v>
      </c>
      <c r="H72" s="105">
        <f t="shared" si="46"/>
        <v>4823000</v>
      </c>
      <c r="I72" s="106">
        <f t="shared" si="46"/>
        <v>4518482</v>
      </c>
      <c r="J72" s="105">
        <f t="shared" si="46"/>
        <v>10497000</v>
      </c>
      <c r="K72" s="106">
        <f t="shared" si="46"/>
        <v>14422540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15320000</v>
      </c>
      <c r="Q72" s="106">
        <f>$I72      +$K72      +$M72      +$O72</f>
        <v>18941022</v>
      </c>
      <c r="R72" s="61">
        <f>IF(($H72      =0),0,((($J72      -$H72      )/$H72      )*100))</f>
        <v>117.64461953141199</v>
      </c>
      <c r="S72" s="62">
        <f>IF(($I72      =0),0,((($K72      -$I72      )/$I72      )*100))</f>
        <v>219.18994033837026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21.369786581113125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26.420730924815178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YtTVS2Y+LuTQsIRpS+Kbsr3yG4RIqmx6iOj1hdqpIdWh9/ZhBjGU77iEWp0HAdcp2HI/CoAd3U+LDJOeo7jug==" saltValue="JXWEn8aAANZVsYfXDVJ12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33000</v>
      </c>
      <c r="I10" s="94">
        <v>33166</v>
      </c>
      <c r="J10" s="93">
        <v>65000</v>
      </c>
      <c r="K10" s="94">
        <v>76370</v>
      </c>
      <c r="L10" s="93"/>
      <c r="M10" s="94"/>
      <c r="N10" s="93"/>
      <c r="O10" s="94"/>
      <c r="P10" s="93">
        <f t="shared" ref="P10:P15" si="1">$H10      +$J10      +$L10      +$N10</f>
        <v>98000</v>
      </c>
      <c r="Q10" s="94">
        <f t="shared" ref="Q10:Q15" si="2">$I10      +$K10      +$M10      +$O10</f>
        <v>109536</v>
      </c>
      <c r="R10" s="48">
        <f t="shared" ref="R10:R15" si="3">IF(($H10      =0),0,((($J10      -$H10      )/$H10      )*100))</f>
        <v>96.969696969696969</v>
      </c>
      <c r="S10" s="49">
        <f t="shared" ref="S10:S15" si="4">IF(($I10      =0),0,((($K10      -$I10      )/$I10      )*100))</f>
        <v>130.2659349936682</v>
      </c>
      <c r="T10" s="48">
        <f t="shared" ref="T10:T14" si="5">IF(($E10      =0),0,(($P10      /$E10      )*100))</f>
        <v>5.7647058823529411</v>
      </c>
      <c r="U10" s="50">
        <f t="shared" ref="U10:U14" si="6">IF(($E10      =0),0,(($Q10      /$E10      )*100))</f>
        <v>6.4432941176470582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758000</v>
      </c>
      <c r="I11" s="94">
        <v>418453</v>
      </c>
      <c r="J11" s="93">
        <v>2091000</v>
      </c>
      <c r="K11" s="94">
        <v>1504749</v>
      </c>
      <c r="L11" s="93"/>
      <c r="M11" s="94"/>
      <c r="N11" s="93"/>
      <c r="O11" s="94"/>
      <c r="P11" s="93">
        <f t="shared" si="1"/>
        <v>2849000</v>
      </c>
      <c r="Q11" s="94">
        <f t="shared" si="2"/>
        <v>1923202</v>
      </c>
      <c r="R11" s="48">
        <f t="shared" si="3"/>
        <v>175.85751978891821</v>
      </c>
      <c r="S11" s="49">
        <f t="shared" si="4"/>
        <v>259.59809106399047</v>
      </c>
      <c r="T11" s="48">
        <f t="shared" si="5"/>
        <v>51.800000000000004</v>
      </c>
      <c r="U11" s="50">
        <f t="shared" si="6"/>
        <v>34.96730909090909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2000000</v>
      </c>
      <c r="C13" s="92"/>
      <c r="D13" s="92"/>
      <c r="E13" s="92">
        <f t="shared" si="0"/>
        <v>2000000</v>
      </c>
      <c r="F13" s="93">
        <v>2000000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800000</v>
      </c>
      <c r="C14" s="92"/>
      <c r="D14" s="92"/>
      <c r="E14" s="92">
        <f t="shared" si="0"/>
        <v>800000</v>
      </c>
      <c r="F14" s="93">
        <v>800000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10000000</v>
      </c>
      <c r="C15" s="95">
        <f>SUM(C9:C14)</f>
        <v>0</v>
      </c>
      <c r="D15" s="95"/>
      <c r="E15" s="95">
        <f t="shared" si="0"/>
        <v>10000000</v>
      </c>
      <c r="F15" s="96">
        <f t="shared" ref="F15:O15" si="7">SUM(F9:F14)</f>
        <v>10000000</v>
      </c>
      <c r="G15" s="97">
        <f t="shared" si="7"/>
        <v>4700000</v>
      </c>
      <c r="H15" s="96">
        <f t="shared" si="7"/>
        <v>791000</v>
      </c>
      <c r="I15" s="97">
        <f t="shared" si="7"/>
        <v>451619</v>
      </c>
      <c r="J15" s="96">
        <f t="shared" si="7"/>
        <v>2156000</v>
      </c>
      <c r="K15" s="97">
        <f t="shared" si="7"/>
        <v>1581119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2947000</v>
      </c>
      <c r="Q15" s="97">
        <f t="shared" si="2"/>
        <v>2032738</v>
      </c>
      <c r="R15" s="52">
        <f t="shared" si="3"/>
        <v>172.56637168141594</v>
      </c>
      <c r="S15" s="53">
        <f t="shared" si="4"/>
        <v>250.10019507593793</v>
      </c>
      <c r="T15" s="52">
        <f>IF((SUM($E9:$E13))=0,0,(P15/(SUM($E9:$E13))*100))</f>
        <v>32.032608695652179</v>
      </c>
      <c r="U15" s="54">
        <f>IF((SUM($E9:$E13))=0,0,(Q15/(SUM($E9:$E13))*100))</f>
        <v>22.094978260869567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74207000</v>
      </c>
      <c r="C17" s="92"/>
      <c r="D17" s="92"/>
      <c r="E17" s="92">
        <f t="shared" ref="E17:E24" si="8">$B17      +$C17      +$D17</f>
        <v>74207000</v>
      </c>
      <c r="F17" s="93">
        <v>74207000</v>
      </c>
      <c r="G17" s="94">
        <v>48000000</v>
      </c>
      <c r="H17" s="93">
        <v>9554000</v>
      </c>
      <c r="I17" s="94"/>
      <c r="J17" s="93">
        <v>9316000</v>
      </c>
      <c r="K17" s="94">
        <v>16628618</v>
      </c>
      <c r="L17" s="93"/>
      <c r="M17" s="94"/>
      <c r="N17" s="93"/>
      <c r="O17" s="94"/>
      <c r="P17" s="93">
        <f t="shared" ref="P17:P24" si="9">$H17      +$J17      +$L17      +$N17</f>
        <v>18870000</v>
      </c>
      <c r="Q17" s="94">
        <f t="shared" ref="Q17:Q24" si="10">$I17      +$K17      +$M17      +$O17</f>
        <v>16628618</v>
      </c>
      <c r="R17" s="48">
        <f t="shared" ref="R17:R24" si="11">IF(($H17      =0),0,((($J17      -$H17      )/$H17      )*100))</f>
        <v>-2.4911032028469751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25.428867896559627</v>
      </c>
      <c r="U17" s="50">
        <f t="shared" ref="U17:U23" si="14">IF(($E17      =0),0,(($Q17      /$E17      )*100))</f>
        <v>22.408422386028274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74207000</v>
      </c>
      <c r="C24" s="95">
        <f>SUM(C17:C23)</f>
        <v>0</v>
      </c>
      <c r="D24" s="95"/>
      <c r="E24" s="95">
        <f t="shared" si="8"/>
        <v>74207000</v>
      </c>
      <c r="F24" s="96">
        <f t="shared" ref="F24:O24" si="15">SUM(F17:F23)</f>
        <v>74207000</v>
      </c>
      <c r="G24" s="97">
        <f t="shared" si="15"/>
        <v>48000000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18870000</v>
      </c>
      <c r="Q24" s="97">
        <f t="shared" si="10"/>
        <v>16628618</v>
      </c>
      <c r="R24" s="52">
        <f t="shared" si="11"/>
        <v>-2.4911032028469751</v>
      </c>
      <c r="S24" s="53">
        <f t="shared" si="12"/>
        <v>0</v>
      </c>
      <c r="T24" s="52">
        <f>IF(($E24-$E19-$E23)   =0,0,($P24   /($E24-$E19-$E23)   )*100)</f>
        <v>25.428867896559627</v>
      </c>
      <c r="U24" s="54">
        <f>IF(($E24-$E19-$E23)   =0,0,($Q24   /($E24-$E19-$E23)   )*100)</f>
        <v>22.408422386028274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3286000</v>
      </c>
      <c r="C32" s="92"/>
      <c r="D32" s="92"/>
      <c r="E32" s="92">
        <f>$B32      +$C32      +$D32</f>
        <v>3286000</v>
      </c>
      <c r="F32" s="93">
        <v>3286000</v>
      </c>
      <c r="G32" s="94">
        <v>2300000</v>
      </c>
      <c r="H32" s="93">
        <v>2300000</v>
      </c>
      <c r="I32" s="94">
        <v>4196812</v>
      </c>
      <c r="J32" s="93"/>
      <c r="K32" s="94">
        <v>-910812</v>
      </c>
      <c r="L32" s="93"/>
      <c r="M32" s="94"/>
      <c r="N32" s="93"/>
      <c r="O32" s="94"/>
      <c r="P32" s="93">
        <f>$H32      +$J32      +$L32      +$N32</f>
        <v>2300000</v>
      </c>
      <c r="Q32" s="94">
        <f>$I32      +$K32      +$M32      +$O32</f>
        <v>3286000</v>
      </c>
      <c r="R32" s="48">
        <f>IF(($H32      =0),0,((($J32      -$H32      )/$H32      )*100))</f>
        <v>-100</v>
      </c>
      <c r="S32" s="49">
        <f>IF(($I32      =0),0,((($K32      -$I32      )/$I32      )*100))</f>
        <v>-121.70247321061795</v>
      </c>
      <c r="T32" s="48">
        <f>IF(($E32      =0),0,(($P32      /$E32      )*100))</f>
        <v>69.993913572732808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3286000</v>
      </c>
      <c r="C33" s="95">
        <f>C32</f>
        <v>0</v>
      </c>
      <c r="D33" s="95"/>
      <c r="E33" s="95">
        <f>$B33      +$C33      +$D33</f>
        <v>3286000</v>
      </c>
      <c r="F33" s="96">
        <f t="shared" ref="F33:O33" si="17">F32</f>
        <v>3286000</v>
      </c>
      <c r="G33" s="97">
        <f t="shared" si="17"/>
        <v>2300000</v>
      </c>
      <c r="H33" s="96">
        <f t="shared" si="17"/>
        <v>2300000</v>
      </c>
      <c r="I33" s="97">
        <f t="shared" si="17"/>
        <v>4196812</v>
      </c>
      <c r="J33" s="96">
        <f t="shared" si="17"/>
        <v>0</v>
      </c>
      <c r="K33" s="97">
        <f t="shared" si="17"/>
        <v>-910812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2300000</v>
      </c>
      <c r="Q33" s="97">
        <f>$I33      +$K33      +$M33      +$O33</f>
        <v>3286000</v>
      </c>
      <c r="R33" s="52">
        <f>IF(($H33      =0),0,((($J33      -$H33      )/$H33      )*100))</f>
        <v>-100</v>
      </c>
      <c r="S33" s="53">
        <f>IF(($I33      =0),0,((($K33      -$I33      )/$I33      )*100))</f>
        <v>-121.70247321061795</v>
      </c>
      <c r="T33" s="52">
        <f>IF($E33   =0,0,($P33   /$E33   )*100)</f>
        <v>69.993913572732808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48026000</v>
      </c>
      <c r="C35" s="92"/>
      <c r="D35" s="92"/>
      <c r="E35" s="92">
        <f t="shared" ref="E35:E40" si="18">$B35      +$C35      +$D35</f>
        <v>48026000</v>
      </c>
      <c r="F35" s="93">
        <v>48026000</v>
      </c>
      <c r="G35" s="94">
        <v>9000000</v>
      </c>
      <c r="H35" s="93"/>
      <c r="I35" s="94"/>
      <c r="J35" s="93">
        <v>5602000</v>
      </c>
      <c r="K35" s="94">
        <v>3634623</v>
      </c>
      <c r="L35" s="93"/>
      <c r="M35" s="94"/>
      <c r="N35" s="93"/>
      <c r="O35" s="94"/>
      <c r="P35" s="93">
        <f t="shared" ref="P35:P40" si="19">$H35      +$J35      +$L35      +$N35</f>
        <v>5602000</v>
      </c>
      <c r="Q35" s="94">
        <f t="shared" ref="Q35:Q40" si="20">$I35      +$K35      +$M35      +$O35</f>
        <v>3634623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11.664515054345562</v>
      </c>
      <c r="U35" s="50">
        <f t="shared" ref="U35:U39" si="24">IF(($E35      =0),0,(($Q35      /$E35      )*100))</f>
        <v>7.5680318993878313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>
        <v>1106000</v>
      </c>
      <c r="I38" s="94">
        <v>1721411</v>
      </c>
      <c r="J38" s="93">
        <v>2837000</v>
      </c>
      <c r="K38" s="94">
        <v>2278589</v>
      </c>
      <c r="L38" s="93"/>
      <c r="M38" s="94"/>
      <c r="N38" s="93"/>
      <c r="O38" s="94"/>
      <c r="P38" s="93">
        <f t="shared" si="19"/>
        <v>3943000</v>
      </c>
      <c r="Q38" s="94">
        <f t="shared" si="20"/>
        <v>4000000</v>
      </c>
      <c r="R38" s="48">
        <f t="shared" si="21"/>
        <v>156.50994575045206</v>
      </c>
      <c r="S38" s="49">
        <f t="shared" si="22"/>
        <v>32.367517112415342</v>
      </c>
      <c r="T38" s="48">
        <f t="shared" si="23"/>
        <v>98.575000000000003</v>
      </c>
      <c r="U38" s="50">
        <f t="shared" si="24"/>
        <v>100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52026000</v>
      </c>
      <c r="C40" s="95">
        <f>SUM(C35:C39)</f>
        <v>0</v>
      </c>
      <c r="D40" s="95"/>
      <c r="E40" s="95">
        <f t="shared" si="18"/>
        <v>52026000</v>
      </c>
      <c r="F40" s="96">
        <f t="shared" ref="F40:O40" si="25">SUM(F35:F39)</f>
        <v>52026000</v>
      </c>
      <c r="G40" s="97">
        <f t="shared" si="25"/>
        <v>12000000</v>
      </c>
      <c r="H40" s="96">
        <f t="shared" si="25"/>
        <v>1106000</v>
      </c>
      <c r="I40" s="97">
        <f t="shared" si="25"/>
        <v>1721411</v>
      </c>
      <c r="J40" s="96">
        <f t="shared" si="25"/>
        <v>8439000</v>
      </c>
      <c r="K40" s="97">
        <f t="shared" si="25"/>
        <v>5913212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9545000</v>
      </c>
      <c r="Q40" s="97">
        <f t="shared" si="20"/>
        <v>7634623</v>
      </c>
      <c r="R40" s="52">
        <f t="shared" si="21"/>
        <v>663.01989150090424</v>
      </c>
      <c r="S40" s="53">
        <f t="shared" si="22"/>
        <v>243.50959764983492</v>
      </c>
      <c r="T40" s="52">
        <f>IF((+$E35+$E38) =0,0,(P40   /(+$E35+$E38) )*100)</f>
        <v>18.346595932802828</v>
      </c>
      <c r="U40" s="54">
        <f>IF((+$E35+$E38) =0,0,(Q40   /(+$E35+$E38) )*100)</f>
        <v>14.674629992695959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86000000</v>
      </c>
      <c r="C43" s="92"/>
      <c r="D43" s="92"/>
      <c r="E43" s="92">
        <f t="shared" si="26"/>
        <v>86000000</v>
      </c>
      <c r="F43" s="93">
        <v>86000000</v>
      </c>
      <c r="G43" s="94">
        <v>20000000</v>
      </c>
      <c r="H43" s="93"/>
      <c r="I43" s="94"/>
      <c r="J43" s="93"/>
      <c r="K43" s="94">
        <v>7884261</v>
      </c>
      <c r="L43" s="93"/>
      <c r="M43" s="94"/>
      <c r="N43" s="93"/>
      <c r="O43" s="94"/>
      <c r="P43" s="93">
        <f t="shared" si="27"/>
        <v>0</v>
      </c>
      <c r="Q43" s="94">
        <f t="shared" si="28"/>
        <v>7884261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9.1677453488372098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17768000</v>
      </c>
      <c r="C52" s="92"/>
      <c r="D52" s="92"/>
      <c r="E52" s="92">
        <f t="shared" si="26"/>
        <v>17768000</v>
      </c>
      <c r="F52" s="93">
        <v>17768000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103768000</v>
      </c>
      <c r="C53" s="95">
        <f>SUM(C42:C52)</f>
        <v>0</v>
      </c>
      <c r="D53" s="95"/>
      <c r="E53" s="95">
        <f t="shared" si="26"/>
        <v>103768000</v>
      </c>
      <c r="F53" s="96">
        <f t="shared" ref="F53:O53" si="33">SUM(F42:F52)</f>
        <v>103768000</v>
      </c>
      <c r="G53" s="97">
        <f t="shared" si="33"/>
        <v>20000000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7884261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7884261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9.1677453488372098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243287000</v>
      </c>
      <c r="C67" s="104">
        <f>SUM(C9:C14,C17:C23,C26:C29,C32,C35:C39,C42:C52,C55:C58,C61:C65)</f>
        <v>0</v>
      </c>
      <c r="D67" s="104"/>
      <c r="E67" s="104">
        <f t="shared" si="35"/>
        <v>243287000</v>
      </c>
      <c r="F67" s="105">
        <f t="shared" ref="F67:O67" si="43">SUM(F9:F14,F17:F23,F26:F29,F32,F35:F39,F42:F52,F55:F58,F61:F65)</f>
        <v>243287000</v>
      </c>
      <c r="G67" s="106">
        <f t="shared" si="43"/>
        <v>87000000</v>
      </c>
      <c r="H67" s="105">
        <f t="shared" si="43"/>
        <v>13751000</v>
      </c>
      <c r="I67" s="106">
        <f t="shared" si="43"/>
        <v>6369842</v>
      </c>
      <c r="J67" s="105">
        <f t="shared" si="43"/>
        <v>19911000</v>
      </c>
      <c r="K67" s="106">
        <f t="shared" si="43"/>
        <v>31096398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33662000</v>
      </c>
      <c r="Q67" s="106">
        <f t="shared" si="37"/>
        <v>37466240</v>
      </c>
      <c r="R67" s="61">
        <f t="shared" si="38"/>
        <v>44.796742055123261</v>
      </c>
      <c r="S67" s="62">
        <f t="shared" si="39"/>
        <v>388.18162208732963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14.979596740818533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16.672484302617935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243287000</v>
      </c>
      <c r="C72" s="104">
        <f>SUM(C9:C14,C17:C23,C26:C29,C32,C35:C39,C42:C52,C55:C58,C61:C65,C69)</f>
        <v>0</v>
      </c>
      <c r="D72" s="104"/>
      <c r="E72" s="104">
        <f>$B72      +$C72      +$D72</f>
        <v>243287000</v>
      </c>
      <c r="F72" s="105">
        <f t="shared" ref="F72:O72" si="46">SUM(F9:F14,F17:F23,F26:F29,F32,F35:F39,F42:F52,F55:F58,F61:F65,F69)</f>
        <v>243287000</v>
      </c>
      <c r="G72" s="106">
        <f t="shared" si="46"/>
        <v>87000000</v>
      </c>
      <c r="H72" s="105">
        <f t="shared" si="46"/>
        <v>13751000</v>
      </c>
      <c r="I72" s="106">
        <f t="shared" si="46"/>
        <v>6369842</v>
      </c>
      <c r="J72" s="105">
        <f t="shared" si="46"/>
        <v>19911000</v>
      </c>
      <c r="K72" s="106">
        <f t="shared" si="46"/>
        <v>31096398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33662000</v>
      </c>
      <c r="Q72" s="106">
        <f>$I72      +$K72      +$M72      +$O72</f>
        <v>37466240</v>
      </c>
      <c r="R72" s="61">
        <f>IF(($H72      =0),0,((($J72      -$H72      )/$H72      )*100))</f>
        <v>44.796742055123261</v>
      </c>
      <c r="S72" s="62">
        <f>IF(($I72      =0),0,((($K72      -$I72      )/$I72      )*100))</f>
        <v>388.18162208732963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14.979596740818533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16.672484302617935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rbfahdZaR9YG40LjHO+YXDzOycwtiLrH/VYUG9lHwQ7XX0+D805887uPLZCUIdtzLLwwr9aL0qGoMx4y6JCMhQ==" saltValue="qbguxpq1YXL5Ucn61VOG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890000</v>
      </c>
      <c r="K10" s="94"/>
      <c r="L10" s="93"/>
      <c r="M10" s="94"/>
      <c r="N10" s="93"/>
      <c r="O10" s="94"/>
      <c r="P10" s="93">
        <f t="shared" ref="P10:P15" si="1">$H10      +$J10      +$L10      +$N10</f>
        <v>890000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28.70967741935484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890000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890000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28.70967741935484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1017000</v>
      </c>
      <c r="C32" s="92"/>
      <c r="D32" s="92"/>
      <c r="E32" s="92">
        <f>$B32      +$C32      +$D32</f>
        <v>1017000</v>
      </c>
      <c r="F32" s="93">
        <v>1017000</v>
      </c>
      <c r="G32" s="94">
        <v>711000</v>
      </c>
      <c r="H32" s="93">
        <v>94000</v>
      </c>
      <c r="I32" s="94"/>
      <c r="J32" s="93">
        <v>216000</v>
      </c>
      <c r="K32" s="94"/>
      <c r="L32" s="93"/>
      <c r="M32" s="94"/>
      <c r="N32" s="93"/>
      <c r="O32" s="94"/>
      <c r="P32" s="93">
        <f>$H32      +$J32      +$L32      +$N32</f>
        <v>310000</v>
      </c>
      <c r="Q32" s="94">
        <f>$I32      +$K32      +$M32      +$O32</f>
        <v>0</v>
      </c>
      <c r="R32" s="48">
        <f>IF(($H32      =0),0,((($J32      -$H32      )/$H32      )*100))</f>
        <v>129.78723404255319</v>
      </c>
      <c r="S32" s="49">
        <f>IF(($I32      =0),0,((($K32      -$I32      )/$I32      )*100))</f>
        <v>0</v>
      </c>
      <c r="T32" s="48">
        <f>IF(($E32      =0),0,(($P32      /$E32      )*100))</f>
        <v>30.48180924287119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1017000</v>
      </c>
      <c r="C33" s="95">
        <f>C32</f>
        <v>0</v>
      </c>
      <c r="D33" s="95"/>
      <c r="E33" s="95">
        <f>$B33      +$C33      +$D33</f>
        <v>1017000</v>
      </c>
      <c r="F33" s="96">
        <f t="shared" ref="F33:O33" si="17">F32</f>
        <v>1017000</v>
      </c>
      <c r="G33" s="97">
        <f t="shared" si="17"/>
        <v>711000</v>
      </c>
      <c r="H33" s="96">
        <f t="shared" si="17"/>
        <v>94000</v>
      </c>
      <c r="I33" s="97">
        <f t="shared" si="17"/>
        <v>0</v>
      </c>
      <c r="J33" s="96">
        <f t="shared" si="17"/>
        <v>216000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0</v>
      </c>
      <c r="R33" s="52">
        <f>IF(($H33      =0),0,((($J33      -$H33      )/$H33      )*100))</f>
        <v>129.78723404255319</v>
      </c>
      <c r="S33" s="53">
        <f>IF(($I33      =0),0,((($K33      -$I33      )/$I33      )*100))</f>
        <v>0</v>
      </c>
      <c r="T33" s="52">
        <f>IF($E33   =0,0,($P33   /$E33   )*100)</f>
        <v>30.48180924287119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3000000</v>
      </c>
      <c r="H35" s="93">
        <v>1759000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1759000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35.18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3893000</v>
      </c>
      <c r="C36" s="92"/>
      <c r="D36" s="92"/>
      <c r="E36" s="92">
        <f t="shared" si="18"/>
        <v>3893000</v>
      </c>
      <c r="F36" s="93">
        <v>3893000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8893000</v>
      </c>
      <c r="C40" s="95">
        <f>SUM(C35:C39)</f>
        <v>0</v>
      </c>
      <c r="D40" s="95"/>
      <c r="E40" s="95">
        <f t="shared" si="18"/>
        <v>8893000</v>
      </c>
      <c r="F40" s="96">
        <f t="shared" ref="F40:O40" si="25">SUM(F35:F39)</f>
        <v>8893000</v>
      </c>
      <c r="G40" s="97">
        <f t="shared" si="25"/>
        <v>3000000</v>
      </c>
      <c r="H40" s="96">
        <f t="shared" si="25"/>
        <v>1759000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1759000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35.18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10000000</v>
      </c>
      <c r="C52" s="92"/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23010000</v>
      </c>
      <c r="C67" s="104">
        <f>SUM(C9:C14,C17:C23,C26:C29,C32,C35:C39,C42:C52,C55:C58,C61:C65)</f>
        <v>0</v>
      </c>
      <c r="D67" s="104"/>
      <c r="E67" s="104">
        <f t="shared" si="35"/>
        <v>23010000</v>
      </c>
      <c r="F67" s="105">
        <f t="shared" ref="F67:O67" si="43">SUM(F9:F14,F17:F23,F26:F29,F32,F35:F39,F42:F52,F55:F58,F61:F65)</f>
        <v>23010000</v>
      </c>
      <c r="G67" s="106">
        <f t="shared" si="43"/>
        <v>6811000</v>
      </c>
      <c r="H67" s="105">
        <f t="shared" si="43"/>
        <v>1853000</v>
      </c>
      <c r="I67" s="106">
        <f t="shared" si="43"/>
        <v>0</v>
      </c>
      <c r="J67" s="105">
        <f t="shared" si="43"/>
        <v>1106000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2959000</v>
      </c>
      <c r="Q67" s="106">
        <f t="shared" si="37"/>
        <v>0</v>
      </c>
      <c r="R67" s="61">
        <f t="shared" si="38"/>
        <v>-40.313005936319477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32.455851705604914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22563000</v>
      </c>
      <c r="C69" s="92"/>
      <c r="D69" s="92"/>
      <c r="E69" s="92">
        <f>$B69      +$C69      +$D69</f>
        <v>22563000</v>
      </c>
      <c r="F69" s="93">
        <v>22563000</v>
      </c>
      <c r="G69" s="94">
        <v>10563000</v>
      </c>
      <c r="H69" s="93">
        <v>4952000</v>
      </c>
      <c r="I69" s="94"/>
      <c r="J69" s="93">
        <v>8490000</v>
      </c>
      <c r="K69" s="94"/>
      <c r="L69" s="93"/>
      <c r="M69" s="94"/>
      <c r="N69" s="93"/>
      <c r="O69" s="94"/>
      <c r="P69" s="93">
        <f>$H69      +$J69      +$L69      +$N69</f>
        <v>13442000</v>
      </c>
      <c r="Q69" s="94">
        <f>$I69      +$K69      +$M69      +$O69</f>
        <v>0</v>
      </c>
      <c r="R69" s="48">
        <f>IF(($H69      =0),0,((($J69      -$H69      )/$H69      )*100))</f>
        <v>71.445880452342493</v>
      </c>
      <c r="S69" s="49">
        <f>IF(($I69      =0),0,((($K69      -$I69      )/$I69      )*100))</f>
        <v>0</v>
      </c>
      <c r="T69" s="48">
        <f>IF(($E69      =0),0,(($P69      /$E69      )*100))</f>
        <v>59.575411071222796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22563000</v>
      </c>
      <c r="C70" s="101">
        <f>C69</f>
        <v>0</v>
      </c>
      <c r="D70" s="101"/>
      <c r="E70" s="101">
        <f>$B70      +$C70      +$D70</f>
        <v>22563000</v>
      </c>
      <c r="F70" s="102">
        <f t="shared" ref="F70:O70" si="44">F69</f>
        <v>22563000</v>
      </c>
      <c r="G70" s="103">
        <f t="shared" si="44"/>
        <v>10563000</v>
      </c>
      <c r="H70" s="102">
        <f t="shared" si="44"/>
        <v>4952000</v>
      </c>
      <c r="I70" s="103">
        <f t="shared" si="44"/>
        <v>0</v>
      </c>
      <c r="J70" s="102">
        <f t="shared" si="44"/>
        <v>8490000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13442000</v>
      </c>
      <c r="Q70" s="103">
        <f>$I70      +$K70      +$M70      +$O70</f>
        <v>0</v>
      </c>
      <c r="R70" s="57">
        <f>IF(($H70      =0),0,((($J70      -$H70      )/$H70      )*100))</f>
        <v>71.445880452342493</v>
      </c>
      <c r="S70" s="58">
        <f>IF(($I70      =0),0,((($K70      -$I70      )/$I70      )*100))</f>
        <v>0</v>
      </c>
      <c r="T70" s="57">
        <f>IF($E70   =0,0,($P70   /$E70   )*100)</f>
        <v>59.575411071222796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22563000</v>
      </c>
      <c r="C71" s="104">
        <f>C69</f>
        <v>0</v>
      </c>
      <c r="D71" s="104"/>
      <c r="E71" s="104">
        <f>$B71      +$C71      +$D71</f>
        <v>22563000</v>
      </c>
      <c r="F71" s="105">
        <f t="shared" ref="F71:O71" si="45">F69</f>
        <v>22563000</v>
      </c>
      <c r="G71" s="106">
        <f t="shared" si="45"/>
        <v>10563000</v>
      </c>
      <c r="H71" s="105">
        <f t="shared" si="45"/>
        <v>4952000</v>
      </c>
      <c r="I71" s="106">
        <f t="shared" si="45"/>
        <v>0</v>
      </c>
      <c r="J71" s="105">
        <f t="shared" si="45"/>
        <v>8490000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13442000</v>
      </c>
      <c r="Q71" s="106">
        <f>$I71      +$K71      +$M71      +$O71</f>
        <v>0</v>
      </c>
      <c r="R71" s="61">
        <f>IF(($H71      =0),0,((($J71      -$H71      )/$H71      )*100))</f>
        <v>71.445880452342493</v>
      </c>
      <c r="S71" s="62">
        <f>IF(($I71      =0),0,((($K71      -$I71      )/$I71      )*100))</f>
        <v>0</v>
      </c>
      <c r="T71" s="61">
        <f>IF($E71   =0,0,($P71   /$E71   )*100)</f>
        <v>59.575411071222796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45573000</v>
      </c>
      <c r="C72" s="104">
        <f>SUM(C9:C14,C17:C23,C26:C29,C32,C35:C39,C42:C52,C55:C58,C61:C65,C69)</f>
        <v>0</v>
      </c>
      <c r="D72" s="104"/>
      <c r="E72" s="104">
        <f>$B72      +$C72      +$D72</f>
        <v>45573000</v>
      </c>
      <c r="F72" s="105">
        <f t="shared" ref="F72:O72" si="46">SUM(F9:F14,F17:F23,F26:F29,F32,F35:F39,F42:F52,F55:F58,F61:F65,F69)</f>
        <v>45573000</v>
      </c>
      <c r="G72" s="106">
        <f t="shared" si="46"/>
        <v>17374000</v>
      </c>
      <c r="H72" s="105">
        <f t="shared" si="46"/>
        <v>6805000</v>
      </c>
      <c r="I72" s="106">
        <f t="shared" si="46"/>
        <v>0</v>
      </c>
      <c r="J72" s="105">
        <f t="shared" si="46"/>
        <v>9596000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16401000</v>
      </c>
      <c r="Q72" s="106">
        <f>$I72      +$K72      +$M72      +$O72</f>
        <v>0</v>
      </c>
      <c r="R72" s="61">
        <f>IF(($H72      =0),0,((($J72      -$H72      )/$H72      )*100))</f>
        <v>41.013960323291698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51.770833333333336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DEEus4fXn7UEVIZcSHSKybMi5oX3x0ryu8SykOTMuWNd+JyxZeewMZE+TzHLJJtGTLTeBejEhMJfzM27mo9IzQ==" saltValue="CtqSKZHpj89wafV/XAhM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602000</v>
      </c>
      <c r="I10" s="94"/>
      <c r="J10" s="93">
        <v>480000</v>
      </c>
      <c r="K10" s="94">
        <v>730309</v>
      </c>
      <c r="L10" s="93"/>
      <c r="M10" s="94"/>
      <c r="N10" s="93"/>
      <c r="O10" s="94"/>
      <c r="P10" s="93">
        <f t="shared" ref="P10:P15" si="1">$H10      +$J10      +$L10      +$N10</f>
        <v>1082000</v>
      </c>
      <c r="Q10" s="94">
        <f t="shared" ref="Q10:Q15" si="2">$I10      +$K10      +$M10      +$O10</f>
        <v>730309</v>
      </c>
      <c r="R10" s="48">
        <f t="shared" ref="R10:R15" si="3">IF(($H10      =0),0,((($J10      -$H10      )/$H10      )*100))</f>
        <v>-20.26578073089701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36.06666666666667</v>
      </c>
      <c r="U10" s="50">
        <f t="shared" ref="U10:U14" si="6">IF(($E10      =0),0,(($Q10      /$E10      )*100))</f>
        <v>24.343633333333333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602000</v>
      </c>
      <c r="I15" s="97">
        <f t="shared" si="7"/>
        <v>0</v>
      </c>
      <c r="J15" s="96">
        <f t="shared" si="7"/>
        <v>480000</v>
      </c>
      <c r="K15" s="97">
        <f t="shared" si="7"/>
        <v>730309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1082000</v>
      </c>
      <c r="Q15" s="97">
        <f t="shared" si="2"/>
        <v>730309</v>
      </c>
      <c r="R15" s="52">
        <f t="shared" si="3"/>
        <v>-20.26578073089701</v>
      </c>
      <c r="S15" s="53">
        <f t="shared" si="4"/>
        <v>0</v>
      </c>
      <c r="T15" s="52">
        <f>IF((SUM($E9:$E13))=0,0,(P15/(SUM($E9:$E13))*100))</f>
        <v>36.06666666666667</v>
      </c>
      <c r="U15" s="54">
        <f>IF((SUM($E9:$E13))=0,0,(Q15/(SUM($E9:$E13))*100))</f>
        <v>24.343633333333333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5145000</v>
      </c>
      <c r="C24" s="95">
        <f>SUM(C17:C23)</f>
        <v>0</v>
      </c>
      <c r="D24" s="95"/>
      <c r="E24" s="95">
        <f t="shared" si="8"/>
        <v>5145000</v>
      </c>
      <c r="F24" s="96">
        <f t="shared" ref="F24:O24" si="15">SUM(F17:F23)</f>
        <v>5145000</v>
      </c>
      <c r="G24" s="97">
        <f t="shared" si="15"/>
        <v>5145000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142000</v>
      </c>
      <c r="I32" s="94"/>
      <c r="J32" s="93"/>
      <c r="K32" s="94">
        <v>238000</v>
      </c>
      <c r="L32" s="93"/>
      <c r="M32" s="94"/>
      <c r="N32" s="93"/>
      <c r="O32" s="94"/>
      <c r="P32" s="93">
        <f>$H32      +$J32      +$L32      +$N32</f>
        <v>142000</v>
      </c>
      <c r="Q32" s="94">
        <f>$I32      +$K32      +$M32      +$O32</f>
        <v>238000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14.947368421052632</v>
      </c>
      <c r="U32" s="50">
        <f>IF(($E32      =0),0,(($Q32      /$E32      )*100))</f>
        <v>25.05263157894737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142000</v>
      </c>
      <c r="I33" s="97">
        <f t="shared" si="17"/>
        <v>0</v>
      </c>
      <c r="J33" s="96">
        <f t="shared" si="17"/>
        <v>0</v>
      </c>
      <c r="K33" s="97">
        <f t="shared" si="17"/>
        <v>238000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142000</v>
      </c>
      <c r="Q33" s="97">
        <f>$I33      +$K33      +$M33      +$O33</f>
        <v>238000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14.947368421052632</v>
      </c>
      <c r="U33" s="54">
        <f>IF($E33   =0,0,($Q33   /$E33   )*100)</f>
        <v>25.05263157894737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19515000</v>
      </c>
      <c r="C51" s="92"/>
      <c r="D51" s="92"/>
      <c r="E51" s="92">
        <f t="shared" si="26"/>
        <v>19515000</v>
      </c>
      <c r="F51" s="93">
        <v>19515000</v>
      </c>
      <c r="G51" s="94">
        <v>15613000</v>
      </c>
      <c r="H51" s="93">
        <v>8000000</v>
      </c>
      <c r="I51" s="94"/>
      <c r="J51" s="93"/>
      <c r="K51" s="94">
        <v>2579671</v>
      </c>
      <c r="L51" s="93"/>
      <c r="M51" s="94"/>
      <c r="N51" s="93"/>
      <c r="O51" s="94"/>
      <c r="P51" s="93">
        <f t="shared" si="27"/>
        <v>8000000</v>
      </c>
      <c r="Q51" s="94">
        <f t="shared" si="28"/>
        <v>2579671</v>
      </c>
      <c r="R51" s="48">
        <f t="shared" si="29"/>
        <v>-100</v>
      </c>
      <c r="S51" s="49">
        <f t="shared" si="30"/>
        <v>0</v>
      </c>
      <c r="T51" s="48">
        <f t="shared" si="31"/>
        <v>40.994107097104795</v>
      </c>
      <c r="U51" s="50">
        <f t="shared" si="32"/>
        <v>13.218913656161927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39515000</v>
      </c>
      <c r="C53" s="95">
        <f>SUM(C42:C52)</f>
        <v>0</v>
      </c>
      <c r="D53" s="95"/>
      <c r="E53" s="95">
        <f t="shared" si="26"/>
        <v>39515000</v>
      </c>
      <c r="F53" s="96">
        <f t="shared" ref="F53:O53" si="33">SUM(F42:F52)</f>
        <v>39515000</v>
      </c>
      <c r="G53" s="97">
        <f t="shared" si="33"/>
        <v>15613000</v>
      </c>
      <c r="H53" s="96">
        <f t="shared" si="33"/>
        <v>8000000</v>
      </c>
      <c r="I53" s="97">
        <f t="shared" si="33"/>
        <v>0</v>
      </c>
      <c r="J53" s="96">
        <f t="shared" si="33"/>
        <v>0</v>
      </c>
      <c r="K53" s="97">
        <f t="shared" si="33"/>
        <v>2579671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8000000</v>
      </c>
      <c r="Q53" s="97">
        <f t="shared" si="28"/>
        <v>2579671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40.994107097104795</v>
      </c>
      <c r="U53" s="54">
        <f>IF((+$E43+$E45+$E47+$E48+$E51) =0,0,(Q53   /(+$E43+$E45+$E47+$E48+$E51) )*100)</f>
        <v>13.218913656161927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48610000</v>
      </c>
      <c r="C67" s="104">
        <f>SUM(C9:C14,C17:C23,C26:C29,C32,C35:C39,C42:C52,C55:C58,C61:C65)</f>
        <v>0</v>
      </c>
      <c r="D67" s="104"/>
      <c r="E67" s="104">
        <f t="shared" si="35"/>
        <v>48610000</v>
      </c>
      <c r="F67" s="105">
        <f t="shared" ref="F67:O67" si="43">SUM(F9:F14,F17:F23,F26:F29,F32,F35:F39,F42:F52,F55:F58,F61:F65)</f>
        <v>48610000</v>
      </c>
      <c r="G67" s="106">
        <f t="shared" si="43"/>
        <v>24423000</v>
      </c>
      <c r="H67" s="105">
        <f t="shared" si="43"/>
        <v>8744000</v>
      </c>
      <c r="I67" s="106">
        <f t="shared" si="43"/>
        <v>0</v>
      </c>
      <c r="J67" s="105">
        <f t="shared" si="43"/>
        <v>480000</v>
      </c>
      <c r="K67" s="106">
        <f t="shared" si="43"/>
        <v>3547980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9224000</v>
      </c>
      <c r="Q67" s="106">
        <f t="shared" si="37"/>
        <v>3547980</v>
      </c>
      <c r="R67" s="61">
        <f t="shared" si="38"/>
        <v>-94.510521500457457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32.240475358266337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12.40118839566585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12452000</v>
      </c>
      <c r="C69" s="92"/>
      <c r="D69" s="92"/>
      <c r="E69" s="92">
        <f>$B69      +$C69      +$D69</f>
        <v>12452000</v>
      </c>
      <c r="F69" s="93">
        <v>12452000</v>
      </c>
      <c r="G69" s="94">
        <v>8452000</v>
      </c>
      <c r="H69" s="93">
        <v>7497000</v>
      </c>
      <c r="I69" s="94"/>
      <c r="J69" s="93">
        <v>2634000</v>
      </c>
      <c r="K69" s="94">
        <v>5000000</v>
      </c>
      <c r="L69" s="93"/>
      <c r="M69" s="94"/>
      <c r="N69" s="93"/>
      <c r="O69" s="94"/>
      <c r="P69" s="93">
        <f>$H69      +$J69      +$L69      +$N69</f>
        <v>10131000</v>
      </c>
      <c r="Q69" s="94">
        <f>$I69      +$K69      +$M69      +$O69</f>
        <v>5000000</v>
      </c>
      <c r="R69" s="48">
        <f>IF(($H69      =0),0,((($J69      -$H69      )/$H69      )*100))</f>
        <v>-64.865946378551413</v>
      </c>
      <c r="S69" s="49">
        <f>IF(($I69      =0),0,((($K69      -$I69      )/$I69      )*100))</f>
        <v>0</v>
      </c>
      <c r="T69" s="48">
        <f>IF(($E69      =0),0,(($P69      /$E69      )*100))</f>
        <v>81.360424028268554</v>
      </c>
      <c r="U69" s="50">
        <f>IF(($E69      =0),0,(($Q69      /$E69      )*100))</f>
        <v>40.154192097654992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12452000</v>
      </c>
      <c r="C70" s="101">
        <f>C69</f>
        <v>0</v>
      </c>
      <c r="D70" s="101"/>
      <c r="E70" s="101">
        <f>$B70      +$C70      +$D70</f>
        <v>12452000</v>
      </c>
      <c r="F70" s="102">
        <f t="shared" ref="F70:O70" si="44">F69</f>
        <v>12452000</v>
      </c>
      <c r="G70" s="103">
        <f t="shared" si="44"/>
        <v>8452000</v>
      </c>
      <c r="H70" s="102">
        <f t="shared" si="44"/>
        <v>7497000</v>
      </c>
      <c r="I70" s="103">
        <f t="shared" si="44"/>
        <v>0</v>
      </c>
      <c r="J70" s="102">
        <f t="shared" si="44"/>
        <v>2634000</v>
      </c>
      <c r="K70" s="103">
        <f t="shared" si="44"/>
        <v>5000000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10131000</v>
      </c>
      <c r="Q70" s="103">
        <f>$I70      +$K70      +$M70      +$O70</f>
        <v>5000000</v>
      </c>
      <c r="R70" s="57">
        <f>IF(($H70      =0),0,((($J70      -$H70      )/$H70      )*100))</f>
        <v>-64.865946378551413</v>
      </c>
      <c r="S70" s="58">
        <f>IF(($I70      =0),0,((($K70      -$I70      )/$I70      )*100))</f>
        <v>0</v>
      </c>
      <c r="T70" s="57">
        <f>IF($E70   =0,0,($P70   /$E70   )*100)</f>
        <v>81.360424028268554</v>
      </c>
      <c r="U70" s="59">
        <f>IF($E70   =0,0,($Q70   /$E70 )*100)</f>
        <v>40.154192097654992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12452000</v>
      </c>
      <c r="C71" s="104">
        <f>C69</f>
        <v>0</v>
      </c>
      <c r="D71" s="104"/>
      <c r="E71" s="104">
        <f>$B71      +$C71      +$D71</f>
        <v>12452000</v>
      </c>
      <c r="F71" s="105">
        <f t="shared" ref="F71:O71" si="45">F69</f>
        <v>12452000</v>
      </c>
      <c r="G71" s="106">
        <f t="shared" si="45"/>
        <v>8452000</v>
      </c>
      <c r="H71" s="105">
        <f t="shared" si="45"/>
        <v>7497000</v>
      </c>
      <c r="I71" s="106">
        <f t="shared" si="45"/>
        <v>0</v>
      </c>
      <c r="J71" s="105">
        <f t="shared" si="45"/>
        <v>2634000</v>
      </c>
      <c r="K71" s="106">
        <f t="shared" si="45"/>
        <v>5000000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10131000</v>
      </c>
      <c r="Q71" s="106">
        <f>$I71      +$K71      +$M71      +$O71</f>
        <v>5000000</v>
      </c>
      <c r="R71" s="61">
        <f>IF(($H71      =0),0,((($J71      -$H71      )/$H71      )*100))</f>
        <v>-64.865946378551413</v>
      </c>
      <c r="S71" s="62">
        <f>IF(($I71      =0),0,((($K71      -$I71      )/$I71      )*100))</f>
        <v>0</v>
      </c>
      <c r="T71" s="61">
        <f>IF($E71   =0,0,($P71   /$E71   )*100)</f>
        <v>81.360424028268554</v>
      </c>
      <c r="U71" s="65">
        <f>IF($E71   =0,0,($Q71   /$E71   )*100)</f>
        <v>40.154192097654992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61062000</v>
      </c>
      <c r="C72" s="104">
        <f>SUM(C9:C14,C17:C23,C26:C29,C32,C35:C39,C42:C52,C55:C58,C61:C65,C69)</f>
        <v>0</v>
      </c>
      <c r="D72" s="104"/>
      <c r="E72" s="104">
        <f>$B72      +$C72      +$D72</f>
        <v>61062000</v>
      </c>
      <c r="F72" s="105">
        <f t="shared" ref="F72:O72" si="46">SUM(F9:F14,F17:F23,F26:F29,F32,F35:F39,F42:F52,F55:F58,F61:F65,F69)</f>
        <v>61062000</v>
      </c>
      <c r="G72" s="106">
        <f t="shared" si="46"/>
        <v>32875000</v>
      </c>
      <c r="H72" s="105">
        <f t="shared" si="46"/>
        <v>16241000</v>
      </c>
      <c r="I72" s="106">
        <f t="shared" si="46"/>
        <v>0</v>
      </c>
      <c r="J72" s="105">
        <f t="shared" si="46"/>
        <v>3114000</v>
      </c>
      <c r="K72" s="106">
        <f t="shared" si="46"/>
        <v>8547980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19355000</v>
      </c>
      <c r="Q72" s="106">
        <f>$I72      +$K72      +$M72      +$O72</f>
        <v>8547980</v>
      </c>
      <c r="R72" s="61">
        <f>IF(($H72      =0),0,((($J72      -$H72      )/$H72      )*100))</f>
        <v>-80.826303799027158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47.136038186157521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20.817251960450051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ZEg0DSiJFouYRT9R0xXyjKBf/hUMxlKppfDW0E6C5ez0YXKFTa5pxKgnrAbAAuMjRl07zSxZPLe0C9V7ODJ1lQ==" saltValue="nk75DwRA4EQmXh3J9RYn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336000</v>
      </c>
      <c r="I10" s="94"/>
      <c r="J10" s="93">
        <v>133000</v>
      </c>
      <c r="K10" s="94"/>
      <c r="L10" s="93"/>
      <c r="M10" s="94"/>
      <c r="N10" s="93"/>
      <c r="O10" s="94"/>
      <c r="P10" s="93">
        <f t="shared" ref="P10:P15" si="1">$H10      +$J10      +$L10      +$N10</f>
        <v>469000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-60.416666666666664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15.129032258064514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336000</v>
      </c>
      <c r="I15" s="97">
        <f t="shared" si="7"/>
        <v>0</v>
      </c>
      <c r="J15" s="96">
        <f t="shared" si="7"/>
        <v>133000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469000</v>
      </c>
      <c r="Q15" s="97">
        <f t="shared" si="2"/>
        <v>0</v>
      </c>
      <c r="R15" s="52">
        <f t="shared" si="3"/>
        <v>-60.416666666666664</v>
      </c>
      <c r="S15" s="53">
        <f t="shared" si="4"/>
        <v>0</v>
      </c>
      <c r="T15" s="52">
        <f>IF((SUM($E9:$E13))=0,0,(P15/(SUM($E9:$E13))*100))</f>
        <v>15.129032258064514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15500000</v>
      </c>
      <c r="C35" s="92"/>
      <c r="D35" s="92"/>
      <c r="E35" s="92">
        <f t="shared" ref="E35:E40" si="18">$B35      +$C35      +$D35</f>
        <v>15500000</v>
      </c>
      <c r="F35" s="93">
        <v>15500000</v>
      </c>
      <c r="G35" s="94">
        <v>2500000</v>
      </c>
      <c r="H35" s="93"/>
      <c r="I35" s="94"/>
      <c r="J35" s="93">
        <v>2563000</v>
      </c>
      <c r="K35" s="94"/>
      <c r="L35" s="93"/>
      <c r="M35" s="94"/>
      <c r="N35" s="93"/>
      <c r="O35" s="94"/>
      <c r="P35" s="93">
        <f t="shared" ref="P35:P40" si="19">$H35      +$J35      +$L35      +$N35</f>
        <v>2563000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16.535483870967742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356000</v>
      </c>
      <c r="C36" s="92"/>
      <c r="D36" s="92"/>
      <c r="E36" s="92">
        <f t="shared" si="18"/>
        <v>356000</v>
      </c>
      <c r="F36" s="93">
        <v>356000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15856000</v>
      </c>
      <c r="C40" s="95">
        <f>SUM(C35:C39)</f>
        <v>0</v>
      </c>
      <c r="D40" s="95"/>
      <c r="E40" s="95">
        <f t="shared" si="18"/>
        <v>15856000</v>
      </c>
      <c r="F40" s="96">
        <f t="shared" ref="F40:O40" si="25">SUM(F35:F39)</f>
        <v>15856000</v>
      </c>
      <c r="G40" s="97">
        <f t="shared" si="25"/>
        <v>2500000</v>
      </c>
      <c r="H40" s="96">
        <f t="shared" si="25"/>
        <v>0</v>
      </c>
      <c r="I40" s="97">
        <f t="shared" si="25"/>
        <v>0</v>
      </c>
      <c r="J40" s="96">
        <f t="shared" si="25"/>
        <v>2563000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2563000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16.535483870967742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30668000</v>
      </c>
      <c r="C51" s="92"/>
      <c r="D51" s="92"/>
      <c r="E51" s="92">
        <f t="shared" si="26"/>
        <v>30668000</v>
      </c>
      <c r="F51" s="93">
        <v>30668000</v>
      </c>
      <c r="G51" s="94">
        <v>24534000</v>
      </c>
      <c r="H51" s="93">
        <v>1318000</v>
      </c>
      <c r="I51" s="94"/>
      <c r="J51" s="93">
        <v>4052000</v>
      </c>
      <c r="K51" s="94"/>
      <c r="L51" s="93"/>
      <c r="M51" s="94"/>
      <c r="N51" s="93"/>
      <c r="O51" s="94"/>
      <c r="P51" s="93">
        <f t="shared" si="27"/>
        <v>5370000</v>
      </c>
      <c r="Q51" s="94">
        <f t="shared" si="28"/>
        <v>0</v>
      </c>
      <c r="R51" s="48">
        <f t="shared" si="29"/>
        <v>207.43550834597877</v>
      </c>
      <c r="S51" s="49">
        <f t="shared" si="30"/>
        <v>0</v>
      </c>
      <c r="T51" s="48">
        <f t="shared" si="31"/>
        <v>17.510108256162777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30668000</v>
      </c>
      <c r="C53" s="95">
        <f>SUM(C42:C52)</f>
        <v>0</v>
      </c>
      <c r="D53" s="95"/>
      <c r="E53" s="95">
        <f t="shared" si="26"/>
        <v>30668000</v>
      </c>
      <c r="F53" s="96">
        <f t="shared" ref="F53:O53" si="33">SUM(F42:F52)</f>
        <v>30668000</v>
      </c>
      <c r="G53" s="97">
        <f t="shared" si="33"/>
        <v>24534000</v>
      </c>
      <c r="H53" s="96">
        <f t="shared" si="33"/>
        <v>1318000</v>
      </c>
      <c r="I53" s="97">
        <f t="shared" si="33"/>
        <v>0</v>
      </c>
      <c r="J53" s="96">
        <f t="shared" si="33"/>
        <v>4052000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5370000</v>
      </c>
      <c r="Q53" s="97">
        <f t="shared" si="28"/>
        <v>0</v>
      </c>
      <c r="R53" s="52">
        <f t="shared" si="29"/>
        <v>207.43550834597877</v>
      </c>
      <c r="S53" s="53">
        <f t="shared" si="30"/>
        <v>0</v>
      </c>
      <c r="T53" s="52">
        <f>IF((+$E43+$E45+$E47+$E48+$E51) =0,0,(P53   /(+$E43+$E45+$E47+$E48+$E51) )*100)</f>
        <v>17.510108256162777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49624000</v>
      </c>
      <c r="C67" s="104">
        <f>SUM(C9:C14,C17:C23,C26:C29,C32,C35:C39,C42:C52,C55:C58,C61:C65)</f>
        <v>0</v>
      </c>
      <c r="D67" s="104"/>
      <c r="E67" s="104">
        <f t="shared" si="35"/>
        <v>49624000</v>
      </c>
      <c r="F67" s="105">
        <f t="shared" ref="F67:O67" si="43">SUM(F9:F14,F17:F23,F26:F29,F32,F35:F39,F42:F52,F55:F58,F61:F65)</f>
        <v>49624000</v>
      </c>
      <c r="G67" s="106">
        <f t="shared" si="43"/>
        <v>30134000</v>
      </c>
      <c r="H67" s="105">
        <f t="shared" si="43"/>
        <v>1654000</v>
      </c>
      <c r="I67" s="106">
        <f t="shared" si="43"/>
        <v>0</v>
      </c>
      <c r="J67" s="105">
        <f t="shared" si="43"/>
        <v>6748000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8402000</v>
      </c>
      <c r="Q67" s="106">
        <f t="shared" si="37"/>
        <v>0</v>
      </c>
      <c r="R67" s="61">
        <f t="shared" si="38"/>
        <v>307.98065296251514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17.053665665340585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30710000</v>
      </c>
      <c r="C69" s="92"/>
      <c r="D69" s="92"/>
      <c r="E69" s="92">
        <f>$B69      +$C69      +$D69</f>
        <v>30710000</v>
      </c>
      <c r="F69" s="93">
        <v>30710000</v>
      </c>
      <c r="G69" s="94">
        <v>22500000</v>
      </c>
      <c r="H69" s="93">
        <v>297000</v>
      </c>
      <c r="I69" s="94"/>
      <c r="J69" s="93">
        <v>22954000</v>
      </c>
      <c r="K69" s="94"/>
      <c r="L69" s="93"/>
      <c r="M69" s="94"/>
      <c r="N69" s="93"/>
      <c r="O69" s="94"/>
      <c r="P69" s="93">
        <f>$H69      +$J69      +$L69      +$N69</f>
        <v>23251000</v>
      </c>
      <c r="Q69" s="94">
        <f>$I69      +$K69      +$M69      +$O69</f>
        <v>0</v>
      </c>
      <c r="R69" s="48">
        <f>IF(($H69      =0),0,((($J69      -$H69      )/$H69      )*100))</f>
        <v>7628.619528619528</v>
      </c>
      <c r="S69" s="49">
        <f>IF(($I69      =0),0,((($K69      -$I69      )/$I69      )*100))</f>
        <v>0</v>
      </c>
      <c r="T69" s="48">
        <f>IF(($E69      =0),0,(($P69      /$E69      )*100))</f>
        <v>75.711494627157279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30710000</v>
      </c>
      <c r="C70" s="101">
        <f>C69</f>
        <v>0</v>
      </c>
      <c r="D70" s="101"/>
      <c r="E70" s="101">
        <f>$B70      +$C70      +$D70</f>
        <v>30710000</v>
      </c>
      <c r="F70" s="102">
        <f t="shared" ref="F70:O70" si="44">F69</f>
        <v>30710000</v>
      </c>
      <c r="G70" s="103">
        <f t="shared" si="44"/>
        <v>22500000</v>
      </c>
      <c r="H70" s="102">
        <f t="shared" si="44"/>
        <v>297000</v>
      </c>
      <c r="I70" s="103">
        <f t="shared" si="44"/>
        <v>0</v>
      </c>
      <c r="J70" s="102">
        <f t="shared" si="44"/>
        <v>22954000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23251000</v>
      </c>
      <c r="Q70" s="103">
        <f>$I70      +$K70      +$M70      +$O70</f>
        <v>0</v>
      </c>
      <c r="R70" s="57">
        <f>IF(($H70      =0),0,((($J70      -$H70      )/$H70      )*100))</f>
        <v>7628.619528619528</v>
      </c>
      <c r="S70" s="58">
        <f>IF(($I70      =0),0,((($K70      -$I70      )/$I70      )*100))</f>
        <v>0</v>
      </c>
      <c r="T70" s="57">
        <f>IF($E70   =0,0,($P70   /$E70   )*100)</f>
        <v>75.711494627157279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30710000</v>
      </c>
      <c r="C71" s="104">
        <f>C69</f>
        <v>0</v>
      </c>
      <c r="D71" s="104"/>
      <c r="E71" s="104">
        <f>$B71      +$C71      +$D71</f>
        <v>30710000</v>
      </c>
      <c r="F71" s="105">
        <f t="shared" ref="F71:O71" si="45">F69</f>
        <v>30710000</v>
      </c>
      <c r="G71" s="106">
        <f t="shared" si="45"/>
        <v>22500000</v>
      </c>
      <c r="H71" s="105">
        <f t="shared" si="45"/>
        <v>297000</v>
      </c>
      <c r="I71" s="106">
        <f t="shared" si="45"/>
        <v>0</v>
      </c>
      <c r="J71" s="105">
        <f t="shared" si="45"/>
        <v>22954000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23251000</v>
      </c>
      <c r="Q71" s="106">
        <f>$I71      +$K71      +$M71      +$O71</f>
        <v>0</v>
      </c>
      <c r="R71" s="61">
        <f>IF(($H71      =0),0,((($J71      -$H71      )/$H71      )*100))</f>
        <v>7628.619528619528</v>
      </c>
      <c r="S71" s="62">
        <f>IF(($I71      =0),0,((($K71      -$I71      )/$I71      )*100))</f>
        <v>0</v>
      </c>
      <c r="T71" s="61">
        <f>IF($E71   =0,0,($P71   /$E71   )*100)</f>
        <v>75.711494627157279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80334000</v>
      </c>
      <c r="C72" s="104">
        <f>SUM(C9:C14,C17:C23,C26:C29,C32,C35:C39,C42:C52,C55:C58,C61:C65,C69)</f>
        <v>0</v>
      </c>
      <c r="D72" s="104"/>
      <c r="E72" s="104">
        <f>$B72      +$C72      +$D72</f>
        <v>80334000</v>
      </c>
      <c r="F72" s="105">
        <f t="shared" ref="F72:O72" si="46">SUM(F9:F14,F17:F23,F26:F29,F32,F35:F39,F42:F52,F55:F58,F61:F65,F69)</f>
        <v>80334000</v>
      </c>
      <c r="G72" s="106">
        <f t="shared" si="46"/>
        <v>52634000</v>
      </c>
      <c r="H72" s="105">
        <f t="shared" si="46"/>
        <v>1951000</v>
      </c>
      <c r="I72" s="106">
        <f t="shared" si="46"/>
        <v>0</v>
      </c>
      <c r="J72" s="105">
        <f t="shared" si="46"/>
        <v>29702000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31653000</v>
      </c>
      <c r="Q72" s="106">
        <f>$I72      +$K72      +$M72      +$O72</f>
        <v>0</v>
      </c>
      <c r="R72" s="61">
        <f>IF(($H72      =0),0,((($J72      -$H72      )/$H72      )*100))</f>
        <v>1422.3987698616095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39.577133711770735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RMhaZMOaSZwxmk1JaH6S/nJq51U2eCl2ITKgKuFTUfnGPL9LAFH6LSOPOmaY7u4pj+RSkFAtgV+HsgDhSky7eg==" saltValue="RKbNAYoTFIqN83lUNAAB8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199000</v>
      </c>
      <c r="I10" s="94">
        <v>197809</v>
      </c>
      <c r="J10" s="93">
        <v>874000</v>
      </c>
      <c r="K10" s="94">
        <v>1230868</v>
      </c>
      <c r="L10" s="93"/>
      <c r="M10" s="94"/>
      <c r="N10" s="93"/>
      <c r="O10" s="94"/>
      <c r="P10" s="93">
        <f t="shared" ref="P10:P15" si="1">$H10      +$J10      +$L10      +$N10</f>
        <v>1073000</v>
      </c>
      <c r="Q10" s="94">
        <f t="shared" ref="Q10:Q15" si="2">$I10      +$K10      +$M10      +$O10</f>
        <v>1428677</v>
      </c>
      <c r="R10" s="48">
        <f t="shared" ref="R10:R15" si="3">IF(($H10      =0),0,((($J10      -$H10      )/$H10      )*100))</f>
        <v>339.1959798994975</v>
      </c>
      <c r="S10" s="49">
        <f t="shared" ref="S10:S15" si="4">IF(($I10      =0),0,((($K10      -$I10      )/$I10      )*100))</f>
        <v>522.25075704341054</v>
      </c>
      <c r="T10" s="48">
        <f t="shared" ref="T10:T14" si="5">IF(($E10      =0),0,(($P10      /$E10      )*100))</f>
        <v>51.095238095238095</v>
      </c>
      <c r="U10" s="50">
        <f t="shared" ref="U10:U14" si="6">IF(($E10      =0),0,(($Q10      /$E10      )*100))</f>
        <v>68.0322380952381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199000</v>
      </c>
      <c r="I15" s="97">
        <f t="shared" si="7"/>
        <v>197809</v>
      </c>
      <c r="J15" s="96">
        <f t="shared" si="7"/>
        <v>874000</v>
      </c>
      <c r="K15" s="97">
        <f t="shared" si="7"/>
        <v>1230868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1073000</v>
      </c>
      <c r="Q15" s="97">
        <f t="shared" si="2"/>
        <v>1428677</v>
      </c>
      <c r="R15" s="52">
        <f t="shared" si="3"/>
        <v>339.1959798994975</v>
      </c>
      <c r="S15" s="53">
        <f t="shared" si="4"/>
        <v>522.25075704341054</v>
      </c>
      <c r="T15" s="52">
        <f>IF((SUM($E9:$E13))=0,0,(P15/(SUM($E9:$E13))*100))</f>
        <v>51.095238095238095</v>
      </c>
      <c r="U15" s="54">
        <f>IF((SUM($E9:$E13))=0,0,(Q15/(SUM($E9:$E13))*100))</f>
        <v>68.0322380952381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3118000</v>
      </c>
      <c r="C29" s="92"/>
      <c r="D29" s="92"/>
      <c r="E29" s="92">
        <f>$B29      +$C29      +$D29</f>
        <v>3118000</v>
      </c>
      <c r="F29" s="93">
        <v>3118000</v>
      </c>
      <c r="G29" s="94">
        <v>2183000</v>
      </c>
      <c r="H29" s="93">
        <v>306000</v>
      </c>
      <c r="I29" s="94">
        <v>340932</v>
      </c>
      <c r="J29" s="93">
        <v>246000</v>
      </c>
      <c r="K29" s="94">
        <v>372959</v>
      </c>
      <c r="L29" s="93"/>
      <c r="M29" s="94"/>
      <c r="N29" s="93"/>
      <c r="O29" s="94"/>
      <c r="P29" s="93">
        <f>$H29      +$J29      +$L29      +$N29</f>
        <v>552000</v>
      </c>
      <c r="Q29" s="94">
        <f>$I29      +$K29      +$M29      +$O29</f>
        <v>713891</v>
      </c>
      <c r="R29" s="48">
        <f>IF(($H29      =0),0,((($J29      -$H29      )/$H29      )*100))</f>
        <v>-19.607843137254903</v>
      </c>
      <c r="S29" s="49">
        <f>IF(($I29      =0),0,((($K29      -$I29      )/$I29      )*100))</f>
        <v>9.3939553928642656</v>
      </c>
      <c r="T29" s="48">
        <f>IF(($E29      =0),0,(($P29      /$E29      )*100))</f>
        <v>17.703656189865299</v>
      </c>
      <c r="U29" s="50">
        <f>IF(($E29      =0),0,(($Q29      /$E29      )*100))</f>
        <v>22.895798588839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3118000</v>
      </c>
      <c r="C30" s="95">
        <f>SUM(C26:C29)</f>
        <v>0</v>
      </c>
      <c r="D30" s="95"/>
      <c r="E30" s="95">
        <f>$B30      +$C30      +$D30</f>
        <v>3118000</v>
      </c>
      <c r="F30" s="96">
        <f t="shared" ref="F30:O30" si="16">SUM(F26:F29)</f>
        <v>3118000</v>
      </c>
      <c r="G30" s="97">
        <f t="shared" si="16"/>
        <v>2183000</v>
      </c>
      <c r="H30" s="96">
        <f t="shared" si="16"/>
        <v>306000</v>
      </c>
      <c r="I30" s="97">
        <f t="shared" si="16"/>
        <v>340932</v>
      </c>
      <c r="J30" s="96">
        <f t="shared" si="16"/>
        <v>246000</v>
      </c>
      <c r="K30" s="97">
        <f t="shared" si="16"/>
        <v>372959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552000</v>
      </c>
      <c r="Q30" s="97">
        <f>$I30      +$K30      +$M30      +$O30</f>
        <v>713891</v>
      </c>
      <c r="R30" s="52">
        <f>IF(($H30      =0),0,((($J30      -$H30      )/$H30      )*100))</f>
        <v>-19.607843137254903</v>
      </c>
      <c r="S30" s="53">
        <f>IF(($I30      =0),0,((($K30      -$I30      )/$I30      )*100))</f>
        <v>9.3939553928642656</v>
      </c>
      <c r="T30" s="52">
        <f>IF($E30   =0,0,($P30   /$E30   )*100)</f>
        <v>17.703656189865299</v>
      </c>
      <c r="U30" s="54">
        <f>IF($E30   =0,0,($Q30   /$E30   )*100)</f>
        <v>22.895798588839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350000</v>
      </c>
      <c r="I32" s="94">
        <v>413408</v>
      </c>
      <c r="J32" s="93">
        <v>113000</v>
      </c>
      <c r="K32" s="94">
        <v>362320</v>
      </c>
      <c r="L32" s="93"/>
      <c r="M32" s="94"/>
      <c r="N32" s="93"/>
      <c r="O32" s="94"/>
      <c r="P32" s="93">
        <f>$H32      +$J32      +$L32      +$N32</f>
        <v>463000</v>
      </c>
      <c r="Q32" s="94">
        <f>$I32      +$K32      +$M32      +$O32</f>
        <v>775728</v>
      </c>
      <c r="R32" s="48">
        <f>IF(($H32      =0),0,((($J32      -$H32      )/$H32      )*100))</f>
        <v>-67.714285714285722</v>
      </c>
      <c r="S32" s="49">
        <f>IF(($I32      =0),0,((($K32      -$I32      )/$I32      )*100))</f>
        <v>-12.357767629073457</v>
      </c>
      <c r="T32" s="48">
        <f>IF(($E32      =0),0,(($P32      /$E32      )*100))</f>
        <v>48.736842105263158</v>
      </c>
      <c r="U32" s="50">
        <f>IF(($E32      =0),0,(($Q32      /$E32      )*100))</f>
        <v>81.655578947368426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350000</v>
      </c>
      <c r="I33" s="97">
        <f t="shared" si="17"/>
        <v>413408</v>
      </c>
      <c r="J33" s="96">
        <f t="shared" si="17"/>
        <v>113000</v>
      </c>
      <c r="K33" s="97">
        <f t="shared" si="17"/>
        <v>362320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463000</v>
      </c>
      <c r="Q33" s="97">
        <f>$I33      +$K33      +$M33      +$O33</f>
        <v>775728</v>
      </c>
      <c r="R33" s="52">
        <f>IF(($H33      =0),0,((($J33      -$H33      )/$H33      )*100))</f>
        <v>-67.714285714285722</v>
      </c>
      <c r="S33" s="53">
        <f>IF(($I33      =0),0,((($K33      -$I33      )/$I33      )*100))</f>
        <v>-12.357767629073457</v>
      </c>
      <c r="T33" s="52">
        <f>IF($E33   =0,0,($P33   /$E33   )*100)</f>
        <v>48.736842105263158</v>
      </c>
      <c r="U33" s="54">
        <f>IF($E33   =0,0,($Q33   /$E33   )*100)</f>
        <v>81.655578947368426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8168000</v>
      </c>
      <c r="C67" s="104">
        <f>SUM(C9:C14,C17:C23,C26:C29,C32,C35:C39,C42:C52,C55:C58,C61:C65)</f>
        <v>0</v>
      </c>
      <c r="D67" s="104"/>
      <c r="E67" s="104">
        <f t="shared" si="35"/>
        <v>8168000</v>
      </c>
      <c r="F67" s="105">
        <f t="shared" ref="F67:O67" si="43">SUM(F9:F14,F17:F23,F26:F29,F32,F35:F39,F42:F52,F55:F58,F61:F65)</f>
        <v>8168000</v>
      </c>
      <c r="G67" s="106">
        <f t="shared" si="43"/>
        <v>4948000</v>
      </c>
      <c r="H67" s="105">
        <f t="shared" si="43"/>
        <v>855000</v>
      </c>
      <c r="I67" s="106">
        <f t="shared" si="43"/>
        <v>952149</v>
      </c>
      <c r="J67" s="105">
        <f t="shared" si="43"/>
        <v>1233000</v>
      </c>
      <c r="K67" s="106">
        <f t="shared" si="43"/>
        <v>1966147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2088000</v>
      </c>
      <c r="Q67" s="106">
        <f t="shared" si="37"/>
        <v>2918296</v>
      </c>
      <c r="R67" s="61">
        <f t="shared" si="38"/>
        <v>44.210526315789473</v>
      </c>
      <c r="S67" s="62">
        <f t="shared" si="39"/>
        <v>106.4957270343192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33.852140077821012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47.313488975356684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8168000</v>
      </c>
      <c r="C72" s="104">
        <f>SUM(C9:C14,C17:C23,C26:C29,C32,C35:C39,C42:C52,C55:C58,C61:C65,C69)</f>
        <v>0</v>
      </c>
      <c r="D72" s="104"/>
      <c r="E72" s="104">
        <f>$B72      +$C72      +$D72</f>
        <v>8168000</v>
      </c>
      <c r="F72" s="105">
        <f t="shared" ref="F72:O72" si="46">SUM(F9:F14,F17:F23,F26:F29,F32,F35:F39,F42:F52,F55:F58,F61:F65,F69)</f>
        <v>8168000</v>
      </c>
      <c r="G72" s="106">
        <f t="shared" si="46"/>
        <v>4948000</v>
      </c>
      <c r="H72" s="105">
        <f t="shared" si="46"/>
        <v>855000</v>
      </c>
      <c r="I72" s="106">
        <f t="shared" si="46"/>
        <v>952149</v>
      </c>
      <c r="J72" s="105">
        <f t="shared" si="46"/>
        <v>1233000</v>
      </c>
      <c r="K72" s="106">
        <f t="shared" si="46"/>
        <v>1966147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2088000</v>
      </c>
      <c r="Q72" s="106">
        <f>$I72      +$K72      +$M72      +$O72</f>
        <v>2918296</v>
      </c>
      <c r="R72" s="61">
        <f>IF(($H72      =0),0,((($J72      -$H72      )/$H72      )*100))</f>
        <v>44.210526315789473</v>
      </c>
      <c r="S72" s="62">
        <f>IF(($I72      =0),0,((($K72      -$I72      )/$I72      )*100))</f>
        <v>106.4957270343192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33.852140077821012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47.313488975356684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PUfAWp7jRGfUtQhAK5sWrq7p8GHy5N37SuTNfPmWenChkGNF+i0Jt/xBvVg2DNLM521NZDiV6QtUfYXQEsXttw==" saltValue="5YYPx8hg/NNFO7pzHkUn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1273000</v>
      </c>
      <c r="I10" s="94">
        <v>1032173</v>
      </c>
      <c r="J10" s="93">
        <v>1000000</v>
      </c>
      <c r="K10" s="94">
        <v>874307</v>
      </c>
      <c r="L10" s="93"/>
      <c r="M10" s="94"/>
      <c r="N10" s="93"/>
      <c r="O10" s="94"/>
      <c r="P10" s="93">
        <f t="shared" ref="P10:P15" si="1">$H10      +$J10      +$L10      +$N10</f>
        <v>2273000</v>
      </c>
      <c r="Q10" s="94">
        <f t="shared" ref="Q10:Q15" si="2">$I10      +$K10      +$M10      +$O10</f>
        <v>1906480</v>
      </c>
      <c r="R10" s="48">
        <f t="shared" ref="R10:R15" si="3">IF(($H10      =0),0,((($J10      -$H10      )/$H10      )*100))</f>
        <v>-21.445404556166537</v>
      </c>
      <c r="S10" s="49">
        <f t="shared" ref="S10:S15" si="4">IF(($I10      =0),0,((($K10      -$I10      )/$I10      )*100))</f>
        <v>-15.294529114789865</v>
      </c>
      <c r="T10" s="48">
        <f t="shared" ref="T10:T14" si="5">IF(($E10      =0),0,(($P10      /$E10      )*100))</f>
        <v>73.322580645161295</v>
      </c>
      <c r="U10" s="50">
        <f t="shared" ref="U10:U14" si="6">IF(($E10      =0),0,(($Q10      /$E10      )*100))</f>
        <v>61.499354838709678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1273000</v>
      </c>
      <c r="I15" s="97">
        <f t="shared" si="7"/>
        <v>1032173</v>
      </c>
      <c r="J15" s="96">
        <f t="shared" si="7"/>
        <v>1000000</v>
      </c>
      <c r="K15" s="97">
        <f t="shared" si="7"/>
        <v>874307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2273000</v>
      </c>
      <c r="Q15" s="97">
        <f t="shared" si="2"/>
        <v>1906480</v>
      </c>
      <c r="R15" s="52">
        <f t="shared" si="3"/>
        <v>-21.445404556166537</v>
      </c>
      <c r="S15" s="53">
        <f t="shared" si="4"/>
        <v>-15.294529114789865</v>
      </c>
      <c r="T15" s="52">
        <f>IF((SUM($E9:$E13))=0,0,(P15/(SUM($E9:$E13))*100))</f>
        <v>73.322580645161295</v>
      </c>
      <c r="U15" s="54">
        <f>IF((SUM($E9:$E13))=0,0,(Q15/(SUM($E9:$E13))*100))</f>
        <v>61.499354838709678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2159000</v>
      </c>
      <c r="C32" s="92"/>
      <c r="D32" s="92"/>
      <c r="E32" s="92">
        <f>$B32      +$C32      +$D32</f>
        <v>2159000</v>
      </c>
      <c r="F32" s="93">
        <v>2159000</v>
      </c>
      <c r="G32" s="94">
        <v>540000</v>
      </c>
      <c r="H32" s="93">
        <v>540000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540000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25.011579434923576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2159000</v>
      </c>
      <c r="C33" s="95">
        <f>C32</f>
        <v>0</v>
      </c>
      <c r="D33" s="95"/>
      <c r="E33" s="95">
        <f>$B33      +$C33      +$D33</f>
        <v>2159000</v>
      </c>
      <c r="F33" s="96">
        <f t="shared" ref="F33:O33" si="17">F32</f>
        <v>2159000</v>
      </c>
      <c r="G33" s="97">
        <f t="shared" si="17"/>
        <v>540000</v>
      </c>
      <c r="H33" s="96">
        <f t="shared" si="17"/>
        <v>540000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540000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25.011579434923576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15408000</v>
      </c>
      <c r="C36" s="92"/>
      <c r="D36" s="92"/>
      <c r="E36" s="92">
        <f t="shared" si="18"/>
        <v>15408000</v>
      </c>
      <c r="F36" s="93">
        <v>15408000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15408000</v>
      </c>
      <c r="C40" s="95">
        <f>SUM(C35:C39)</f>
        <v>0</v>
      </c>
      <c r="D40" s="95"/>
      <c r="E40" s="95">
        <f t="shared" si="18"/>
        <v>15408000</v>
      </c>
      <c r="F40" s="96">
        <f t="shared" ref="F40:O40" si="25">SUM(F35:F39)</f>
        <v>15408000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53700000</v>
      </c>
      <c r="C51" s="92"/>
      <c r="D51" s="92"/>
      <c r="E51" s="92">
        <f t="shared" si="26"/>
        <v>53700000</v>
      </c>
      <c r="F51" s="93">
        <v>53700000</v>
      </c>
      <c r="G51" s="94">
        <v>42960000</v>
      </c>
      <c r="H51" s="93">
        <v>10363000</v>
      </c>
      <c r="I51" s="94">
        <v>8284436</v>
      </c>
      <c r="J51" s="93">
        <v>2909000</v>
      </c>
      <c r="K51" s="94">
        <v>6945885</v>
      </c>
      <c r="L51" s="93"/>
      <c r="M51" s="94"/>
      <c r="N51" s="93"/>
      <c r="O51" s="94"/>
      <c r="P51" s="93">
        <f t="shared" si="27"/>
        <v>13272000</v>
      </c>
      <c r="Q51" s="94">
        <f t="shared" si="28"/>
        <v>15230321</v>
      </c>
      <c r="R51" s="48">
        <f t="shared" si="29"/>
        <v>-71.928978095146192</v>
      </c>
      <c r="S51" s="49">
        <f t="shared" si="30"/>
        <v>-16.157418561746386</v>
      </c>
      <c r="T51" s="48">
        <f t="shared" si="31"/>
        <v>24.715083798882681</v>
      </c>
      <c r="U51" s="50">
        <f t="shared" si="32"/>
        <v>28.361864059590321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53700000</v>
      </c>
      <c r="C53" s="95">
        <f>SUM(C42:C52)</f>
        <v>0</v>
      </c>
      <c r="D53" s="95"/>
      <c r="E53" s="95">
        <f t="shared" si="26"/>
        <v>53700000</v>
      </c>
      <c r="F53" s="96">
        <f t="shared" ref="F53:O53" si="33">SUM(F42:F52)</f>
        <v>53700000</v>
      </c>
      <c r="G53" s="97">
        <f t="shared" si="33"/>
        <v>42960000</v>
      </c>
      <c r="H53" s="96">
        <f t="shared" si="33"/>
        <v>10363000</v>
      </c>
      <c r="I53" s="97">
        <f t="shared" si="33"/>
        <v>8284436</v>
      </c>
      <c r="J53" s="96">
        <f t="shared" si="33"/>
        <v>2909000</v>
      </c>
      <c r="K53" s="97">
        <f t="shared" si="33"/>
        <v>6945885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13272000</v>
      </c>
      <c r="Q53" s="97">
        <f t="shared" si="28"/>
        <v>15230321</v>
      </c>
      <c r="R53" s="52">
        <f t="shared" si="29"/>
        <v>-71.928978095146192</v>
      </c>
      <c r="S53" s="53">
        <f t="shared" si="30"/>
        <v>-16.157418561746386</v>
      </c>
      <c r="T53" s="52">
        <f>IF((+$E43+$E45+$E47+$E48+$E51) =0,0,(P53   /(+$E43+$E45+$E47+$E48+$E51) )*100)</f>
        <v>24.715083798882681</v>
      </c>
      <c r="U53" s="54">
        <f>IF((+$E43+$E45+$E47+$E48+$E51) =0,0,(Q53   /(+$E43+$E45+$E47+$E48+$E51) )*100)</f>
        <v>28.361864059590321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74367000</v>
      </c>
      <c r="C67" s="104">
        <f>SUM(C9:C14,C17:C23,C26:C29,C32,C35:C39,C42:C52,C55:C58,C61:C65)</f>
        <v>0</v>
      </c>
      <c r="D67" s="104"/>
      <c r="E67" s="104">
        <f t="shared" si="35"/>
        <v>74367000</v>
      </c>
      <c r="F67" s="105">
        <f t="shared" ref="F67:O67" si="43">SUM(F9:F14,F17:F23,F26:F29,F32,F35:F39,F42:F52,F55:F58,F61:F65)</f>
        <v>74367000</v>
      </c>
      <c r="G67" s="106">
        <f t="shared" si="43"/>
        <v>46600000</v>
      </c>
      <c r="H67" s="105">
        <f t="shared" si="43"/>
        <v>12176000</v>
      </c>
      <c r="I67" s="106">
        <f t="shared" si="43"/>
        <v>9316609</v>
      </c>
      <c r="J67" s="105">
        <f t="shared" si="43"/>
        <v>3909000</v>
      </c>
      <c r="K67" s="106">
        <f t="shared" si="43"/>
        <v>7820192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16085000</v>
      </c>
      <c r="Q67" s="106">
        <f t="shared" si="37"/>
        <v>17136801</v>
      </c>
      <c r="R67" s="61">
        <f t="shared" si="38"/>
        <v>-67.89586070959264</v>
      </c>
      <c r="S67" s="62">
        <f t="shared" si="39"/>
        <v>-16.061820346866547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27.281670313268542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29.065623568920774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82527000</v>
      </c>
      <c r="C69" s="92"/>
      <c r="D69" s="92"/>
      <c r="E69" s="92">
        <f>$B69      +$C69      +$D69</f>
        <v>82527000</v>
      </c>
      <c r="F69" s="93">
        <v>82527000</v>
      </c>
      <c r="G69" s="94">
        <v>55000000</v>
      </c>
      <c r="H69" s="93">
        <v>2438000</v>
      </c>
      <c r="I69" s="94">
        <v>3330311</v>
      </c>
      <c r="J69" s="93">
        <v>7825000</v>
      </c>
      <c r="K69" s="94">
        <v>7501897</v>
      </c>
      <c r="L69" s="93"/>
      <c r="M69" s="94"/>
      <c r="N69" s="93"/>
      <c r="O69" s="94"/>
      <c r="P69" s="93">
        <f>$H69      +$J69      +$L69      +$N69</f>
        <v>10263000</v>
      </c>
      <c r="Q69" s="94">
        <f>$I69      +$K69      +$M69      +$O69</f>
        <v>10832208</v>
      </c>
      <c r="R69" s="48">
        <f>IF(($H69      =0),0,((($J69      -$H69      )/$H69      )*100))</f>
        <v>220.95980311730926</v>
      </c>
      <c r="S69" s="49">
        <f>IF(($I69      =0),0,((($K69      -$I69      )/$I69      )*100))</f>
        <v>125.26115428859346</v>
      </c>
      <c r="T69" s="48">
        <f>IF(($E69      =0),0,(($P69      /$E69      )*100))</f>
        <v>12.435930059253336</v>
      </c>
      <c r="U69" s="50">
        <f>IF(($E69      =0),0,(($Q69      /$E69      )*100))</f>
        <v>13.125653422516267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82527000</v>
      </c>
      <c r="C70" s="101">
        <f>C69</f>
        <v>0</v>
      </c>
      <c r="D70" s="101"/>
      <c r="E70" s="101">
        <f>$B70      +$C70      +$D70</f>
        <v>82527000</v>
      </c>
      <c r="F70" s="102">
        <f t="shared" ref="F70:O70" si="44">F69</f>
        <v>82527000</v>
      </c>
      <c r="G70" s="103">
        <f t="shared" si="44"/>
        <v>55000000</v>
      </c>
      <c r="H70" s="102">
        <f t="shared" si="44"/>
        <v>2438000</v>
      </c>
      <c r="I70" s="103">
        <f t="shared" si="44"/>
        <v>3330311</v>
      </c>
      <c r="J70" s="102">
        <f t="shared" si="44"/>
        <v>7825000</v>
      </c>
      <c r="K70" s="103">
        <f t="shared" si="44"/>
        <v>7501897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10263000</v>
      </c>
      <c r="Q70" s="103">
        <f>$I70      +$K70      +$M70      +$O70</f>
        <v>10832208</v>
      </c>
      <c r="R70" s="57">
        <f>IF(($H70      =0),0,((($J70      -$H70      )/$H70      )*100))</f>
        <v>220.95980311730926</v>
      </c>
      <c r="S70" s="58">
        <f>IF(($I70      =0),0,((($K70      -$I70      )/$I70      )*100))</f>
        <v>125.26115428859346</v>
      </c>
      <c r="T70" s="57">
        <f>IF($E70   =0,0,($P70   /$E70   )*100)</f>
        <v>12.435930059253336</v>
      </c>
      <c r="U70" s="59">
        <f>IF($E70   =0,0,($Q70   /$E70 )*100)</f>
        <v>13.125653422516267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82527000</v>
      </c>
      <c r="C71" s="104">
        <f>C69</f>
        <v>0</v>
      </c>
      <c r="D71" s="104"/>
      <c r="E71" s="104">
        <f>$B71      +$C71      +$D71</f>
        <v>82527000</v>
      </c>
      <c r="F71" s="105">
        <f t="shared" ref="F71:O71" si="45">F69</f>
        <v>82527000</v>
      </c>
      <c r="G71" s="106">
        <f t="shared" si="45"/>
        <v>55000000</v>
      </c>
      <c r="H71" s="105">
        <f t="shared" si="45"/>
        <v>2438000</v>
      </c>
      <c r="I71" s="106">
        <f t="shared" si="45"/>
        <v>3330311</v>
      </c>
      <c r="J71" s="105">
        <f t="shared" si="45"/>
        <v>7825000</v>
      </c>
      <c r="K71" s="106">
        <f t="shared" si="45"/>
        <v>7501897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10263000</v>
      </c>
      <c r="Q71" s="106">
        <f>$I71      +$K71      +$M71      +$O71</f>
        <v>10832208</v>
      </c>
      <c r="R71" s="61">
        <f>IF(($H71      =0),0,((($J71      -$H71      )/$H71      )*100))</f>
        <v>220.95980311730926</v>
      </c>
      <c r="S71" s="62">
        <f>IF(($I71      =0),0,((($K71      -$I71      )/$I71      )*100))</f>
        <v>125.26115428859346</v>
      </c>
      <c r="T71" s="61">
        <f>IF($E71   =0,0,($P71   /$E71   )*100)</f>
        <v>12.435930059253336</v>
      </c>
      <c r="U71" s="65">
        <f>IF($E71   =0,0,($Q71   /$E71   )*100)</f>
        <v>13.125653422516267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156894000</v>
      </c>
      <c r="C72" s="104">
        <f>SUM(C9:C14,C17:C23,C26:C29,C32,C35:C39,C42:C52,C55:C58,C61:C65,C69)</f>
        <v>0</v>
      </c>
      <c r="D72" s="104"/>
      <c r="E72" s="104">
        <f>$B72      +$C72      +$D72</f>
        <v>156894000</v>
      </c>
      <c r="F72" s="105">
        <f t="shared" ref="F72:O72" si="46">SUM(F9:F14,F17:F23,F26:F29,F32,F35:F39,F42:F52,F55:F58,F61:F65,F69)</f>
        <v>156894000</v>
      </c>
      <c r="G72" s="106">
        <f t="shared" si="46"/>
        <v>101600000</v>
      </c>
      <c r="H72" s="105">
        <f t="shared" si="46"/>
        <v>14614000</v>
      </c>
      <c r="I72" s="106">
        <f t="shared" si="46"/>
        <v>12646920</v>
      </c>
      <c r="J72" s="105">
        <f t="shared" si="46"/>
        <v>11734000</v>
      </c>
      <c r="K72" s="106">
        <f t="shared" si="46"/>
        <v>15322089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26348000</v>
      </c>
      <c r="Q72" s="106">
        <f>$I72      +$K72      +$M72      +$O72</f>
        <v>27969009</v>
      </c>
      <c r="R72" s="61">
        <f>IF(($H72      =0),0,((($J72      -$H72      )/$H72      )*100))</f>
        <v>-19.707130149172027</v>
      </c>
      <c r="S72" s="62">
        <f>IF(($I72      =0),0,((($K72      -$I72      )/$I72      )*100))</f>
        <v>21.152731257887297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18.622337192372392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19.768039947415293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+JuI/zGYV1FbdCTnaDmdS+wif/2F8di50Iy+jgy6t8MZ9glBo0W32UZlPWyqFeYShkT7OremRkISbXo0N58hNw==" saltValue="8HaYV1EdSpvqh70bOzFU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2100000</v>
      </c>
      <c r="I10" s="94">
        <v>1880068</v>
      </c>
      <c r="J10" s="93">
        <v>177000</v>
      </c>
      <c r="K10" s="94">
        <v>175592</v>
      </c>
      <c r="L10" s="93"/>
      <c r="M10" s="94"/>
      <c r="N10" s="93"/>
      <c r="O10" s="94"/>
      <c r="P10" s="93">
        <f t="shared" ref="P10:P15" si="1">$H10      +$J10      +$L10      +$N10</f>
        <v>2277000</v>
      </c>
      <c r="Q10" s="94">
        <f t="shared" ref="Q10:Q15" si="2">$I10      +$K10      +$M10      +$O10</f>
        <v>2055660</v>
      </c>
      <c r="R10" s="48">
        <f t="shared" ref="R10:R15" si="3">IF(($H10      =0),0,((($J10      -$H10      )/$H10      )*100))</f>
        <v>-91.571428571428569</v>
      </c>
      <c r="S10" s="49">
        <f t="shared" ref="S10:S15" si="4">IF(($I10      =0),0,((($K10      -$I10      )/$I10      )*100))</f>
        <v>-90.660337817568305</v>
      </c>
      <c r="T10" s="48">
        <f t="shared" ref="T10:T14" si="5">IF(($E10      =0),0,(($P10      /$E10      )*100))</f>
        <v>73.451612903225808</v>
      </c>
      <c r="U10" s="50">
        <f t="shared" ref="U10:U14" si="6">IF(($E10      =0),0,(($Q10      /$E10      )*100))</f>
        <v>66.311612903225807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10000000</v>
      </c>
      <c r="H13" s="93"/>
      <c r="I13" s="94">
        <v>4020838</v>
      </c>
      <c r="J13" s="93">
        <v>3781000</v>
      </c>
      <c r="K13" s="94"/>
      <c r="L13" s="93"/>
      <c r="M13" s="94"/>
      <c r="N13" s="93"/>
      <c r="O13" s="94"/>
      <c r="P13" s="93">
        <f t="shared" si="1"/>
        <v>3781000</v>
      </c>
      <c r="Q13" s="94">
        <f t="shared" si="2"/>
        <v>4020838</v>
      </c>
      <c r="R13" s="48">
        <f t="shared" si="3"/>
        <v>0</v>
      </c>
      <c r="S13" s="49">
        <f t="shared" si="4"/>
        <v>-100</v>
      </c>
      <c r="T13" s="48">
        <f t="shared" si="5"/>
        <v>18.905000000000001</v>
      </c>
      <c r="U13" s="50">
        <f t="shared" si="6"/>
        <v>20.104189999999999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23200000</v>
      </c>
      <c r="C15" s="95">
        <f>SUM(C9:C14)</f>
        <v>0</v>
      </c>
      <c r="D15" s="95"/>
      <c r="E15" s="95">
        <f t="shared" si="0"/>
        <v>23200000</v>
      </c>
      <c r="F15" s="96">
        <f t="shared" ref="F15:O15" si="7">SUM(F9:F14)</f>
        <v>23200000</v>
      </c>
      <c r="G15" s="97">
        <f t="shared" si="7"/>
        <v>13100000</v>
      </c>
      <c r="H15" s="96">
        <f t="shared" si="7"/>
        <v>2100000</v>
      </c>
      <c r="I15" s="97">
        <f t="shared" si="7"/>
        <v>5900906</v>
      </c>
      <c r="J15" s="96">
        <f t="shared" si="7"/>
        <v>3958000</v>
      </c>
      <c r="K15" s="97">
        <f t="shared" si="7"/>
        <v>175592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6058000</v>
      </c>
      <c r="Q15" s="97">
        <f t="shared" si="2"/>
        <v>6076498</v>
      </c>
      <c r="R15" s="52">
        <f t="shared" si="3"/>
        <v>88.476190476190482</v>
      </c>
      <c r="S15" s="53">
        <f t="shared" si="4"/>
        <v>-97.02432134997575</v>
      </c>
      <c r="T15" s="52">
        <f>IF((SUM($E9:$E13))=0,0,(P15/(SUM($E9:$E13))*100))</f>
        <v>26.225108225108222</v>
      </c>
      <c r="U15" s="54">
        <f>IF((SUM($E9:$E13))=0,0,(Q15/(SUM($E9:$E13))*100))</f>
        <v>26.305186147186149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1111000</v>
      </c>
      <c r="C32" s="92"/>
      <c r="D32" s="92"/>
      <c r="E32" s="92">
        <f>$B32      +$C32      +$D32</f>
        <v>1111000</v>
      </c>
      <c r="F32" s="93">
        <v>1111000</v>
      </c>
      <c r="G32" s="94">
        <v>777000</v>
      </c>
      <c r="H32" s="93">
        <v>272000</v>
      </c>
      <c r="I32" s="94">
        <v>272010</v>
      </c>
      <c r="J32" s="93">
        <v>189000</v>
      </c>
      <c r="K32" s="94">
        <v>257620</v>
      </c>
      <c r="L32" s="93"/>
      <c r="M32" s="94"/>
      <c r="N32" s="93"/>
      <c r="O32" s="94"/>
      <c r="P32" s="93">
        <f>$H32      +$J32      +$L32      +$N32</f>
        <v>461000</v>
      </c>
      <c r="Q32" s="94">
        <f>$I32      +$K32      +$M32      +$O32</f>
        <v>529630</v>
      </c>
      <c r="R32" s="48">
        <f>IF(($H32      =0),0,((($J32      -$H32      )/$H32      )*100))</f>
        <v>-30.514705882352942</v>
      </c>
      <c r="S32" s="49">
        <f>IF(($I32      =0),0,((($K32      -$I32      )/$I32      )*100))</f>
        <v>-5.2902466821072753</v>
      </c>
      <c r="T32" s="48">
        <f>IF(($E32      =0),0,(($P32      /$E32      )*100))</f>
        <v>41.494149414941496</v>
      </c>
      <c r="U32" s="50">
        <f>IF(($E32      =0),0,(($Q32      /$E32      )*100))</f>
        <v>47.671467146714669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1111000</v>
      </c>
      <c r="C33" s="95">
        <f>C32</f>
        <v>0</v>
      </c>
      <c r="D33" s="95"/>
      <c r="E33" s="95">
        <f>$B33      +$C33      +$D33</f>
        <v>1111000</v>
      </c>
      <c r="F33" s="96">
        <f t="shared" ref="F33:O33" si="17">F32</f>
        <v>1111000</v>
      </c>
      <c r="G33" s="97">
        <f t="shared" si="17"/>
        <v>777000</v>
      </c>
      <c r="H33" s="96">
        <f t="shared" si="17"/>
        <v>272000</v>
      </c>
      <c r="I33" s="97">
        <f t="shared" si="17"/>
        <v>272010</v>
      </c>
      <c r="J33" s="96">
        <f t="shared" si="17"/>
        <v>189000</v>
      </c>
      <c r="K33" s="97">
        <f t="shared" si="17"/>
        <v>257620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461000</v>
      </c>
      <c r="Q33" s="97">
        <f>$I33      +$K33      +$M33      +$O33</f>
        <v>529630</v>
      </c>
      <c r="R33" s="52">
        <f>IF(($H33      =0),0,((($J33      -$H33      )/$H33      )*100))</f>
        <v>-30.514705882352942</v>
      </c>
      <c r="S33" s="53">
        <f>IF(($I33      =0),0,((($K33      -$I33      )/$I33      )*100))</f>
        <v>-5.2902466821072753</v>
      </c>
      <c r="T33" s="52">
        <f>IF($E33   =0,0,($P33   /$E33   )*100)</f>
        <v>41.494149414941496</v>
      </c>
      <c r="U33" s="54">
        <f>IF($E33   =0,0,($Q33   /$E33   )*100)</f>
        <v>47.671467146714669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43025000</v>
      </c>
      <c r="C35" s="92"/>
      <c r="D35" s="92"/>
      <c r="E35" s="92">
        <f t="shared" ref="E35:E40" si="18">$B35      +$C35      +$D35</f>
        <v>43025000</v>
      </c>
      <c r="F35" s="93">
        <v>43025000</v>
      </c>
      <c r="G35" s="94">
        <v>28000000</v>
      </c>
      <c r="H35" s="93">
        <v>8657000</v>
      </c>
      <c r="I35" s="94"/>
      <c r="J35" s="93">
        <v>13262000</v>
      </c>
      <c r="K35" s="94">
        <v>23919237</v>
      </c>
      <c r="L35" s="93"/>
      <c r="M35" s="94"/>
      <c r="N35" s="93"/>
      <c r="O35" s="94"/>
      <c r="P35" s="93">
        <f t="shared" ref="P35:P40" si="19">$H35      +$J35      +$L35      +$N35</f>
        <v>21919000</v>
      </c>
      <c r="Q35" s="94">
        <f t="shared" ref="Q35:Q40" si="20">$I35      +$K35      +$M35      +$O35</f>
        <v>23919237</v>
      </c>
      <c r="R35" s="48">
        <f t="shared" ref="R35:R40" si="21">IF(($H35      =0),0,((($J35      -$H35      )/$H35      )*100))</f>
        <v>53.193947094836545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50.944799535153983</v>
      </c>
      <c r="U35" s="50">
        <f t="shared" ref="U35:U39" si="24">IF(($E35      =0),0,(($Q35      /$E35      )*100))</f>
        <v>55.593810575246948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152109000</v>
      </c>
      <c r="C36" s="92"/>
      <c r="D36" s="92"/>
      <c r="E36" s="92">
        <f t="shared" si="18"/>
        <v>152109000</v>
      </c>
      <c r="F36" s="93">
        <v>152109000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195134000</v>
      </c>
      <c r="C40" s="95">
        <f>SUM(C35:C39)</f>
        <v>0</v>
      </c>
      <c r="D40" s="95"/>
      <c r="E40" s="95">
        <f t="shared" si="18"/>
        <v>195134000</v>
      </c>
      <c r="F40" s="96">
        <f t="shared" ref="F40:O40" si="25">SUM(F35:F39)</f>
        <v>195134000</v>
      </c>
      <c r="G40" s="97">
        <f t="shared" si="25"/>
        <v>28000000</v>
      </c>
      <c r="H40" s="96">
        <f t="shared" si="25"/>
        <v>8657000</v>
      </c>
      <c r="I40" s="97">
        <f t="shared" si="25"/>
        <v>0</v>
      </c>
      <c r="J40" s="96">
        <f t="shared" si="25"/>
        <v>13262000</v>
      </c>
      <c r="K40" s="97">
        <f t="shared" si="25"/>
        <v>23919237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21919000</v>
      </c>
      <c r="Q40" s="97">
        <f t="shared" si="20"/>
        <v>23919237</v>
      </c>
      <c r="R40" s="52">
        <f t="shared" si="21"/>
        <v>53.193947094836545</v>
      </c>
      <c r="S40" s="53">
        <f t="shared" si="22"/>
        <v>0</v>
      </c>
      <c r="T40" s="52">
        <f>IF((+$E35+$E38) =0,0,(P40   /(+$E35+$E38) )*100)</f>
        <v>50.944799535153983</v>
      </c>
      <c r="U40" s="54">
        <f>IF((+$E35+$E38) =0,0,(Q40   /(+$E35+$E38) )*100)</f>
        <v>55.593810575246948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42250000</v>
      </c>
      <c r="C51" s="92"/>
      <c r="D51" s="92"/>
      <c r="E51" s="92">
        <f t="shared" si="26"/>
        <v>42250000</v>
      </c>
      <c r="F51" s="93">
        <v>42250000</v>
      </c>
      <c r="G51" s="94">
        <v>33800000</v>
      </c>
      <c r="H51" s="93">
        <v>13116000</v>
      </c>
      <c r="I51" s="94">
        <v>13806005</v>
      </c>
      <c r="J51" s="93">
        <v>5830000</v>
      </c>
      <c r="K51" s="94">
        <v>14226100</v>
      </c>
      <c r="L51" s="93"/>
      <c r="M51" s="94"/>
      <c r="N51" s="93"/>
      <c r="O51" s="94"/>
      <c r="P51" s="93">
        <f t="shared" si="27"/>
        <v>18946000</v>
      </c>
      <c r="Q51" s="94">
        <f t="shared" si="28"/>
        <v>28032105</v>
      </c>
      <c r="R51" s="48">
        <f t="shared" si="29"/>
        <v>-55.550472705093014</v>
      </c>
      <c r="S51" s="49">
        <f t="shared" si="30"/>
        <v>3.0428425891487074</v>
      </c>
      <c r="T51" s="48">
        <f t="shared" si="31"/>
        <v>44.842603550295856</v>
      </c>
      <c r="U51" s="50">
        <f t="shared" si="32"/>
        <v>66.348177514792894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42250000</v>
      </c>
      <c r="C53" s="95">
        <f>SUM(C42:C52)</f>
        <v>0</v>
      </c>
      <c r="D53" s="95"/>
      <c r="E53" s="95">
        <f t="shared" si="26"/>
        <v>42250000</v>
      </c>
      <c r="F53" s="96">
        <f t="shared" ref="F53:O53" si="33">SUM(F42:F52)</f>
        <v>42250000</v>
      </c>
      <c r="G53" s="97">
        <f t="shared" si="33"/>
        <v>33800000</v>
      </c>
      <c r="H53" s="96">
        <f t="shared" si="33"/>
        <v>13116000</v>
      </c>
      <c r="I53" s="97">
        <f t="shared" si="33"/>
        <v>13806005</v>
      </c>
      <c r="J53" s="96">
        <f t="shared" si="33"/>
        <v>5830000</v>
      </c>
      <c r="K53" s="97">
        <f t="shared" si="33"/>
        <v>14226100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18946000</v>
      </c>
      <c r="Q53" s="97">
        <f t="shared" si="28"/>
        <v>28032105</v>
      </c>
      <c r="R53" s="52">
        <f t="shared" si="29"/>
        <v>-55.550472705093014</v>
      </c>
      <c r="S53" s="53">
        <f t="shared" si="30"/>
        <v>3.0428425891487074</v>
      </c>
      <c r="T53" s="52">
        <f>IF((+$E43+$E45+$E47+$E48+$E51) =0,0,(P53   /(+$E43+$E45+$E47+$E48+$E51) )*100)</f>
        <v>44.842603550295856</v>
      </c>
      <c r="U53" s="54">
        <f>IF((+$E43+$E45+$E47+$E48+$E51) =0,0,(Q53   /(+$E43+$E45+$E47+$E48+$E51) )*100)</f>
        <v>66.348177514792894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261695000</v>
      </c>
      <c r="C67" s="104">
        <f>SUM(C9:C14,C17:C23,C26:C29,C32,C35:C39,C42:C52,C55:C58,C61:C65)</f>
        <v>0</v>
      </c>
      <c r="D67" s="104"/>
      <c r="E67" s="104">
        <f t="shared" si="35"/>
        <v>261695000</v>
      </c>
      <c r="F67" s="105">
        <f t="shared" ref="F67:O67" si="43">SUM(F9:F14,F17:F23,F26:F29,F32,F35:F39,F42:F52,F55:F58,F61:F65)</f>
        <v>261695000</v>
      </c>
      <c r="G67" s="106">
        <f t="shared" si="43"/>
        <v>75677000</v>
      </c>
      <c r="H67" s="105">
        <f t="shared" si="43"/>
        <v>24145000</v>
      </c>
      <c r="I67" s="106">
        <f t="shared" si="43"/>
        <v>19978921</v>
      </c>
      <c r="J67" s="105">
        <f t="shared" si="43"/>
        <v>23239000</v>
      </c>
      <c r="K67" s="106">
        <f t="shared" si="43"/>
        <v>38578549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47384000</v>
      </c>
      <c r="Q67" s="106">
        <f t="shared" si="37"/>
        <v>58557470</v>
      </c>
      <c r="R67" s="61">
        <f t="shared" si="38"/>
        <v>-3.7523296748809276</v>
      </c>
      <c r="S67" s="62">
        <f t="shared" si="39"/>
        <v>93.096258801964325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43.27859269678315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53.483979686900604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63399000</v>
      </c>
      <c r="C69" s="92"/>
      <c r="D69" s="92"/>
      <c r="E69" s="92">
        <f>$B69      +$C69      +$D69</f>
        <v>63399000</v>
      </c>
      <c r="F69" s="93">
        <v>63399000</v>
      </c>
      <c r="G69" s="94">
        <v>44800000</v>
      </c>
      <c r="H69" s="93">
        <v>7867000</v>
      </c>
      <c r="I69" s="94">
        <v>3579402</v>
      </c>
      <c r="J69" s="93">
        <v>29047000</v>
      </c>
      <c r="K69" s="94">
        <v>25210244</v>
      </c>
      <c r="L69" s="93"/>
      <c r="M69" s="94"/>
      <c r="N69" s="93"/>
      <c r="O69" s="94"/>
      <c r="P69" s="93">
        <f>$H69      +$J69      +$L69      +$N69</f>
        <v>36914000</v>
      </c>
      <c r="Q69" s="94">
        <f>$I69      +$K69      +$M69      +$O69</f>
        <v>28789646</v>
      </c>
      <c r="R69" s="48">
        <f>IF(($H69      =0),0,((($J69      -$H69      )/$H69      )*100))</f>
        <v>269.22588025931105</v>
      </c>
      <c r="S69" s="49">
        <f>IF(($I69      =0),0,((($K69      -$I69      )/$I69      )*100))</f>
        <v>604.31440782566472</v>
      </c>
      <c r="T69" s="48">
        <f>IF(($E69      =0),0,(($P69      /$E69      )*100))</f>
        <v>58.224893137115728</v>
      </c>
      <c r="U69" s="50">
        <f>IF(($E69      =0),0,(($Q69      /$E69      )*100))</f>
        <v>45.410252527642392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63399000</v>
      </c>
      <c r="C70" s="101">
        <f>C69</f>
        <v>0</v>
      </c>
      <c r="D70" s="101"/>
      <c r="E70" s="101">
        <f>$B70      +$C70      +$D70</f>
        <v>63399000</v>
      </c>
      <c r="F70" s="102">
        <f t="shared" ref="F70:O70" si="44">F69</f>
        <v>63399000</v>
      </c>
      <c r="G70" s="103">
        <f t="shared" si="44"/>
        <v>44800000</v>
      </c>
      <c r="H70" s="102">
        <f t="shared" si="44"/>
        <v>7867000</v>
      </c>
      <c r="I70" s="103">
        <f t="shared" si="44"/>
        <v>3579402</v>
      </c>
      <c r="J70" s="102">
        <f t="shared" si="44"/>
        <v>29047000</v>
      </c>
      <c r="K70" s="103">
        <f t="shared" si="44"/>
        <v>25210244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36914000</v>
      </c>
      <c r="Q70" s="103">
        <f>$I70      +$K70      +$M70      +$O70</f>
        <v>28789646</v>
      </c>
      <c r="R70" s="57">
        <f>IF(($H70      =0),0,((($J70      -$H70      )/$H70      )*100))</f>
        <v>269.22588025931105</v>
      </c>
      <c r="S70" s="58">
        <f>IF(($I70      =0),0,((($K70      -$I70      )/$I70      )*100))</f>
        <v>604.31440782566472</v>
      </c>
      <c r="T70" s="57">
        <f>IF($E70   =0,0,($P70   /$E70   )*100)</f>
        <v>58.224893137115728</v>
      </c>
      <c r="U70" s="59">
        <f>IF($E70   =0,0,($Q70   /$E70 )*100)</f>
        <v>45.410252527642392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63399000</v>
      </c>
      <c r="C71" s="104">
        <f>C69</f>
        <v>0</v>
      </c>
      <c r="D71" s="104"/>
      <c r="E71" s="104">
        <f>$B71      +$C71      +$D71</f>
        <v>63399000</v>
      </c>
      <c r="F71" s="105">
        <f t="shared" ref="F71:O71" si="45">F69</f>
        <v>63399000</v>
      </c>
      <c r="G71" s="106">
        <f t="shared" si="45"/>
        <v>44800000</v>
      </c>
      <c r="H71" s="105">
        <f t="shared" si="45"/>
        <v>7867000</v>
      </c>
      <c r="I71" s="106">
        <f t="shared" si="45"/>
        <v>3579402</v>
      </c>
      <c r="J71" s="105">
        <f t="shared" si="45"/>
        <v>29047000</v>
      </c>
      <c r="K71" s="106">
        <f t="shared" si="45"/>
        <v>25210244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36914000</v>
      </c>
      <c r="Q71" s="106">
        <f>$I71      +$K71      +$M71      +$O71</f>
        <v>28789646</v>
      </c>
      <c r="R71" s="61">
        <f>IF(($H71      =0),0,((($J71      -$H71      )/$H71      )*100))</f>
        <v>269.22588025931105</v>
      </c>
      <c r="S71" s="62">
        <f>IF(($I71      =0),0,((($K71      -$I71      )/$I71      )*100))</f>
        <v>604.31440782566472</v>
      </c>
      <c r="T71" s="61">
        <f>IF($E71   =0,0,($P71   /$E71   )*100)</f>
        <v>58.224893137115728</v>
      </c>
      <c r="U71" s="65">
        <f>IF($E71   =0,0,($Q71   /$E71   )*100)</f>
        <v>45.410252527642392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325094000</v>
      </c>
      <c r="C72" s="104">
        <f>SUM(C9:C14,C17:C23,C26:C29,C32,C35:C39,C42:C52,C55:C58,C61:C65,C69)</f>
        <v>0</v>
      </c>
      <c r="D72" s="104"/>
      <c r="E72" s="104">
        <f>$B72      +$C72      +$D72</f>
        <v>325094000</v>
      </c>
      <c r="F72" s="105">
        <f t="shared" ref="F72:O72" si="46">SUM(F9:F14,F17:F23,F26:F29,F32,F35:F39,F42:F52,F55:F58,F61:F65,F69)</f>
        <v>325094000</v>
      </c>
      <c r="G72" s="106">
        <f t="shared" si="46"/>
        <v>120477000</v>
      </c>
      <c r="H72" s="105">
        <f t="shared" si="46"/>
        <v>32012000</v>
      </c>
      <c r="I72" s="106">
        <f t="shared" si="46"/>
        <v>23558323</v>
      </c>
      <c r="J72" s="105">
        <f t="shared" si="46"/>
        <v>52286000</v>
      </c>
      <c r="K72" s="106">
        <f t="shared" si="46"/>
        <v>63788793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84298000</v>
      </c>
      <c r="Q72" s="106">
        <f>$I72      +$K72      +$M72      +$O72</f>
        <v>87347116</v>
      </c>
      <c r="R72" s="61">
        <f>IF(($H72      =0),0,((($J72      -$H72      )/$H72      )*100))</f>
        <v>63.332500312382855</v>
      </c>
      <c r="S72" s="62">
        <f>IF(($I72      =0),0,((($K72      -$I72      )/$I72      )*100))</f>
        <v>170.76966811262415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48.759580067675046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50.523247245278654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ilxfBaw+t7JNeHYaZTKtPutfPzb6qCoswB0u0ij+ferdTeVjv31eocg4J9+NjJBE8XKeaXU7aWWa7Gq3GtC9Vw==" saltValue="69M34sdP8VgwPxp0Dw6G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/>
      <c r="J10" s="93">
        <v>153000</v>
      </c>
      <c r="K10" s="94"/>
      <c r="L10" s="93"/>
      <c r="M10" s="94"/>
      <c r="N10" s="93"/>
      <c r="O10" s="94"/>
      <c r="P10" s="93">
        <f t="shared" ref="P10:P15" si="1">$H10      +$J10      +$L10      +$N10</f>
        <v>153000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7.2857142857142856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0</v>
      </c>
      <c r="I15" s="97">
        <f t="shared" si="7"/>
        <v>0</v>
      </c>
      <c r="J15" s="96">
        <f t="shared" si="7"/>
        <v>153000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153000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7.2857142857142856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/>
      <c r="I32" s="94"/>
      <c r="J32" s="93">
        <v>154000</v>
      </c>
      <c r="K32" s="94"/>
      <c r="L32" s="93"/>
      <c r="M32" s="94"/>
      <c r="N32" s="93"/>
      <c r="O32" s="94"/>
      <c r="P32" s="93">
        <f>$H32      +$J32      +$L32      +$N32</f>
        <v>154000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16.210526315789473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0</v>
      </c>
      <c r="I33" s="97">
        <f t="shared" si="17"/>
        <v>0</v>
      </c>
      <c r="J33" s="96">
        <f t="shared" si="17"/>
        <v>154000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154000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16.210526315789473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6153000</v>
      </c>
      <c r="C36" s="92"/>
      <c r="D36" s="92"/>
      <c r="E36" s="92">
        <f t="shared" si="18"/>
        <v>6153000</v>
      </c>
      <c r="F36" s="93">
        <v>6153000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10153000</v>
      </c>
      <c r="C40" s="95">
        <f>SUM(C35:C39)</f>
        <v>0</v>
      </c>
      <c r="D40" s="95"/>
      <c r="E40" s="95">
        <f t="shared" si="18"/>
        <v>10153000</v>
      </c>
      <c r="F40" s="96">
        <f t="shared" ref="F40:O40" si="25">SUM(F35:F39)</f>
        <v>10153000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14225000</v>
      </c>
      <c r="C51" s="92"/>
      <c r="D51" s="92"/>
      <c r="E51" s="92">
        <f t="shared" si="26"/>
        <v>14225000</v>
      </c>
      <c r="F51" s="93">
        <v>14225000</v>
      </c>
      <c r="G51" s="94">
        <v>11381000</v>
      </c>
      <c r="H51" s="93">
        <v>2310000</v>
      </c>
      <c r="I51" s="94"/>
      <c r="J51" s="93">
        <v>176000</v>
      </c>
      <c r="K51" s="94">
        <v>2603125</v>
      </c>
      <c r="L51" s="93"/>
      <c r="M51" s="94"/>
      <c r="N51" s="93"/>
      <c r="O51" s="94"/>
      <c r="P51" s="93">
        <f t="shared" si="27"/>
        <v>2486000</v>
      </c>
      <c r="Q51" s="94">
        <f t="shared" si="28"/>
        <v>2603125</v>
      </c>
      <c r="R51" s="48">
        <f t="shared" si="29"/>
        <v>-92.38095238095238</v>
      </c>
      <c r="S51" s="49">
        <f t="shared" si="30"/>
        <v>0</v>
      </c>
      <c r="T51" s="48">
        <f t="shared" si="31"/>
        <v>17.47627416520211</v>
      </c>
      <c r="U51" s="50">
        <f t="shared" si="32"/>
        <v>18.299648506151144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14225000</v>
      </c>
      <c r="C53" s="95">
        <f>SUM(C42:C52)</f>
        <v>0</v>
      </c>
      <c r="D53" s="95"/>
      <c r="E53" s="95">
        <f t="shared" si="26"/>
        <v>14225000</v>
      </c>
      <c r="F53" s="96">
        <f t="shared" ref="F53:O53" si="33">SUM(F42:F52)</f>
        <v>14225000</v>
      </c>
      <c r="G53" s="97">
        <f t="shared" si="33"/>
        <v>11381000</v>
      </c>
      <c r="H53" s="96">
        <f t="shared" si="33"/>
        <v>2310000</v>
      </c>
      <c r="I53" s="97">
        <f t="shared" si="33"/>
        <v>0</v>
      </c>
      <c r="J53" s="96">
        <f t="shared" si="33"/>
        <v>176000</v>
      </c>
      <c r="K53" s="97">
        <f t="shared" si="33"/>
        <v>2603125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2486000</v>
      </c>
      <c r="Q53" s="97">
        <f t="shared" si="28"/>
        <v>2603125</v>
      </c>
      <c r="R53" s="52">
        <f t="shared" si="29"/>
        <v>-92.38095238095238</v>
      </c>
      <c r="S53" s="53">
        <f t="shared" si="30"/>
        <v>0</v>
      </c>
      <c r="T53" s="52">
        <f>IF((+$E43+$E45+$E47+$E48+$E51) =0,0,(P53   /(+$E43+$E45+$E47+$E48+$E51) )*100)</f>
        <v>17.47627416520211</v>
      </c>
      <c r="U53" s="54">
        <f>IF((+$E43+$E45+$E47+$E48+$E51) =0,0,(Q53   /(+$E43+$E45+$E47+$E48+$E51) )*100)</f>
        <v>18.299648506151144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27428000</v>
      </c>
      <c r="C67" s="104">
        <f>SUM(C9:C14,C17:C23,C26:C29,C32,C35:C39,C42:C52,C55:C58,C61:C65)</f>
        <v>0</v>
      </c>
      <c r="D67" s="104"/>
      <c r="E67" s="104">
        <f t="shared" si="35"/>
        <v>27428000</v>
      </c>
      <c r="F67" s="105">
        <f t="shared" ref="F67:O67" si="43">SUM(F9:F14,F17:F23,F26:F29,F32,F35:F39,F42:F52,F55:F58,F61:F65)</f>
        <v>27428000</v>
      </c>
      <c r="G67" s="106">
        <f t="shared" si="43"/>
        <v>17146000</v>
      </c>
      <c r="H67" s="105">
        <f t="shared" si="43"/>
        <v>2310000</v>
      </c>
      <c r="I67" s="106">
        <f t="shared" si="43"/>
        <v>0</v>
      </c>
      <c r="J67" s="105">
        <f t="shared" si="43"/>
        <v>483000</v>
      </c>
      <c r="K67" s="106">
        <f t="shared" si="43"/>
        <v>2603125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2793000</v>
      </c>
      <c r="Q67" s="106">
        <f t="shared" si="37"/>
        <v>2603125</v>
      </c>
      <c r="R67" s="61">
        <f t="shared" si="38"/>
        <v>-79.090909090909093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13.128084606345475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12.23560517038778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13285000</v>
      </c>
      <c r="C69" s="92"/>
      <c r="D69" s="92"/>
      <c r="E69" s="92">
        <f>$B69      +$C69      +$D69</f>
        <v>13285000</v>
      </c>
      <c r="F69" s="93">
        <v>13285000</v>
      </c>
      <c r="G69" s="94">
        <v>5000000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13285000</v>
      </c>
      <c r="C70" s="101">
        <f>C69</f>
        <v>0</v>
      </c>
      <c r="D70" s="101"/>
      <c r="E70" s="101">
        <f>$B70      +$C70      +$D70</f>
        <v>13285000</v>
      </c>
      <c r="F70" s="102">
        <f t="shared" ref="F70:O70" si="44">F69</f>
        <v>13285000</v>
      </c>
      <c r="G70" s="103">
        <f t="shared" si="44"/>
        <v>5000000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13285000</v>
      </c>
      <c r="C71" s="104">
        <f>C69</f>
        <v>0</v>
      </c>
      <c r="D71" s="104"/>
      <c r="E71" s="104">
        <f>$B71      +$C71      +$D71</f>
        <v>13285000</v>
      </c>
      <c r="F71" s="105">
        <f t="shared" ref="F71:O71" si="45">F69</f>
        <v>13285000</v>
      </c>
      <c r="G71" s="106">
        <f t="shared" si="45"/>
        <v>5000000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40713000</v>
      </c>
      <c r="C72" s="104">
        <f>SUM(C9:C14,C17:C23,C26:C29,C32,C35:C39,C42:C52,C55:C58,C61:C65,C69)</f>
        <v>0</v>
      </c>
      <c r="D72" s="104"/>
      <c r="E72" s="104">
        <f>$B72      +$C72      +$D72</f>
        <v>40713000</v>
      </c>
      <c r="F72" s="105">
        <f t="shared" ref="F72:O72" si="46">SUM(F9:F14,F17:F23,F26:F29,F32,F35:F39,F42:F52,F55:F58,F61:F65,F69)</f>
        <v>40713000</v>
      </c>
      <c r="G72" s="106">
        <f t="shared" si="46"/>
        <v>22146000</v>
      </c>
      <c r="H72" s="105">
        <f t="shared" si="46"/>
        <v>2310000</v>
      </c>
      <c r="I72" s="106">
        <f t="shared" si="46"/>
        <v>0</v>
      </c>
      <c r="J72" s="105">
        <f t="shared" si="46"/>
        <v>483000</v>
      </c>
      <c r="K72" s="106">
        <f t="shared" si="46"/>
        <v>2603125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2793000</v>
      </c>
      <c r="Q72" s="106">
        <f>$I72      +$K72      +$M72      +$O72</f>
        <v>2603125</v>
      </c>
      <c r="R72" s="61">
        <f>IF(($H72      =0),0,((($J72      -$H72      )/$H72      )*100))</f>
        <v>-79.090909090909093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8.0815972222222232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7.532190393518519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T9MU/2xC1Q2kGxqceMmOYqRtszbFTRsCNqSXt3hceRHez7kA0A2m3nsAIaMNAF5t1MpGtl9tqSCrvbio34UUKg==" saltValue="hiC//C5bF0g4O9DGx37m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322000</v>
      </c>
      <c r="I10" s="94">
        <v>527430</v>
      </c>
      <c r="J10" s="93">
        <v>908000</v>
      </c>
      <c r="K10" s="94">
        <v>651626</v>
      </c>
      <c r="L10" s="93"/>
      <c r="M10" s="94"/>
      <c r="N10" s="93"/>
      <c r="O10" s="94"/>
      <c r="P10" s="93">
        <f t="shared" ref="P10:P15" si="1">$H10      +$J10      +$L10      +$N10</f>
        <v>1230000</v>
      </c>
      <c r="Q10" s="94">
        <f t="shared" ref="Q10:Q15" si="2">$I10      +$K10      +$M10      +$O10</f>
        <v>1179056</v>
      </c>
      <c r="R10" s="48">
        <f t="shared" ref="R10:R15" si="3">IF(($H10      =0),0,((($J10      -$H10      )/$H10      )*100))</f>
        <v>181.98757763975155</v>
      </c>
      <c r="S10" s="49">
        <f t="shared" ref="S10:S15" si="4">IF(($I10      =0),0,((($K10      -$I10      )/$I10      )*100))</f>
        <v>23.547390174999528</v>
      </c>
      <c r="T10" s="48">
        <f t="shared" ref="T10:T14" si="5">IF(($E10      =0),0,(($P10      /$E10      )*100))</f>
        <v>72.35294117647058</v>
      </c>
      <c r="U10" s="50">
        <f t="shared" ref="U10:U14" si="6">IF(($E10      =0),0,(($Q10      /$E10      )*100))</f>
        <v>69.356235294117653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322000</v>
      </c>
      <c r="I15" s="97">
        <f t="shared" si="7"/>
        <v>527430</v>
      </c>
      <c r="J15" s="96">
        <f t="shared" si="7"/>
        <v>908000</v>
      </c>
      <c r="K15" s="97">
        <f t="shared" si="7"/>
        <v>651626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1230000</v>
      </c>
      <c r="Q15" s="97">
        <f t="shared" si="2"/>
        <v>1179056</v>
      </c>
      <c r="R15" s="52">
        <f t="shared" si="3"/>
        <v>181.98757763975155</v>
      </c>
      <c r="S15" s="53">
        <f t="shared" si="4"/>
        <v>23.547390174999528</v>
      </c>
      <c r="T15" s="52">
        <f>IF((SUM($E9:$E13))=0,0,(P15/(SUM($E9:$E13))*100))</f>
        <v>72.35294117647058</v>
      </c>
      <c r="U15" s="54">
        <f>IF((SUM($E9:$E13))=0,0,(Q15/(SUM($E9:$E13))*100))</f>
        <v>69.356235294117653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2200000</v>
      </c>
      <c r="C19" s="92"/>
      <c r="D19" s="92"/>
      <c r="E19" s="92">
        <f t="shared" si="8"/>
        <v>2200000</v>
      </c>
      <c r="F19" s="93">
        <v>2200000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2200000</v>
      </c>
      <c r="C24" s="95">
        <f>SUM(C17:C23)</f>
        <v>0</v>
      </c>
      <c r="D24" s="95"/>
      <c r="E24" s="95">
        <f t="shared" si="8"/>
        <v>2200000</v>
      </c>
      <c r="F24" s="96">
        <f t="shared" ref="F24:O24" si="15">SUM(F17:F23)</f>
        <v>2200000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3232000</v>
      </c>
      <c r="C29" s="92"/>
      <c r="D29" s="92"/>
      <c r="E29" s="92">
        <f>$B29      +$C29      +$D29</f>
        <v>3232000</v>
      </c>
      <c r="F29" s="93">
        <v>3232000</v>
      </c>
      <c r="G29" s="94">
        <v>2262000</v>
      </c>
      <c r="H29" s="93">
        <v>320000</v>
      </c>
      <c r="I29" s="94">
        <v>320130</v>
      </c>
      <c r="J29" s="93">
        <v>1148000</v>
      </c>
      <c r="K29" s="94">
        <v>402039</v>
      </c>
      <c r="L29" s="93"/>
      <c r="M29" s="94"/>
      <c r="N29" s="93"/>
      <c r="O29" s="94"/>
      <c r="P29" s="93">
        <f>$H29      +$J29      +$L29      +$N29</f>
        <v>1468000</v>
      </c>
      <c r="Q29" s="94">
        <f>$I29      +$K29      +$M29      +$O29</f>
        <v>722169</v>
      </c>
      <c r="R29" s="48">
        <f>IF(($H29      =0),0,((($J29      -$H29      )/$H29      )*100))</f>
        <v>258.75</v>
      </c>
      <c r="S29" s="49">
        <f>IF(($I29      =0),0,((($K29      -$I29      )/$I29      )*100))</f>
        <v>25.586168119201574</v>
      </c>
      <c r="T29" s="48">
        <f>IF(($E29      =0),0,(($P29      /$E29      )*100))</f>
        <v>45.420792079207921</v>
      </c>
      <c r="U29" s="50">
        <f>IF(($E29      =0),0,(($Q29      /$E29      )*100))</f>
        <v>22.344337871287127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3232000</v>
      </c>
      <c r="C30" s="95">
        <f>SUM(C26:C29)</f>
        <v>0</v>
      </c>
      <c r="D30" s="95"/>
      <c r="E30" s="95">
        <f>$B30      +$C30      +$D30</f>
        <v>3232000</v>
      </c>
      <c r="F30" s="96">
        <f t="shared" ref="F30:O30" si="16">SUM(F26:F29)</f>
        <v>3232000</v>
      </c>
      <c r="G30" s="97">
        <f t="shared" si="16"/>
        <v>2262000</v>
      </c>
      <c r="H30" s="96">
        <f t="shared" si="16"/>
        <v>320000</v>
      </c>
      <c r="I30" s="97">
        <f t="shared" si="16"/>
        <v>320130</v>
      </c>
      <c r="J30" s="96">
        <f t="shared" si="16"/>
        <v>1148000</v>
      </c>
      <c r="K30" s="97">
        <f t="shared" si="16"/>
        <v>402039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1468000</v>
      </c>
      <c r="Q30" s="97">
        <f>$I30      +$K30      +$M30      +$O30</f>
        <v>722169</v>
      </c>
      <c r="R30" s="52">
        <f>IF(($H30      =0),0,((($J30      -$H30      )/$H30      )*100))</f>
        <v>258.75</v>
      </c>
      <c r="S30" s="53">
        <f>IF(($I30      =0),0,((($K30      -$I30      )/$I30      )*100))</f>
        <v>25.586168119201574</v>
      </c>
      <c r="T30" s="52">
        <f>IF($E30   =0,0,($P30   /$E30   )*100)</f>
        <v>45.420792079207921</v>
      </c>
      <c r="U30" s="54">
        <f>IF($E30   =0,0,($Q30   /$E30   )*100)</f>
        <v>22.344337871287127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243000</v>
      </c>
      <c r="I32" s="94">
        <v>91141</v>
      </c>
      <c r="J32" s="93">
        <v>270000</v>
      </c>
      <c r="K32" s="94">
        <v>213226</v>
      </c>
      <c r="L32" s="93"/>
      <c r="M32" s="94"/>
      <c r="N32" s="93"/>
      <c r="O32" s="94"/>
      <c r="P32" s="93">
        <f>$H32      +$J32      +$L32      +$N32</f>
        <v>513000</v>
      </c>
      <c r="Q32" s="94">
        <f>$I32      +$K32      +$M32      +$O32</f>
        <v>304367</v>
      </c>
      <c r="R32" s="48">
        <f>IF(($H32      =0),0,((($J32      -$H32      )/$H32      )*100))</f>
        <v>11.111111111111111</v>
      </c>
      <c r="S32" s="49">
        <f>IF(($I32      =0),0,((($K32      -$I32      )/$I32      )*100))</f>
        <v>133.95178898629595</v>
      </c>
      <c r="T32" s="48">
        <f>IF(($E32      =0),0,(($P32      /$E32      )*100))</f>
        <v>54</v>
      </c>
      <c r="U32" s="50">
        <f>IF(($E32      =0),0,(($Q32      /$E32      )*100))</f>
        <v>32.038631578947367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243000</v>
      </c>
      <c r="I33" s="97">
        <f t="shared" si="17"/>
        <v>91141</v>
      </c>
      <c r="J33" s="96">
        <f t="shared" si="17"/>
        <v>270000</v>
      </c>
      <c r="K33" s="97">
        <f t="shared" si="17"/>
        <v>213226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513000</v>
      </c>
      <c r="Q33" s="97">
        <f>$I33      +$K33      +$M33      +$O33</f>
        <v>304367</v>
      </c>
      <c r="R33" s="52">
        <f>IF(($H33      =0),0,((($J33      -$H33      )/$H33      )*100))</f>
        <v>11.111111111111111</v>
      </c>
      <c r="S33" s="53">
        <f>IF(($I33      =0),0,((($K33      -$I33      )/$I33      )*100))</f>
        <v>133.95178898629595</v>
      </c>
      <c r="T33" s="52">
        <f>IF($E33   =0,0,($P33   /$E33   )*100)</f>
        <v>54</v>
      </c>
      <c r="U33" s="54">
        <f>IF($E33   =0,0,($Q33   /$E33   )*100)</f>
        <v>32.038631578947367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8082000</v>
      </c>
      <c r="C67" s="104">
        <f>SUM(C9:C14,C17:C23,C26:C29,C32,C35:C39,C42:C52,C55:C58,C61:C65)</f>
        <v>0</v>
      </c>
      <c r="D67" s="104"/>
      <c r="E67" s="104">
        <f t="shared" si="35"/>
        <v>8082000</v>
      </c>
      <c r="F67" s="105">
        <f t="shared" ref="F67:O67" si="43">SUM(F9:F14,F17:F23,F26:F29,F32,F35:F39,F42:F52,F55:F58,F61:F65)</f>
        <v>8082000</v>
      </c>
      <c r="G67" s="106">
        <f t="shared" si="43"/>
        <v>4627000</v>
      </c>
      <c r="H67" s="105">
        <f t="shared" si="43"/>
        <v>885000</v>
      </c>
      <c r="I67" s="106">
        <f t="shared" si="43"/>
        <v>938701</v>
      </c>
      <c r="J67" s="105">
        <f t="shared" si="43"/>
        <v>2326000</v>
      </c>
      <c r="K67" s="106">
        <f t="shared" si="43"/>
        <v>1266891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3211000</v>
      </c>
      <c r="Q67" s="106">
        <f t="shared" si="37"/>
        <v>2205592</v>
      </c>
      <c r="R67" s="61">
        <f t="shared" si="38"/>
        <v>162.82485875706215</v>
      </c>
      <c r="S67" s="62">
        <f t="shared" si="39"/>
        <v>34.962144495425065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54.590275416524989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37.49731383883033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8082000</v>
      </c>
      <c r="C72" s="104">
        <f>SUM(C9:C14,C17:C23,C26:C29,C32,C35:C39,C42:C52,C55:C58,C61:C65,C69)</f>
        <v>0</v>
      </c>
      <c r="D72" s="104"/>
      <c r="E72" s="104">
        <f>$B72      +$C72      +$D72</f>
        <v>8082000</v>
      </c>
      <c r="F72" s="105">
        <f t="shared" ref="F72:O72" si="46">SUM(F9:F14,F17:F23,F26:F29,F32,F35:F39,F42:F52,F55:F58,F61:F65,F69)</f>
        <v>8082000</v>
      </c>
      <c r="G72" s="106">
        <f t="shared" si="46"/>
        <v>4627000</v>
      </c>
      <c r="H72" s="105">
        <f t="shared" si="46"/>
        <v>885000</v>
      </c>
      <c r="I72" s="106">
        <f t="shared" si="46"/>
        <v>938701</v>
      </c>
      <c r="J72" s="105">
        <f t="shared" si="46"/>
        <v>2326000</v>
      </c>
      <c r="K72" s="106">
        <f t="shared" si="46"/>
        <v>1266891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3211000</v>
      </c>
      <c r="Q72" s="106">
        <f>$I72      +$K72      +$M72      +$O72</f>
        <v>2205592</v>
      </c>
      <c r="R72" s="61">
        <f>IF(($H72      =0),0,((($J72      -$H72      )/$H72      )*100))</f>
        <v>162.82485875706215</v>
      </c>
      <c r="S72" s="62">
        <f>IF(($I72      =0),0,((($K72      -$I72      )/$I72      )*100))</f>
        <v>34.962144495425065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54.590275416524989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37.49731383883033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HtN+5AfRjM//LVcC9mUIq+TC+wBEK1WKoxvOJmNAZHmaTihHyL4swjIyVss8uj2ZjBceWf3PslnOf/ooA/IYQ==" saltValue="KR0q/vsNan/hiDYZZWj4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>
        <v>67000</v>
      </c>
      <c r="I10" s="94">
        <v>21080</v>
      </c>
      <c r="J10" s="93">
        <v>75000</v>
      </c>
      <c r="K10" s="94">
        <v>72078</v>
      </c>
      <c r="L10" s="93"/>
      <c r="M10" s="94"/>
      <c r="N10" s="93"/>
      <c r="O10" s="94"/>
      <c r="P10" s="93">
        <f t="shared" ref="P10:P15" si="1">$H10      +$J10      +$L10      +$N10</f>
        <v>142000</v>
      </c>
      <c r="Q10" s="94">
        <f t="shared" ref="Q10:Q15" si="2">$I10      +$K10      +$M10      +$O10</f>
        <v>93158</v>
      </c>
      <c r="R10" s="48">
        <f t="shared" ref="R10:R15" si="3">IF(($H10      =0),0,((($J10      -$H10      )/$H10      )*100))</f>
        <v>11.940298507462686</v>
      </c>
      <c r="S10" s="49">
        <f t="shared" ref="S10:S15" si="4">IF(($I10      =0),0,((($K10      -$I10      )/$I10      )*100))</f>
        <v>241.9259962049336</v>
      </c>
      <c r="T10" s="48">
        <f t="shared" ref="T10:T14" si="5">IF(($E10      =0),0,(($P10      /$E10      )*100))</f>
        <v>11.833333333333334</v>
      </c>
      <c r="U10" s="50">
        <f t="shared" ref="U10:U14" si="6">IF(($E10      =0),0,(($Q10      /$E10      )*100))</f>
        <v>7.7631666666666668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1200000</v>
      </c>
      <c r="C15" s="95">
        <f>SUM(C9:C14)</f>
        <v>0</v>
      </c>
      <c r="D15" s="95"/>
      <c r="E15" s="95">
        <f t="shared" si="0"/>
        <v>1200000</v>
      </c>
      <c r="F15" s="96">
        <f t="shared" ref="F15:O15" si="7">SUM(F9:F14)</f>
        <v>1200000</v>
      </c>
      <c r="G15" s="97">
        <f t="shared" si="7"/>
        <v>1200000</v>
      </c>
      <c r="H15" s="96">
        <f t="shared" si="7"/>
        <v>67000</v>
      </c>
      <c r="I15" s="97">
        <f t="shared" si="7"/>
        <v>21080</v>
      </c>
      <c r="J15" s="96">
        <f t="shared" si="7"/>
        <v>75000</v>
      </c>
      <c r="K15" s="97">
        <f t="shared" si="7"/>
        <v>72078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142000</v>
      </c>
      <c r="Q15" s="97">
        <f t="shared" si="2"/>
        <v>93158</v>
      </c>
      <c r="R15" s="52">
        <f t="shared" si="3"/>
        <v>11.940298507462686</v>
      </c>
      <c r="S15" s="53">
        <f t="shared" si="4"/>
        <v>241.9259962049336</v>
      </c>
      <c r="T15" s="52">
        <f>IF((SUM($E9:$E13))=0,0,(P15/(SUM($E9:$E13))*100))</f>
        <v>11.833333333333334</v>
      </c>
      <c r="U15" s="54">
        <f>IF((SUM($E9:$E13))=0,0,(Q15/(SUM($E9:$E13))*100))</f>
        <v>7.7631666666666668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4743000</v>
      </c>
      <c r="C19" s="92"/>
      <c r="D19" s="92"/>
      <c r="E19" s="92">
        <f t="shared" si="8"/>
        <v>4743000</v>
      </c>
      <c r="F19" s="93">
        <v>4743000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4743000</v>
      </c>
      <c r="C24" s="95">
        <f>SUM(C17:C23)</f>
        <v>0</v>
      </c>
      <c r="D24" s="95"/>
      <c r="E24" s="95">
        <f t="shared" si="8"/>
        <v>4743000</v>
      </c>
      <c r="F24" s="96">
        <f t="shared" ref="F24:O24" si="15">SUM(F17:F23)</f>
        <v>4743000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3079000</v>
      </c>
      <c r="C29" s="92"/>
      <c r="D29" s="92"/>
      <c r="E29" s="92">
        <f>$B29      +$C29      +$D29</f>
        <v>3079000</v>
      </c>
      <c r="F29" s="93">
        <v>3079000</v>
      </c>
      <c r="G29" s="94">
        <v>2155000</v>
      </c>
      <c r="H29" s="93"/>
      <c r="I29" s="94">
        <v>11460</v>
      </c>
      <c r="J29" s="93">
        <v>28000</v>
      </c>
      <c r="K29" s="94">
        <v>1247584</v>
      </c>
      <c r="L29" s="93"/>
      <c r="M29" s="94"/>
      <c r="N29" s="93"/>
      <c r="O29" s="94"/>
      <c r="P29" s="93">
        <f>$H29      +$J29      +$L29      +$N29</f>
        <v>28000</v>
      </c>
      <c r="Q29" s="94">
        <f>$I29      +$K29      +$M29      +$O29</f>
        <v>1259044</v>
      </c>
      <c r="R29" s="48">
        <f>IF(($H29      =0),0,((($J29      -$H29      )/$H29      )*100))</f>
        <v>0</v>
      </c>
      <c r="S29" s="49">
        <f>IF(($I29      =0),0,((($K29      -$I29      )/$I29      )*100))</f>
        <v>10786.422338568937</v>
      </c>
      <c r="T29" s="48">
        <f>IF(($E29      =0),0,(($P29      /$E29      )*100))</f>
        <v>0.90938616433907105</v>
      </c>
      <c r="U29" s="50">
        <f>IF(($E29      =0),0,(($Q29      /$E29      )*100))</f>
        <v>40.89132835336148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3079000</v>
      </c>
      <c r="C30" s="95">
        <f>SUM(C26:C29)</f>
        <v>0</v>
      </c>
      <c r="D30" s="95"/>
      <c r="E30" s="95">
        <f>$B30      +$C30      +$D30</f>
        <v>3079000</v>
      </c>
      <c r="F30" s="96">
        <f t="shared" ref="F30:O30" si="16">SUM(F26:F29)</f>
        <v>3079000</v>
      </c>
      <c r="G30" s="97">
        <f t="shared" si="16"/>
        <v>2155000</v>
      </c>
      <c r="H30" s="96">
        <f t="shared" si="16"/>
        <v>0</v>
      </c>
      <c r="I30" s="97">
        <f t="shared" si="16"/>
        <v>11460</v>
      </c>
      <c r="J30" s="96">
        <f t="shared" si="16"/>
        <v>28000</v>
      </c>
      <c r="K30" s="97">
        <f t="shared" si="16"/>
        <v>1247584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28000</v>
      </c>
      <c r="Q30" s="97">
        <f>$I30      +$K30      +$M30      +$O30</f>
        <v>1259044</v>
      </c>
      <c r="R30" s="52">
        <f>IF(($H30      =0),0,((($J30      -$H30      )/$H30      )*100))</f>
        <v>0</v>
      </c>
      <c r="S30" s="53">
        <f>IF(($I30      =0),0,((($K30      -$I30      )/$I30      )*100))</f>
        <v>10786.422338568937</v>
      </c>
      <c r="T30" s="52">
        <f>IF($E30   =0,0,($P30   /$E30   )*100)</f>
        <v>0.90938616433907105</v>
      </c>
      <c r="U30" s="54">
        <f>IF($E30   =0,0,($Q30   /$E30   )*100)</f>
        <v>40.89132835336148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999000</v>
      </c>
      <c r="C32" s="92"/>
      <c r="D32" s="92"/>
      <c r="E32" s="92">
        <f>$B32      +$C32      +$D32</f>
        <v>999000</v>
      </c>
      <c r="F32" s="93">
        <v>999000</v>
      </c>
      <c r="G32" s="94">
        <v>699000</v>
      </c>
      <c r="H32" s="93">
        <v>388000</v>
      </c>
      <c r="I32" s="94">
        <v>105615</v>
      </c>
      <c r="J32" s="93">
        <v>237000</v>
      </c>
      <c r="K32" s="94">
        <v>784973</v>
      </c>
      <c r="L32" s="93"/>
      <c r="M32" s="94"/>
      <c r="N32" s="93"/>
      <c r="O32" s="94"/>
      <c r="P32" s="93">
        <f>$H32      +$J32      +$L32      +$N32</f>
        <v>625000</v>
      </c>
      <c r="Q32" s="94">
        <f>$I32      +$K32      +$M32      +$O32</f>
        <v>890588</v>
      </c>
      <c r="R32" s="48">
        <f>IF(($H32      =0),0,((($J32      -$H32      )/$H32      )*100))</f>
        <v>-38.917525773195877</v>
      </c>
      <c r="S32" s="49">
        <f>IF(($I32      =0),0,((($K32      -$I32      )/$I32      )*100))</f>
        <v>643.24007006580496</v>
      </c>
      <c r="T32" s="48">
        <f>IF(($E32      =0),0,(($P32      /$E32      )*100))</f>
        <v>62.562562562562562</v>
      </c>
      <c r="U32" s="50">
        <f>IF(($E32      =0),0,(($Q32      /$E32      )*100))</f>
        <v>89.147947947947941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999000</v>
      </c>
      <c r="C33" s="95">
        <f>C32</f>
        <v>0</v>
      </c>
      <c r="D33" s="95"/>
      <c r="E33" s="95">
        <f>$B33      +$C33      +$D33</f>
        <v>999000</v>
      </c>
      <c r="F33" s="96">
        <f t="shared" ref="F33:O33" si="17">F32</f>
        <v>999000</v>
      </c>
      <c r="G33" s="97">
        <f t="shared" si="17"/>
        <v>699000</v>
      </c>
      <c r="H33" s="96">
        <f t="shared" si="17"/>
        <v>388000</v>
      </c>
      <c r="I33" s="97">
        <f t="shared" si="17"/>
        <v>105615</v>
      </c>
      <c r="J33" s="96">
        <f t="shared" si="17"/>
        <v>237000</v>
      </c>
      <c r="K33" s="97">
        <f t="shared" si="17"/>
        <v>784973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625000</v>
      </c>
      <c r="Q33" s="97">
        <f>$I33      +$K33      +$M33      +$O33</f>
        <v>890588</v>
      </c>
      <c r="R33" s="52">
        <f>IF(($H33      =0),0,((($J33      -$H33      )/$H33      )*100))</f>
        <v>-38.917525773195877</v>
      </c>
      <c r="S33" s="53">
        <f>IF(($I33      =0),0,((($K33      -$I33      )/$I33      )*100))</f>
        <v>643.24007006580496</v>
      </c>
      <c r="T33" s="52">
        <f>IF($E33   =0,0,($P33   /$E33   )*100)</f>
        <v>62.562562562562562</v>
      </c>
      <c r="U33" s="54">
        <f>IF($E33   =0,0,($Q33   /$E33   )*100)</f>
        <v>89.147947947947941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10021000</v>
      </c>
      <c r="C67" s="104">
        <f>SUM(C9:C14,C17:C23,C26:C29,C32,C35:C39,C42:C52,C55:C58,C61:C65)</f>
        <v>0</v>
      </c>
      <c r="D67" s="104"/>
      <c r="E67" s="104">
        <f t="shared" si="35"/>
        <v>10021000</v>
      </c>
      <c r="F67" s="105">
        <f t="shared" ref="F67:O67" si="43">SUM(F9:F14,F17:F23,F26:F29,F32,F35:F39,F42:F52,F55:F58,F61:F65)</f>
        <v>10021000</v>
      </c>
      <c r="G67" s="106">
        <f t="shared" si="43"/>
        <v>4054000</v>
      </c>
      <c r="H67" s="105">
        <f t="shared" si="43"/>
        <v>455000</v>
      </c>
      <c r="I67" s="106">
        <f t="shared" si="43"/>
        <v>138155</v>
      </c>
      <c r="J67" s="105">
        <f t="shared" si="43"/>
        <v>340000</v>
      </c>
      <c r="K67" s="106">
        <f t="shared" si="43"/>
        <v>2104635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795000</v>
      </c>
      <c r="Q67" s="106">
        <f t="shared" si="37"/>
        <v>2242790</v>
      </c>
      <c r="R67" s="61">
        <f t="shared" si="38"/>
        <v>-25.274725274725274</v>
      </c>
      <c r="S67" s="62">
        <f t="shared" si="39"/>
        <v>1423.3867757229198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15.062523683213339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42.493179234558539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10021000</v>
      </c>
      <c r="C72" s="104">
        <f>SUM(C9:C14,C17:C23,C26:C29,C32,C35:C39,C42:C52,C55:C58,C61:C65,C69)</f>
        <v>0</v>
      </c>
      <c r="D72" s="104"/>
      <c r="E72" s="104">
        <f>$B72      +$C72      +$D72</f>
        <v>10021000</v>
      </c>
      <c r="F72" s="105">
        <f t="shared" ref="F72:O72" si="46">SUM(F9:F14,F17:F23,F26:F29,F32,F35:F39,F42:F52,F55:F58,F61:F65,F69)</f>
        <v>10021000</v>
      </c>
      <c r="G72" s="106">
        <f t="shared" si="46"/>
        <v>4054000</v>
      </c>
      <c r="H72" s="105">
        <f t="shared" si="46"/>
        <v>455000</v>
      </c>
      <c r="I72" s="106">
        <f t="shared" si="46"/>
        <v>138155</v>
      </c>
      <c r="J72" s="105">
        <f t="shared" si="46"/>
        <v>340000</v>
      </c>
      <c r="K72" s="106">
        <f t="shared" si="46"/>
        <v>2104635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795000</v>
      </c>
      <c r="Q72" s="106">
        <f>$I72      +$K72      +$M72      +$O72</f>
        <v>2242790</v>
      </c>
      <c r="R72" s="61">
        <f>IF(($H72      =0),0,((($J72      -$H72      )/$H72      )*100))</f>
        <v>-25.274725274725274</v>
      </c>
      <c r="S72" s="62">
        <f>IF(($I72      =0),0,((($K72      -$I72      )/$I72      )*100))</f>
        <v>1423.3867757229198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15.062523683213339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42.493179234558539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g3Ui9ED1M2HXR6AWWa4CVNycUjRIvM7b/Xsg5Q7Ktxtx99dfbtkOJNqo45W36pn34wSoJ9wLgkuSfMlxx31QA==" saltValue="n7YERZ2+rdbg+x1w0bry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/>
      <c r="I10" s="94">
        <v>121069</v>
      </c>
      <c r="J10" s="93">
        <v>190000</v>
      </c>
      <c r="K10" s="94">
        <v>104669</v>
      </c>
      <c r="L10" s="93"/>
      <c r="M10" s="94"/>
      <c r="N10" s="93"/>
      <c r="O10" s="94"/>
      <c r="P10" s="93">
        <f t="shared" ref="P10:P15" si="1">$H10      +$J10      +$L10      +$N10</f>
        <v>190000</v>
      </c>
      <c r="Q10" s="94">
        <f t="shared" ref="Q10:Q15" si="2">$I10      +$K10      +$M10      +$O10</f>
        <v>225738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-13.545994432926678</v>
      </c>
      <c r="T10" s="48">
        <f t="shared" ref="T10:T14" si="5">IF(($E10      =0),0,(($P10      /$E10      )*100))</f>
        <v>19</v>
      </c>
      <c r="U10" s="50">
        <f t="shared" ref="U10:U14" si="6">IF(($E10      =0),0,(($Q10      /$E10      )*100))</f>
        <v>22.573799999999999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0</v>
      </c>
      <c r="I15" s="97">
        <f t="shared" si="7"/>
        <v>121069</v>
      </c>
      <c r="J15" s="96">
        <f t="shared" si="7"/>
        <v>190000</v>
      </c>
      <c r="K15" s="97">
        <f t="shared" si="7"/>
        <v>104669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190000</v>
      </c>
      <c r="Q15" s="97">
        <f t="shared" si="2"/>
        <v>225738</v>
      </c>
      <c r="R15" s="52">
        <f t="shared" si="3"/>
        <v>0</v>
      </c>
      <c r="S15" s="53">
        <f t="shared" si="4"/>
        <v>-13.545994432926678</v>
      </c>
      <c r="T15" s="52">
        <f>IF((SUM($E9:$E13))=0,0,(P15/(SUM($E9:$E13))*100))</f>
        <v>19</v>
      </c>
      <c r="U15" s="54">
        <f>IF((SUM($E9:$E13))=0,0,(Q15/(SUM($E9:$E13))*100))</f>
        <v>22.573799999999999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3200000</v>
      </c>
      <c r="C19" s="92"/>
      <c r="D19" s="92"/>
      <c r="E19" s="92">
        <f t="shared" si="8"/>
        <v>3200000</v>
      </c>
      <c r="F19" s="93">
        <v>3200000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3200000</v>
      </c>
      <c r="C24" s="95">
        <f>SUM(C17:C23)</f>
        <v>0</v>
      </c>
      <c r="D24" s="95"/>
      <c r="E24" s="95">
        <f t="shared" si="8"/>
        <v>3200000</v>
      </c>
      <c r="F24" s="96">
        <f t="shared" ref="F24:O24" si="15">SUM(F17:F23)</f>
        <v>3200000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2707000</v>
      </c>
      <c r="C29" s="92"/>
      <c r="D29" s="92"/>
      <c r="E29" s="92">
        <f>$B29      +$C29      +$D29</f>
        <v>2707000</v>
      </c>
      <c r="F29" s="93">
        <v>2707000</v>
      </c>
      <c r="G29" s="94">
        <v>1845000</v>
      </c>
      <c r="H29" s="93">
        <v>10000</v>
      </c>
      <c r="I29" s="94">
        <v>189502</v>
      </c>
      <c r="J29" s="93">
        <v>855000</v>
      </c>
      <c r="K29" s="94">
        <v>558302</v>
      </c>
      <c r="L29" s="93"/>
      <c r="M29" s="94"/>
      <c r="N29" s="93"/>
      <c r="O29" s="94"/>
      <c r="P29" s="93">
        <f>$H29      +$J29      +$L29      +$N29</f>
        <v>865000</v>
      </c>
      <c r="Q29" s="94">
        <f>$I29      +$K29      +$M29      +$O29</f>
        <v>747804</v>
      </c>
      <c r="R29" s="48">
        <f>IF(($H29      =0),0,((($J29      -$H29      )/$H29      )*100))</f>
        <v>8450</v>
      </c>
      <c r="S29" s="49">
        <f>IF(($I29      =0),0,((($K29      -$I29      )/$I29      )*100))</f>
        <v>194.61536026005001</v>
      </c>
      <c r="T29" s="48">
        <f>IF(($E29      =0),0,(($P29      /$E29      )*100))</f>
        <v>31.954192833394902</v>
      </c>
      <c r="U29" s="50">
        <f>IF(($E29      =0),0,(($Q29      /$E29      )*100))</f>
        <v>27.624824528998893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2707000</v>
      </c>
      <c r="C30" s="95">
        <f>SUM(C26:C29)</f>
        <v>0</v>
      </c>
      <c r="D30" s="95"/>
      <c r="E30" s="95">
        <f>$B30      +$C30      +$D30</f>
        <v>2707000</v>
      </c>
      <c r="F30" s="96">
        <f t="shared" ref="F30:O30" si="16">SUM(F26:F29)</f>
        <v>2707000</v>
      </c>
      <c r="G30" s="97">
        <f t="shared" si="16"/>
        <v>1845000</v>
      </c>
      <c r="H30" s="96">
        <f t="shared" si="16"/>
        <v>10000</v>
      </c>
      <c r="I30" s="97">
        <f t="shared" si="16"/>
        <v>189502</v>
      </c>
      <c r="J30" s="96">
        <f t="shared" si="16"/>
        <v>855000</v>
      </c>
      <c r="K30" s="97">
        <f t="shared" si="16"/>
        <v>558302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865000</v>
      </c>
      <c r="Q30" s="97">
        <f>$I30      +$K30      +$M30      +$O30</f>
        <v>747804</v>
      </c>
      <c r="R30" s="52">
        <f>IF(($H30      =0),0,((($J30      -$H30      )/$H30      )*100))</f>
        <v>8450</v>
      </c>
      <c r="S30" s="53">
        <f>IF(($I30      =0),0,((($K30      -$I30      )/$I30      )*100))</f>
        <v>194.61536026005001</v>
      </c>
      <c r="T30" s="52">
        <f>IF($E30   =0,0,($P30   /$E30   )*100)</f>
        <v>31.954192833394902</v>
      </c>
      <c r="U30" s="54">
        <f>IF($E30   =0,0,($Q30   /$E30   )*100)</f>
        <v>27.624824528998893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959000</v>
      </c>
      <c r="C32" s="92"/>
      <c r="D32" s="92"/>
      <c r="E32" s="92">
        <f>$B32      +$C32      +$D32</f>
        <v>959000</v>
      </c>
      <c r="F32" s="93">
        <v>959000</v>
      </c>
      <c r="G32" s="94">
        <v>671000</v>
      </c>
      <c r="H32" s="93">
        <v>138000</v>
      </c>
      <c r="I32" s="94"/>
      <c r="J32" s="93">
        <v>320000</v>
      </c>
      <c r="K32" s="94">
        <v>274451</v>
      </c>
      <c r="L32" s="93"/>
      <c r="M32" s="94"/>
      <c r="N32" s="93"/>
      <c r="O32" s="94"/>
      <c r="P32" s="93">
        <f>$H32      +$J32      +$L32      +$N32</f>
        <v>458000</v>
      </c>
      <c r="Q32" s="94">
        <f>$I32      +$K32      +$M32      +$O32</f>
        <v>274451</v>
      </c>
      <c r="R32" s="48">
        <f>IF(($H32      =0),0,((($J32      -$H32      )/$H32      )*100))</f>
        <v>131.8840579710145</v>
      </c>
      <c r="S32" s="49">
        <f>IF(($I32      =0),0,((($K32      -$I32      )/$I32      )*100))</f>
        <v>0</v>
      </c>
      <c r="T32" s="48">
        <f>IF(($E32      =0),0,(($P32      /$E32      )*100))</f>
        <v>47.75808133472367</v>
      </c>
      <c r="U32" s="50">
        <f>IF(($E32      =0),0,(($Q32      /$E32      )*100))</f>
        <v>28.618456725755998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959000</v>
      </c>
      <c r="C33" s="95">
        <f>C32</f>
        <v>0</v>
      </c>
      <c r="D33" s="95"/>
      <c r="E33" s="95">
        <f>$B33      +$C33      +$D33</f>
        <v>959000</v>
      </c>
      <c r="F33" s="96">
        <f t="shared" ref="F33:O33" si="17">F32</f>
        <v>959000</v>
      </c>
      <c r="G33" s="97">
        <f t="shared" si="17"/>
        <v>671000</v>
      </c>
      <c r="H33" s="96">
        <f t="shared" si="17"/>
        <v>138000</v>
      </c>
      <c r="I33" s="97">
        <f t="shared" si="17"/>
        <v>0</v>
      </c>
      <c r="J33" s="96">
        <f t="shared" si="17"/>
        <v>320000</v>
      </c>
      <c r="K33" s="97">
        <f t="shared" si="17"/>
        <v>274451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458000</v>
      </c>
      <c r="Q33" s="97">
        <f>$I33      +$K33      +$M33      +$O33</f>
        <v>274451</v>
      </c>
      <c r="R33" s="52">
        <f>IF(($H33      =0),0,((($J33      -$H33      )/$H33      )*100))</f>
        <v>131.8840579710145</v>
      </c>
      <c r="S33" s="53">
        <f>IF(($I33      =0),0,((($K33      -$I33      )/$I33      )*100))</f>
        <v>0</v>
      </c>
      <c r="T33" s="52">
        <f>IF($E33   =0,0,($P33   /$E33   )*100)</f>
        <v>47.75808133472367</v>
      </c>
      <c r="U33" s="54">
        <f>IF($E33   =0,0,($Q33   /$E33   )*100)</f>
        <v>28.618456725755998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7866000</v>
      </c>
      <c r="C67" s="104">
        <f>SUM(C9:C14,C17:C23,C26:C29,C32,C35:C39,C42:C52,C55:C58,C61:C65)</f>
        <v>0</v>
      </c>
      <c r="D67" s="104"/>
      <c r="E67" s="104">
        <f t="shared" si="35"/>
        <v>7866000</v>
      </c>
      <c r="F67" s="105">
        <f t="shared" ref="F67:O67" si="43">SUM(F9:F14,F17:F23,F26:F29,F32,F35:F39,F42:F52,F55:F58,F61:F65)</f>
        <v>7866000</v>
      </c>
      <c r="G67" s="106">
        <f t="shared" si="43"/>
        <v>3516000</v>
      </c>
      <c r="H67" s="105">
        <f t="shared" si="43"/>
        <v>148000</v>
      </c>
      <c r="I67" s="106">
        <f t="shared" si="43"/>
        <v>310571</v>
      </c>
      <c r="J67" s="105">
        <f t="shared" si="43"/>
        <v>1365000</v>
      </c>
      <c r="K67" s="106">
        <f t="shared" si="43"/>
        <v>937422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1513000</v>
      </c>
      <c r="Q67" s="106">
        <f t="shared" si="37"/>
        <v>1247993</v>
      </c>
      <c r="R67" s="61">
        <f t="shared" si="38"/>
        <v>822.2972972972974</v>
      </c>
      <c r="S67" s="62">
        <f t="shared" si="39"/>
        <v>201.83822700767297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32.426060865837975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26.746528075439347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7866000</v>
      </c>
      <c r="C72" s="104">
        <f>SUM(C9:C14,C17:C23,C26:C29,C32,C35:C39,C42:C52,C55:C58,C61:C65,C69)</f>
        <v>0</v>
      </c>
      <c r="D72" s="104"/>
      <c r="E72" s="104">
        <f>$B72      +$C72      +$D72</f>
        <v>7866000</v>
      </c>
      <c r="F72" s="105">
        <f t="shared" ref="F72:O72" si="46">SUM(F9:F14,F17:F23,F26:F29,F32,F35:F39,F42:F52,F55:F58,F61:F65,F69)</f>
        <v>7866000</v>
      </c>
      <c r="G72" s="106">
        <f t="shared" si="46"/>
        <v>3516000</v>
      </c>
      <c r="H72" s="105">
        <f t="shared" si="46"/>
        <v>148000</v>
      </c>
      <c r="I72" s="106">
        <f t="shared" si="46"/>
        <v>310571</v>
      </c>
      <c r="J72" s="105">
        <f t="shared" si="46"/>
        <v>1365000</v>
      </c>
      <c r="K72" s="106">
        <f t="shared" si="46"/>
        <v>937422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1513000</v>
      </c>
      <c r="Q72" s="106">
        <f>$I72      +$K72      +$M72      +$O72</f>
        <v>1247993</v>
      </c>
      <c r="R72" s="61">
        <f>IF(($H72      =0),0,((($J72      -$H72      )/$H72      )*100))</f>
        <v>822.2972972972974</v>
      </c>
      <c r="S72" s="62">
        <f>IF(($I72      =0),0,((($K72      -$I72      )/$I72      )*100))</f>
        <v>201.83822700767297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32.426060865837975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26.746528075439347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GKnl9W8UI7UEAWgW6o3TuJ9fCyHFL50B2RmoYS60Siz7pljEzRJx7ErJdmlcYvURm4s7r/xjKmyDn7KkGaa1kg==" saltValue="UAQcbVExxLK3vepzD4vx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666000</v>
      </c>
      <c r="H32" s="93">
        <v>340000</v>
      </c>
      <c r="I32" s="94"/>
      <c r="J32" s="93">
        <v>291000</v>
      </c>
      <c r="K32" s="94"/>
      <c r="L32" s="93"/>
      <c r="M32" s="94"/>
      <c r="N32" s="93"/>
      <c r="O32" s="94"/>
      <c r="P32" s="93">
        <f>$H32      +$J32      +$L32      +$N32</f>
        <v>631000</v>
      </c>
      <c r="Q32" s="94">
        <f>$I32      +$K32      +$M32      +$O32</f>
        <v>0</v>
      </c>
      <c r="R32" s="48">
        <f>IF(($H32      =0),0,((($J32      -$H32      )/$H32      )*100))</f>
        <v>-14.411764705882351</v>
      </c>
      <c r="S32" s="49">
        <f>IF(($I32      =0),0,((($K32      -$I32      )/$I32      )*100))</f>
        <v>0</v>
      </c>
      <c r="T32" s="48">
        <f>IF(($E32      =0),0,(($P32      /$E32      )*100))</f>
        <v>66.421052631578945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666000</v>
      </c>
      <c r="H33" s="96">
        <f t="shared" si="17"/>
        <v>340000</v>
      </c>
      <c r="I33" s="97">
        <f t="shared" si="17"/>
        <v>0</v>
      </c>
      <c r="J33" s="96">
        <f t="shared" si="17"/>
        <v>291000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631000</v>
      </c>
      <c r="Q33" s="97">
        <f>$I33      +$K33      +$M33      +$O33</f>
        <v>0</v>
      </c>
      <c r="R33" s="52">
        <f>IF(($H33      =0),0,((($J33      -$H33      )/$H33      )*100))</f>
        <v>-14.411764705882351</v>
      </c>
      <c r="S33" s="53">
        <f>IF(($I33      =0),0,((($K33      -$I33      )/$I33      )*100))</f>
        <v>0</v>
      </c>
      <c r="T33" s="52">
        <f>IF($E33   =0,0,($P33   /$E33   )*100)</f>
        <v>66.421052631578945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9900000</v>
      </c>
      <c r="C51" s="92"/>
      <c r="D51" s="92"/>
      <c r="E51" s="92">
        <f t="shared" si="26"/>
        <v>9900000</v>
      </c>
      <c r="F51" s="93">
        <v>9900000</v>
      </c>
      <c r="G51" s="94">
        <v>4950000</v>
      </c>
      <c r="H51" s="93">
        <v>738000</v>
      </c>
      <c r="I51" s="94"/>
      <c r="J51" s="93">
        <v>555000</v>
      </c>
      <c r="K51" s="94"/>
      <c r="L51" s="93"/>
      <c r="M51" s="94"/>
      <c r="N51" s="93"/>
      <c r="O51" s="94"/>
      <c r="P51" s="93">
        <f t="shared" si="27"/>
        <v>1293000</v>
      </c>
      <c r="Q51" s="94">
        <f t="shared" si="28"/>
        <v>0</v>
      </c>
      <c r="R51" s="48">
        <f t="shared" si="29"/>
        <v>-24.796747967479675</v>
      </c>
      <c r="S51" s="49">
        <f t="shared" si="30"/>
        <v>0</v>
      </c>
      <c r="T51" s="48">
        <f t="shared" si="31"/>
        <v>13.060606060606062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9900000</v>
      </c>
      <c r="C53" s="95">
        <f>SUM(C42:C52)</f>
        <v>0</v>
      </c>
      <c r="D53" s="95"/>
      <c r="E53" s="95">
        <f t="shared" si="26"/>
        <v>9900000</v>
      </c>
      <c r="F53" s="96">
        <f t="shared" ref="F53:O53" si="33">SUM(F42:F52)</f>
        <v>9900000</v>
      </c>
      <c r="G53" s="97">
        <f t="shared" si="33"/>
        <v>4950000</v>
      </c>
      <c r="H53" s="96">
        <f t="shared" si="33"/>
        <v>738000</v>
      </c>
      <c r="I53" s="97">
        <f t="shared" si="33"/>
        <v>0</v>
      </c>
      <c r="J53" s="96">
        <f t="shared" si="33"/>
        <v>555000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1293000</v>
      </c>
      <c r="Q53" s="97">
        <f t="shared" si="28"/>
        <v>0</v>
      </c>
      <c r="R53" s="52">
        <f t="shared" si="29"/>
        <v>-24.796747967479675</v>
      </c>
      <c r="S53" s="53">
        <f t="shared" si="30"/>
        <v>0</v>
      </c>
      <c r="T53" s="52">
        <f>IF((+$E43+$E45+$E47+$E48+$E51) =0,0,(P53   /(+$E43+$E45+$E47+$E48+$E51) )*100)</f>
        <v>13.060606060606062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13500000</v>
      </c>
      <c r="C67" s="104">
        <f>SUM(C9:C14,C17:C23,C26:C29,C32,C35:C39,C42:C52,C55:C58,C61:C65)</f>
        <v>0</v>
      </c>
      <c r="D67" s="104"/>
      <c r="E67" s="104">
        <f t="shared" si="35"/>
        <v>13500000</v>
      </c>
      <c r="F67" s="105">
        <f t="shared" ref="F67:O67" si="43">SUM(F9:F14,F17:F23,F26:F29,F32,F35:F39,F42:F52,F55:F58,F61:F65)</f>
        <v>13500000</v>
      </c>
      <c r="G67" s="106">
        <f t="shared" si="43"/>
        <v>8266000</v>
      </c>
      <c r="H67" s="105">
        <f t="shared" si="43"/>
        <v>1078000</v>
      </c>
      <c r="I67" s="106">
        <f t="shared" si="43"/>
        <v>0</v>
      </c>
      <c r="J67" s="105">
        <f t="shared" si="43"/>
        <v>846000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1924000</v>
      </c>
      <c r="Q67" s="106">
        <f t="shared" si="37"/>
        <v>0</v>
      </c>
      <c r="R67" s="61">
        <f t="shared" si="38"/>
        <v>-21.521335807050093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14.251851851851852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7826000</v>
      </c>
      <c r="C69" s="92"/>
      <c r="D69" s="92"/>
      <c r="E69" s="92">
        <f>$B69      +$C69      +$D69</f>
        <v>7826000</v>
      </c>
      <c r="F69" s="93">
        <v>7826000</v>
      </c>
      <c r="G69" s="94">
        <v>6980000</v>
      </c>
      <c r="H69" s="93">
        <v>1683000</v>
      </c>
      <c r="I69" s="94"/>
      <c r="J69" s="93">
        <v>1692000</v>
      </c>
      <c r="K69" s="94"/>
      <c r="L69" s="93"/>
      <c r="M69" s="94"/>
      <c r="N69" s="93"/>
      <c r="O69" s="94"/>
      <c r="P69" s="93">
        <f>$H69      +$J69      +$L69      +$N69</f>
        <v>3375000</v>
      </c>
      <c r="Q69" s="94">
        <f>$I69      +$K69      +$M69      +$O69</f>
        <v>0</v>
      </c>
      <c r="R69" s="48">
        <f>IF(($H69      =0),0,((($J69      -$H69      )/$H69      )*100))</f>
        <v>0.53475935828876997</v>
      </c>
      <c r="S69" s="49">
        <f>IF(($I69      =0),0,((($K69      -$I69      )/$I69      )*100))</f>
        <v>0</v>
      </c>
      <c r="T69" s="48">
        <f>IF(($E69      =0),0,(($P69      /$E69      )*100))</f>
        <v>43.125479171990797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7826000</v>
      </c>
      <c r="C70" s="101">
        <f>C69</f>
        <v>0</v>
      </c>
      <c r="D70" s="101"/>
      <c r="E70" s="101">
        <f>$B70      +$C70      +$D70</f>
        <v>7826000</v>
      </c>
      <c r="F70" s="102">
        <f t="shared" ref="F70:O70" si="44">F69</f>
        <v>7826000</v>
      </c>
      <c r="G70" s="103">
        <f t="shared" si="44"/>
        <v>6980000</v>
      </c>
      <c r="H70" s="102">
        <f t="shared" si="44"/>
        <v>1683000</v>
      </c>
      <c r="I70" s="103">
        <f t="shared" si="44"/>
        <v>0</v>
      </c>
      <c r="J70" s="102">
        <f t="shared" si="44"/>
        <v>1692000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3375000</v>
      </c>
      <c r="Q70" s="103">
        <f>$I70      +$K70      +$M70      +$O70</f>
        <v>0</v>
      </c>
      <c r="R70" s="57">
        <f>IF(($H70      =0),0,((($J70      -$H70      )/$H70      )*100))</f>
        <v>0.53475935828876997</v>
      </c>
      <c r="S70" s="58">
        <f>IF(($I70      =0),0,((($K70      -$I70      )/$I70      )*100))</f>
        <v>0</v>
      </c>
      <c r="T70" s="57">
        <f>IF($E70   =0,0,($P70   /$E70   )*100)</f>
        <v>43.125479171990797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7826000</v>
      </c>
      <c r="C71" s="104">
        <f>C69</f>
        <v>0</v>
      </c>
      <c r="D71" s="104"/>
      <c r="E71" s="104">
        <f>$B71      +$C71      +$D71</f>
        <v>7826000</v>
      </c>
      <c r="F71" s="105">
        <f t="shared" ref="F71:O71" si="45">F69</f>
        <v>7826000</v>
      </c>
      <c r="G71" s="106">
        <f t="shared" si="45"/>
        <v>6980000</v>
      </c>
      <c r="H71" s="105">
        <f t="shared" si="45"/>
        <v>1683000</v>
      </c>
      <c r="I71" s="106">
        <f t="shared" si="45"/>
        <v>0</v>
      </c>
      <c r="J71" s="105">
        <f t="shared" si="45"/>
        <v>1692000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3375000</v>
      </c>
      <c r="Q71" s="106">
        <f>$I71      +$K71      +$M71      +$O71</f>
        <v>0</v>
      </c>
      <c r="R71" s="61">
        <f>IF(($H71      =0),0,((($J71      -$H71      )/$H71      )*100))</f>
        <v>0.53475935828876997</v>
      </c>
      <c r="S71" s="62">
        <f>IF(($I71      =0),0,((($K71      -$I71      )/$I71      )*100))</f>
        <v>0</v>
      </c>
      <c r="T71" s="61">
        <f>IF($E71   =0,0,($P71   /$E71   )*100)</f>
        <v>43.125479171990797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21326000</v>
      </c>
      <c r="C72" s="104">
        <f>SUM(C9:C14,C17:C23,C26:C29,C32,C35:C39,C42:C52,C55:C58,C61:C65,C69)</f>
        <v>0</v>
      </c>
      <c r="D72" s="104"/>
      <c r="E72" s="104">
        <f>$B72      +$C72      +$D72</f>
        <v>21326000</v>
      </c>
      <c r="F72" s="105">
        <f t="shared" ref="F72:O72" si="46">SUM(F9:F14,F17:F23,F26:F29,F32,F35:F39,F42:F52,F55:F58,F61:F65,F69)</f>
        <v>21326000</v>
      </c>
      <c r="G72" s="106">
        <f t="shared" si="46"/>
        <v>15246000</v>
      </c>
      <c r="H72" s="105">
        <f t="shared" si="46"/>
        <v>2761000</v>
      </c>
      <c r="I72" s="106">
        <f t="shared" si="46"/>
        <v>0</v>
      </c>
      <c r="J72" s="105">
        <f t="shared" si="46"/>
        <v>2538000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5299000</v>
      </c>
      <c r="Q72" s="106">
        <f>$I72      +$K72      +$M72      +$O72</f>
        <v>0</v>
      </c>
      <c r="R72" s="61">
        <f>IF(($H72      =0),0,((($J72      -$H72      )/$H72      )*100))</f>
        <v>-8.0767837739949293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24.847603863828191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Ei8zwiOWUzX2C8azcGXfS9/OEcKOZM7qoKKhU2njET6torP4eBMxOHtDHVk5sH2ErveL8b5VE2vGRpUQoz/oEg==" saltValue="upbzLwUfsNxVhjtywM9t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1245000</v>
      </c>
      <c r="I10" s="94">
        <v>1114689</v>
      </c>
      <c r="J10" s="93">
        <v>582000</v>
      </c>
      <c r="K10" s="94">
        <v>712684</v>
      </c>
      <c r="L10" s="93"/>
      <c r="M10" s="94"/>
      <c r="N10" s="93"/>
      <c r="O10" s="94"/>
      <c r="P10" s="93">
        <f t="shared" ref="P10:P15" si="1">$H10      +$J10      +$L10      +$N10</f>
        <v>1827000</v>
      </c>
      <c r="Q10" s="94">
        <f t="shared" ref="Q10:Q15" si="2">$I10      +$K10      +$M10      +$O10</f>
        <v>1827373</v>
      </c>
      <c r="R10" s="48">
        <f t="shared" ref="R10:R15" si="3">IF(($H10      =0),0,((($J10      -$H10      )/$H10      )*100))</f>
        <v>-53.253012048192772</v>
      </c>
      <c r="S10" s="49">
        <f t="shared" ref="S10:S15" si="4">IF(($I10      =0),0,((($K10      -$I10      )/$I10      )*100))</f>
        <v>-36.064319285468862</v>
      </c>
      <c r="T10" s="48">
        <f t="shared" ref="T10:T14" si="5">IF(($E10      =0),0,(($P10      /$E10      )*100))</f>
        <v>58.935483870967744</v>
      </c>
      <c r="U10" s="50">
        <f t="shared" ref="U10:U14" si="6">IF(($E10      =0),0,(($Q10      /$E10      )*100))</f>
        <v>58.947516129032266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1245000</v>
      </c>
      <c r="I15" s="97">
        <f t="shared" si="7"/>
        <v>1114689</v>
      </c>
      <c r="J15" s="96">
        <f t="shared" si="7"/>
        <v>582000</v>
      </c>
      <c r="K15" s="97">
        <f t="shared" si="7"/>
        <v>712684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1827000</v>
      </c>
      <c r="Q15" s="97">
        <f t="shared" si="2"/>
        <v>1827373</v>
      </c>
      <c r="R15" s="52">
        <f t="shared" si="3"/>
        <v>-53.253012048192772</v>
      </c>
      <c r="S15" s="53">
        <f t="shared" si="4"/>
        <v>-36.064319285468862</v>
      </c>
      <c r="T15" s="52">
        <f>IF((SUM($E9:$E13))=0,0,(P15/(SUM($E9:$E13))*100))</f>
        <v>58.935483870967744</v>
      </c>
      <c r="U15" s="54">
        <f>IF((SUM($E9:$E13))=0,0,(Q15/(SUM($E9:$E13))*100))</f>
        <v>58.947516129032266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1103000</v>
      </c>
      <c r="C32" s="92"/>
      <c r="D32" s="92"/>
      <c r="E32" s="92">
        <f>$B32      +$C32      +$D32</f>
        <v>1103000</v>
      </c>
      <c r="F32" s="93">
        <v>1103000</v>
      </c>
      <c r="G32" s="94">
        <v>772000</v>
      </c>
      <c r="H32" s="93">
        <v>54000</v>
      </c>
      <c r="I32" s="94">
        <v>266704</v>
      </c>
      <c r="J32" s="93">
        <v>385000</v>
      </c>
      <c r="K32" s="94">
        <v>490025</v>
      </c>
      <c r="L32" s="93"/>
      <c r="M32" s="94"/>
      <c r="N32" s="93"/>
      <c r="O32" s="94"/>
      <c r="P32" s="93">
        <f>$H32      +$J32      +$L32      +$N32</f>
        <v>439000</v>
      </c>
      <c r="Q32" s="94">
        <f>$I32      +$K32      +$M32      +$O32</f>
        <v>756729</v>
      </c>
      <c r="R32" s="48">
        <f>IF(($H32      =0),0,((($J32      -$H32      )/$H32      )*100))</f>
        <v>612.96296296296293</v>
      </c>
      <c r="S32" s="49">
        <f>IF(($I32      =0),0,((($K32      -$I32      )/$I32      )*100))</f>
        <v>83.733652288679579</v>
      </c>
      <c r="T32" s="48">
        <f>IF(($E32      =0),0,(($P32      /$E32      )*100))</f>
        <v>39.800543970988208</v>
      </c>
      <c r="U32" s="50">
        <f>IF(($E32      =0),0,(($Q32      /$E32      )*100))</f>
        <v>68.606436990027191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1103000</v>
      </c>
      <c r="C33" s="95">
        <f>C32</f>
        <v>0</v>
      </c>
      <c r="D33" s="95"/>
      <c r="E33" s="95">
        <f>$B33      +$C33      +$D33</f>
        <v>1103000</v>
      </c>
      <c r="F33" s="96">
        <f t="shared" ref="F33:O33" si="17">F32</f>
        <v>1103000</v>
      </c>
      <c r="G33" s="97">
        <f t="shared" si="17"/>
        <v>772000</v>
      </c>
      <c r="H33" s="96">
        <f t="shared" si="17"/>
        <v>54000</v>
      </c>
      <c r="I33" s="97">
        <f t="shared" si="17"/>
        <v>266704</v>
      </c>
      <c r="J33" s="96">
        <f t="shared" si="17"/>
        <v>385000</v>
      </c>
      <c r="K33" s="97">
        <f t="shared" si="17"/>
        <v>490025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439000</v>
      </c>
      <c r="Q33" s="97">
        <f>$I33      +$K33      +$M33      +$O33</f>
        <v>756729</v>
      </c>
      <c r="R33" s="52">
        <f>IF(($H33      =0),0,((($J33      -$H33      )/$H33      )*100))</f>
        <v>612.96296296296293</v>
      </c>
      <c r="S33" s="53">
        <f>IF(($I33      =0),0,((($K33      -$I33      )/$I33      )*100))</f>
        <v>83.733652288679579</v>
      </c>
      <c r="T33" s="52">
        <f>IF($E33   =0,0,($P33   /$E33   )*100)</f>
        <v>39.800543970988208</v>
      </c>
      <c r="U33" s="54">
        <f>IF($E33   =0,0,($Q33   /$E33   )*100)</f>
        <v>68.606436990027191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10000000</v>
      </c>
      <c r="H51" s="93"/>
      <c r="I51" s="94"/>
      <c r="J51" s="93">
        <v>1388000</v>
      </c>
      <c r="K51" s="94">
        <v>1389160</v>
      </c>
      <c r="L51" s="93"/>
      <c r="M51" s="94"/>
      <c r="N51" s="93"/>
      <c r="O51" s="94"/>
      <c r="P51" s="93">
        <f t="shared" si="27"/>
        <v>1388000</v>
      </c>
      <c r="Q51" s="94">
        <f t="shared" si="28"/>
        <v>1389160</v>
      </c>
      <c r="R51" s="48">
        <f t="shared" si="29"/>
        <v>0</v>
      </c>
      <c r="S51" s="49">
        <f t="shared" si="30"/>
        <v>0</v>
      </c>
      <c r="T51" s="48">
        <f t="shared" si="31"/>
        <v>6.94</v>
      </c>
      <c r="U51" s="50">
        <f t="shared" si="32"/>
        <v>6.9458000000000002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1388000</v>
      </c>
      <c r="K53" s="97">
        <f t="shared" si="33"/>
        <v>1389160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1388000</v>
      </c>
      <c r="Q53" s="97">
        <f t="shared" si="28"/>
        <v>1389160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6.94</v>
      </c>
      <c r="U53" s="54">
        <f>IF((+$E43+$E45+$E47+$E48+$E51) =0,0,(Q53   /(+$E43+$E45+$E47+$E48+$E51) )*100)</f>
        <v>6.9458000000000002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24203000</v>
      </c>
      <c r="C67" s="104">
        <f>SUM(C9:C14,C17:C23,C26:C29,C32,C35:C39,C42:C52,C55:C58,C61:C65)</f>
        <v>0</v>
      </c>
      <c r="D67" s="104"/>
      <c r="E67" s="104">
        <f t="shared" si="35"/>
        <v>24203000</v>
      </c>
      <c r="F67" s="105">
        <f t="shared" ref="F67:O67" si="43">SUM(F9:F14,F17:F23,F26:F29,F32,F35:F39,F42:F52,F55:F58,F61:F65)</f>
        <v>24203000</v>
      </c>
      <c r="G67" s="106">
        <f t="shared" si="43"/>
        <v>13872000</v>
      </c>
      <c r="H67" s="105">
        <f t="shared" si="43"/>
        <v>1299000</v>
      </c>
      <c r="I67" s="106">
        <f t="shared" si="43"/>
        <v>1381393</v>
      </c>
      <c r="J67" s="105">
        <f t="shared" si="43"/>
        <v>2355000</v>
      </c>
      <c r="K67" s="106">
        <f t="shared" si="43"/>
        <v>2591869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3654000</v>
      </c>
      <c r="Q67" s="106">
        <f t="shared" si="37"/>
        <v>3973262</v>
      </c>
      <c r="R67" s="61">
        <f t="shared" si="38"/>
        <v>81.293302540415695</v>
      </c>
      <c r="S67" s="62">
        <f t="shared" si="39"/>
        <v>87.627199500793765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15.097301987356939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16.416402925257202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16599000</v>
      </c>
      <c r="C69" s="92"/>
      <c r="D69" s="92"/>
      <c r="E69" s="92">
        <f>$B69      +$C69      +$D69</f>
        <v>16599000</v>
      </c>
      <c r="F69" s="93">
        <v>16599000</v>
      </c>
      <c r="G69" s="94">
        <v>2000000</v>
      </c>
      <c r="H69" s="93"/>
      <c r="I69" s="94"/>
      <c r="J69" s="93">
        <v>1510000</v>
      </c>
      <c r="K69" s="94">
        <v>1463969</v>
      </c>
      <c r="L69" s="93"/>
      <c r="M69" s="94"/>
      <c r="N69" s="93"/>
      <c r="O69" s="94"/>
      <c r="P69" s="93">
        <f>$H69      +$J69      +$L69      +$N69</f>
        <v>1510000</v>
      </c>
      <c r="Q69" s="94">
        <f>$I69      +$K69      +$M69      +$O69</f>
        <v>1463969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9.0969335502138673</v>
      </c>
      <c r="U69" s="50">
        <f>IF(($E69      =0),0,(($Q69      /$E69      )*100))</f>
        <v>8.8196216639556599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16599000</v>
      </c>
      <c r="C70" s="101">
        <f>C69</f>
        <v>0</v>
      </c>
      <c r="D70" s="101"/>
      <c r="E70" s="101">
        <f>$B70      +$C70      +$D70</f>
        <v>16599000</v>
      </c>
      <c r="F70" s="102">
        <f t="shared" ref="F70:O70" si="44">F69</f>
        <v>16599000</v>
      </c>
      <c r="G70" s="103">
        <f t="shared" si="44"/>
        <v>2000000</v>
      </c>
      <c r="H70" s="102">
        <f t="shared" si="44"/>
        <v>0</v>
      </c>
      <c r="I70" s="103">
        <f t="shared" si="44"/>
        <v>0</v>
      </c>
      <c r="J70" s="102">
        <f t="shared" si="44"/>
        <v>1510000</v>
      </c>
      <c r="K70" s="103">
        <f t="shared" si="44"/>
        <v>1463969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1510000</v>
      </c>
      <c r="Q70" s="103">
        <f>$I70      +$K70      +$M70      +$O70</f>
        <v>1463969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9.0969335502138673</v>
      </c>
      <c r="U70" s="59">
        <f>IF($E70   =0,0,($Q70   /$E70 )*100)</f>
        <v>8.8196216639556599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16599000</v>
      </c>
      <c r="C71" s="104">
        <f>C69</f>
        <v>0</v>
      </c>
      <c r="D71" s="104"/>
      <c r="E71" s="104">
        <f>$B71      +$C71      +$D71</f>
        <v>16599000</v>
      </c>
      <c r="F71" s="105">
        <f t="shared" ref="F71:O71" si="45">F69</f>
        <v>16599000</v>
      </c>
      <c r="G71" s="106">
        <f t="shared" si="45"/>
        <v>2000000</v>
      </c>
      <c r="H71" s="105">
        <f t="shared" si="45"/>
        <v>0</v>
      </c>
      <c r="I71" s="106">
        <f t="shared" si="45"/>
        <v>0</v>
      </c>
      <c r="J71" s="105">
        <f t="shared" si="45"/>
        <v>1510000</v>
      </c>
      <c r="K71" s="106">
        <f t="shared" si="45"/>
        <v>1463969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1510000</v>
      </c>
      <c r="Q71" s="106">
        <f>$I71      +$K71      +$M71      +$O71</f>
        <v>1463969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9.0969335502138673</v>
      </c>
      <c r="U71" s="65">
        <f>IF($E71   =0,0,($Q71   /$E71   )*100)</f>
        <v>8.8196216639556599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40802000</v>
      </c>
      <c r="C72" s="104">
        <f>SUM(C9:C14,C17:C23,C26:C29,C32,C35:C39,C42:C52,C55:C58,C61:C65,C69)</f>
        <v>0</v>
      </c>
      <c r="D72" s="104"/>
      <c r="E72" s="104">
        <f>$B72      +$C72      +$D72</f>
        <v>40802000</v>
      </c>
      <c r="F72" s="105">
        <f t="shared" ref="F72:O72" si="46">SUM(F9:F14,F17:F23,F26:F29,F32,F35:F39,F42:F52,F55:F58,F61:F65,F69)</f>
        <v>40802000</v>
      </c>
      <c r="G72" s="106">
        <f t="shared" si="46"/>
        <v>15872000</v>
      </c>
      <c r="H72" s="105">
        <f t="shared" si="46"/>
        <v>1299000</v>
      </c>
      <c r="I72" s="106">
        <f t="shared" si="46"/>
        <v>1381393</v>
      </c>
      <c r="J72" s="105">
        <f t="shared" si="46"/>
        <v>3865000</v>
      </c>
      <c r="K72" s="106">
        <f t="shared" si="46"/>
        <v>4055838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5164000</v>
      </c>
      <c r="Q72" s="106">
        <f>$I72      +$K72      +$M72      +$O72</f>
        <v>5437231</v>
      </c>
      <c r="R72" s="61">
        <f>IF(($H72      =0),0,((($J72      -$H72      )/$H72      )*100))</f>
        <v>197.53656658968438</v>
      </c>
      <c r="S72" s="62">
        <f>IF(($I72      =0),0,((($K72      -$I72      )/$I72      )*100))</f>
        <v>193.6049335706783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12.656242341061713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13.325893338561833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/7FidO7iD4KktRE+SbR0p5rnw5+mDYKDbT8N+C26lFKYe9sKghTpYehkCPvhYCod0fmx1pdaim4pN43kcsuRzg==" saltValue="6vTB/PvCFVpnrq4uzW2j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1431000</v>
      </c>
      <c r="K10" s="94"/>
      <c r="L10" s="93"/>
      <c r="M10" s="94"/>
      <c r="N10" s="93"/>
      <c r="O10" s="94"/>
      <c r="P10" s="93">
        <f t="shared" ref="P10:P15" si="1">$H10      +$J10      +$L10      +$N10</f>
        <v>1431000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46.161290322580648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1431000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1431000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46.161290322580648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41000</v>
      </c>
      <c r="I32" s="94"/>
      <c r="J32" s="93">
        <v>58000</v>
      </c>
      <c r="K32" s="94"/>
      <c r="L32" s="93"/>
      <c r="M32" s="94"/>
      <c r="N32" s="93"/>
      <c r="O32" s="94"/>
      <c r="P32" s="93">
        <f>$H32      +$J32      +$L32      +$N32</f>
        <v>99000</v>
      </c>
      <c r="Q32" s="94">
        <f>$I32      +$K32      +$M32      +$O32</f>
        <v>0</v>
      </c>
      <c r="R32" s="48">
        <f>IF(($H32      =0),0,((($J32      -$H32      )/$H32      )*100))</f>
        <v>41.463414634146339</v>
      </c>
      <c r="S32" s="49">
        <f>IF(($I32      =0),0,((($K32      -$I32      )/$I32      )*100))</f>
        <v>0</v>
      </c>
      <c r="T32" s="48">
        <f>IF(($E32      =0),0,(($P32      /$E32      )*100))</f>
        <v>10.421052631578947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41000</v>
      </c>
      <c r="I33" s="97">
        <f t="shared" si="17"/>
        <v>0</v>
      </c>
      <c r="J33" s="96">
        <f t="shared" si="17"/>
        <v>58000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99000</v>
      </c>
      <c r="Q33" s="97">
        <f>$I33      +$K33      +$M33      +$O33</f>
        <v>0</v>
      </c>
      <c r="R33" s="52">
        <f>IF(($H33      =0),0,((($J33      -$H33      )/$H33      )*100))</f>
        <v>41.463414634146339</v>
      </c>
      <c r="S33" s="53">
        <f>IF(($I33      =0),0,((($K33      -$I33      )/$I33      )*100))</f>
        <v>0</v>
      </c>
      <c r="T33" s="52">
        <f>IF($E33   =0,0,($P33   /$E33   )*100)</f>
        <v>10.421052631578947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4540000</v>
      </c>
      <c r="C51" s="92"/>
      <c r="D51" s="92"/>
      <c r="E51" s="92">
        <f t="shared" si="26"/>
        <v>4540000</v>
      </c>
      <c r="F51" s="93">
        <v>4540000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8540000</v>
      </c>
      <c r="C52" s="92"/>
      <c r="D52" s="92"/>
      <c r="E52" s="92">
        <f t="shared" si="26"/>
        <v>8540000</v>
      </c>
      <c r="F52" s="93">
        <v>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13080000</v>
      </c>
      <c r="C53" s="95">
        <f>SUM(C42:C52)</f>
        <v>0</v>
      </c>
      <c r="D53" s="95"/>
      <c r="E53" s="95">
        <f t="shared" si="26"/>
        <v>13080000</v>
      </c>
      <c r="F53" s="96">
        <f t="shared" ref="F53:O53" si="33">SUM(F42:F52)</f>
        <v>13080000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17130000</v>
      </c>
      <c r="C67" s="104">
        <f>SUM(C9:C14,C17:C23,C26:C29,C32,C35:C39,C42:C52,C55:C58,C61:C65)</f>
        <v>0</v>
      </c>
      <c r="D67" s="104"/>
      <c r="E67" s="104">
        <f t="shared" si="35"/>
        <v>17130000</v>
      </c>
      <c r="F67" s="105">
        <f t="shared" ref="F67:O67" si="43">SUM(F9:F14,F17:F23,F26:F29,F32,F35:F39,F42:F52,F55:F58,F61:F65)</f>
        <v>17130000</v>
      </c>
      <c r="G67" s="106">
        <f t="shared" si="43"/>
        <v>3337000</v>
      </c>
      <c r="H67" s="105">
        <f t="shared" si="43"/>
        <v>41000</v>
      </c>
      <c r="I67" s="106">
        <f t="shared" si="43"/>
        <v>0</v>
      </c>
      <c r="J67" s="105">
        <f t="shared" si="43"/>
        <v>1489000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1530000</v>
      </c>
      <c r="Q67" s="106">
        <f t="shared" si="37"/>
        <v>0</v>
      </c>
      <c r="R67" s="61">
        <f t="shared" si="38"/>
        <v>3531.707317073171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17.81140861466822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8086000</v>
      </c>
      <c r="C69" s="92"/>
      <c r="D69" s="92"/>
      <c r="E69" s="92">
        <f>$B69      +$C69      +$D69</f>
        <v>8086000</v>
      </c>
      <c r="F69" s="93">
        <v>8086000</v>
      </c>
      <c r="G69" s="94">
        <v>6000000</v>
      </c>
      <c r="H69" s="93"/>
      <c r="I69" s="94"/>
      <c r="J69" s="93">
        <v>3194000</v>
      </c>
      <c r="K69" s="94"/>
      <c r="L69" s="93"/>
      <c r="M69" s="94"/>
      <c r="N69" s="93"/>
      <c r="O69" s="94"/>
      <c r="P69" s="93">
        <f>$H69      +$J69      +$L69      +$N69</f>
        <v>3194000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39.500371011625028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8086000</v>
      </c>
      <c r="C70" s="101">
        <f>C69</f>
        <v>0</v>
      </c>
      <c r="D70" s="101"/>
      <c r="E70" s="101">
        <f>$B70      +$C70      +$D70</f>
        <v>8086000</v>
      </c>
      <c r="F70" s="102">
        <f t="shared" ref="F70:O70" si="44">F69</f>
        <v>8086000</v>
      </c>
      <c r="G70" s="103">
        <f t="shared" si="44"/>
        <v>6000000</v>
      </c>
      <c r="H70" s="102">
        <f t="shared" si="44"/>
        <v>0</v>
      </c>
      <c r="I70" s="103">
        <f t="shared" si="44"/>
        <v>0</v>
      </c>
      <c r="J70" s="102">
        <f t="shared" si="44"/>
        <v>3194000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3194000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39.500371011625028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8086000</v>
      </c>
      <c r="C71" s="104">
        <f>C69</f>
        <v>0</v>
      </c>
      <c r="D71" s="104"/>
      <c r="E71" s="104">
        <f>$B71      +$C71      +$D71</f>
        <v>8086000</v>
      </c>
      <c r="F71" s="105">
        <f t="shared" ref="F71:O71" si="45">F69</f>
        <v>8086000</v>
      </c>
      <c r="G71" s="106">
        <f t="shared" si="45"/>
        <v>6000000</v>
      </c>
      <c r="H71" s="105">
        <f t="shared" si="45"/>
        <v>0</v>
      </c>
      <c r="I71" s="106">
        <f t="shared" si="45"/>
        <v>0</v>
      </c>
      <c r="J71" s="105">
        <f t="shared" si="45"/>
        <v>3194000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3194000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39.500371011625028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25216000</v>
      </c>
      <c r="C72" s="104">
        <f>SUM(C9:C14,C17:C23,C26:C29,C32,C35:C39,C42:C52,C55:C58,C61:C65,C69)</f>
        <v>0</v>
      </c>
      <c r="D72" s="104"/>
      <c r="E72" s="104">
        <f>$B72      +$C72      +$D72</f>
        <v>25216000</v>
      </c>
      <c r="F72" s="105">
        <f t="shared" ref="F72:O72" si="46">SUM(F9:F14,F17:F23,F26:F29,F32,F35:F39,F42:F52,F55:F58,F61:F65,F69)</f>
        <v>25216000</v>
      </c>
      <c r="G72" s="106">
        <f t="shared" si="46"/>
        <v>9337000</v>
      </c>
      <c r="H72" s="105">
        <f t="shared" si="46"/>
        <v>41000</v>
      </c>
      <c r="I72" s="106">
        <f t="shared" si="46"/>
        <v>0</v>
      </c>
      <c r="J72" s="105">
        <f t="shared" si="46"/>
        <v>4683000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4724000</v>
      </c>
      <c r="Q72" s="106">
        <f>$I72      +$K72      +$M72      +$O72</f>
        <v>0</v>
      </c>
      <c r="R72" s="61">
        <f>IF(($H72      =0),0,((($J72      -$H72      )/$H72      )*100))</f>
        <v>11321.951219512195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28.328136243703529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150</v>
      </c>
    </row>
    <row r="116" spans="1:23" x14ac:dyDescent="0.25">
      <c r="A116" s="29" t="s">
        <v>151</v>
      </c>
    </row>
    <row r="117" spans="1:23" ht="13" x14ac:dyDescent="0.3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155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F3s1KPpbPBThN9YMN1eahL96DSoT7mn2byzozezvgwb8jvxbnWXcFGa3NWzGf0ItjTca88p7wCP8X2RXgPlVZQ==" saltValue="44Epd74nfQV+N3mcUPyF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8EC143-43A8-4498-97CD-D56F6B998D23}"/>
</file>

<file path=customXml/itemProps2.xml><?xml version="1.0" encoding="utf-8"?>
<ds:datastoreItem xmlns:ds="http://schemas.openxmlformats.org/officeDocument/2006/customXml" ds:itemID="{3A183192-CF1C-4133-BCE0-3D65A75F6B31}"/>
</file>

<file path=customXml/itemProps3.xml><?xml version="1.0" encoding="utf-8"?>
<ds:datastoreItem xmlns:ds="http://schemas.openxmlformats.org/officeDocument/2006/customXml" ds:itemID="{92322717-8F4B-4B3A-B39F-6873974DD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2024-02-06T07:43:36Z</dcterms:created>
  <dcterms:modified xsi:type="dcterms:W3CDTF">2024-02-06T07:54:06Z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