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4415110C-7AE8-4AF2-9BBA-F5C4D6680B64}" xr6:coauthVersionLast="47" xr6:coauthVersionMax="47" xr10:uidLastSave="{00000000-0000-0000-0000-000000000000}"/>
  <bookViews>
    <workbookView xWindow="-110" yWindow="-110" windowWidth="19420" windowHeight="10420" xr2:uid="{109FC8D9-85BD-45A4-8EB4-CC6BF05F7ABA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 s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G161" i="1" s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G183" i="1" s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 s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G330" i="1" s="1"/>
  <c r="E330" i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G335" i="1" s="1"/>
  <c r="E335" i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<sst xmlns="http://schemas.openxmlformats.org/spreadsheetml/2006/main" count="1001" uniqueCount="606">
  <si>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</si>
  <si>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</si>
  <si>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</si>
  <si>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</si>
  <si>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</si>
  <si>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</si>
  <si>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</si>
  <si>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</si>
  <si>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</si>
  <si>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</si>
  <si>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</si>
  <si>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</si>
  <si>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</si>
  <si>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</si>
  <si>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</si>
  <si>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</si>
  <si>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</si>
  <si>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</si>
  <si>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</si>
  <si>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</si>
  <si>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</si>
  <si>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</si>
  <si>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</si>
  <si>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</si>
  <si>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</si>
  <si>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</si>
  <si>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</si>
  <si>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</si>
  <si>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</si>
  <si>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</si>
  <si>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</si>
  <si>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</si>
  <si>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</si>
  <si>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</si>
  <si>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</si>
  <si>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</si>
  <si>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</si>
  <si>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</si>
  <si>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</si>
  <si>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</si>
  <si>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</si>
  <si>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</si>
  <si>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</si>
  <si>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</si>
  <si>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</si>
  <si>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</si>
  <si>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</si>
  <si>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</si>
  <si>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</si>
  <si>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</si>
  <si>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</si>
  <si>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</si>
  <si>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</si>
  <si>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</si>
  <si>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</si>
  <si>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</si>
  <si>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</si>
  <si>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</si>
  <si>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</si>
  <si>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</si>
  <si>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</si>
  <si>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</si>
  <si>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</si>
  <si>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</si>
  <si>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</si>
  <si>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</si>
  <si>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</si>
  <si>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</si>
  <si>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</si>
  <si>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</si>
  <si>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</si>
  <si>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</si>
  <si>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</si>
  <si>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</si>
  <si>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</si>
  <si>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</si>
  <si>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</si>
  <si>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</si>
  <si>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</si>
  <si>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</si>
  <si>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</si>
  <si>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</si>
  <si>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</si>
  <si>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</si>
  <si>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</si>
  <si>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</si>
  <si>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</si>
  <si>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</si>
  <si>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</si>
  <si>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</si>
  <si>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</si>
  <si>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</si>
  <si>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</si>
  <si>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</si>
  <si>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</si>
  <si>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</si>
  <si>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</si>
  <si>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</si>
  <si>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</si>
  <si>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</si>
  <si>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</si>
  <si>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</si>
  <si>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</si>
  <si>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</si>
  <si>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</si>
  <si>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</si>
  <si>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</si>
  <si>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</si>
  <si>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</si>
  <si>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</si>
  <si>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</si>
  <si>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</si>
  <si>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</si>
  <si>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</si>
  <si>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</si>
  <si>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</si>
  <si>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</si>
  <si>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</si>
  <si>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</si>
  <si>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</si>
  <si>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</si>
  <si>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</si>
  <si>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</si>
  <si>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</si>
  <si>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</si>
  <si>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</si>
  <si>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</si>
  <si>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</si>
  <si>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</si>
  <si>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</si>
  <si>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</si>
  <si>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</si>
  <si>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</si>
  <si>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</si>
  <si>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</si>
  <si>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</si>
  <si>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</si>
  <si>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</si>
  <si>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</si>
  <si>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</si>
  <si>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</si>
  <si>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</si>
  <si>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</si>
  <si>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</si>
  <si>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</si>
  <si>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</si>
  <si>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</si>
  <si>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</si>
  <si>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</si>
  <si>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</si>
  <si>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</si>
  <si>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</si>
  <si>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</si>
  <si>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</si>
  <si>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</si>
  <si>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</si>
  <si>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</si>
  <si>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</si>
  <si>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</si>
  <si>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</si>
  <si>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</si>
  <si>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</si>
  <si>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</si>
  <si>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</si>
  <si>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</si>
  <si>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</si>
  <si>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</si>
  <si>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</si>
  <si>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</si>
  <si>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</si>
  <si>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</si>
  <si>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</si>
  <si>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</si>
  <si>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</si>
  <si>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</si>
  <si>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</si>
  <si>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</si>
  <si>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</si>
  <si>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</si>
  <si>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</si>
  <si>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</si>
  <si>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</si>
  <si>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</si>
  <si>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</si>
  <si>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</si>
  <si>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</si>
  <si>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</si>
  <si>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</si>
  <si>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</si>
  <si>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</si>
  <si>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</si>
  <si>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</si>
  <si>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</si>
  <si>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</si>
  <si>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</si>
  <si>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</si>
  <si>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</si>
  <si>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</si>
  <si>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</si>
  <si>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</si>
  <si>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</si>
  <si>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</si>
  <si>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</si>
  <si>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</si>
  <si>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</si>
  <si>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</si>
  <si>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</si>
  <si>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</si>
  <si>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</si>
  <si>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</si>
  <si>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</si>
  <si>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</si>
  <si>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</si>
  <si>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</si>
  <si>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</si>
  <si>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</si>
  <si>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</si>
  <si>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</si>
  <si>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</si>
  <si>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</si>
  <si>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</si>
  <si>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</si>
  <si>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</si>
  <si>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</si>
  <si>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</si>
  <si>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</si>
  <si>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</si>
  <si>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</si>
  <si>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</si>
  <si>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</si>
  <si>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</si>
  <si>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</si>
  <si>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</si>
  <si>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</si>
  <si>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</si>
  <si>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</si>
  <si>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</si>
  <si>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</si>
  <si>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</si>
  <si>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</si>
  <si>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</si>
  <si>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</si>
  <si>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</si>
  <si>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</si>
  <si>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</si>
  <si>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</si>
  <si>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</si>
  <si>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</si>
  <si>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</si>
  <si>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</si>
  <si>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</si>
  <si>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</si>
  <si>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</si>
  <si>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</si>
  <si>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</si>
  <si>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</si>
  <si>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</si>
  <si>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</si>
  <si>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</si>
  <si>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</si>
  <si>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</si>
  <si>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</si>
  <si>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</si>
  <si>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</si>
  <si>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</si>
  <si>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</si>
  <si>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</si>
  <si>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</si>
  <si>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</si>
  <si>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</si>
  <si>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</si>
  <si>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</si>
  <si>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</si>
  <si>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</si>
  <si>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</si>
  <si>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</si>
  <si>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</si>
  <si>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</si>
  <si>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</si>
  <si>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</si>
  <si>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</si>
  <si>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</si>
  <si>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</si>
  <si>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</si>
  <si>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</si>
  <si>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</si>
  <si>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</si>
  <si>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</si>
  <si>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</si>
  <si>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</si>
  <si>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</si>
  <si>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</si>
  <si>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</si>
  <si>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</si>
  <si>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</si>
  <si>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</si>
  <si>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</si>
  <si>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</si>
  <si>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</si>
  <si>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</si>
  <si>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</si>
  <si>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</si>
  <si>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</si>
  <si>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</si>
  <si>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</si>
  <si>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</si>
  <si>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</si>
  <si>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</si>
  <si>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</si>
  <si>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</si>
  <si>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</si>
  <si>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</si>
  <si>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</si>
  <si>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</si>
  <si>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</si>
  <si>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</si>
  <si>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</si>
  <si>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</si>
  <si>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</si>
  <si>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</si>
  <si>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</si>
  <si>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</si>
  <si>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</si>
  <si>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</si>
  <si>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</si>
  <si>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</si>
  <si>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</si>
  <si>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</si>
  <si>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</si>
  <si>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</si>
  <si>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</si>
  <si>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</si>
  <si>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</si>
  <si>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</si>
  <si>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</si>
  <si>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</si>
  <si>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</si>
  <si>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</si>
  <si>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</si>
  <si>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</si>
  <si>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</si>
  <si>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</si>
  <si>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</si>
  <si>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</si>
  <si>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</si>
  <si>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</si>
  <si>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</si>
  <si>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</si>
  <si>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</si>
  <si>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</si>
  <si>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</si>
  <si>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</si>
  <si>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</si>
  <si>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</si>
  <si>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</si>
  <si>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</si>
  <si>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</si>
  <si>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</si>
  <si>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</si>
  <si>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</si>
  <si>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</si>
  <si>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</si>
  <si>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</si>
  <si>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</si>
  <si>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</si>
  <si>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</si>
  <si>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</si>
  <si>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</si>
  <si>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</si>
  <si>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</si>
  <si>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</si>
  <si>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</si>
  <si>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</si>
  <si>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</si>
  <si>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</si>
  <si>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</si>
  <si>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</si>
  <si>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</si>
  <si>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</si>
  <si>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</si>
  <si>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</si>
  <si>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</si>
  <si>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</si>
  <si>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</si>
  <si>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</si>
  <si>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</si>
  <si>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</si>
  <si>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</si>
  <si>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</si>
  <si>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</si>
  <si>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</si>
  <si>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</si>
  <si>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</si>
  <si>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</si>
  <si>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</si>
  <si>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</si>
  <si>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</si>
  <si>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</si>
  <si>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</si>
  <si>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</si>
  <si>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</si>
  <si>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</si>
  <si>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</si>
  <si>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</si>
  <si>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</si>
  <si>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</si>
  <si>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</si>
  <si>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</si>
  <si>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</si>
  <si>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</si>
  <si>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</si>
  <si>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</si>
  <si>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</si>
  <si>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</si>
  <si>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</si>
  <si>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</si>
  <si>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</si>
  <si>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</si>
  <si>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</si>
  <si>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</si>
  <si>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</si>
  <si>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</si>
  <si>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</si>
  <si>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</si>
  <si>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</si>
  <si>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</si>
  <si>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</si>
  <si>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</si>
  <si>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</si>
  <si>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</si>
  <si>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</si>
  <si>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</si>
  <si>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</si>
  <si>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</si>
  <si>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</si>
  <si>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</si>
  <si>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</si>
  <si>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</si>
  <si>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</si>
  <si>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</si>
  <si>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</si>
  <si>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</si>
  <si>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</si>
  <si>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</si>
  <si>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</si>
  <si>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</si>
  <si>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</si>
  <si>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</si>
  <si>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</si>
  <si>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</si>
  <si>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</si>
  <si>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</si>
  <si>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</si>
  <si>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</si>
  <si>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</si>
  <si>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</si>
  <si>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</si>
  <si>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</si>
  <si>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</si>
  <si>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</si>
  <si>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</si>
  <si>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</si>
  <si>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</si>
  <si>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</si>
  <si>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</si>
  <si>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</si>
  <si>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</si>
  <si>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</si>
  <si>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</si>
  <si>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</si>
  <si>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</si>
  <si>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</si>
  <si>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</si>
  <si>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</si>
  <si>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</si>
  <si>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</si>
  <si>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</si>
  <si>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</si>
  <si>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</si>
  <si>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</si>
  <si>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</si>
  <si>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</si>
  <si>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</si>
  <si>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</si>
  <si>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</si>
  <si>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</si>
  <si>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</si>
  <si>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</si>
  <si>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</si>
  <si>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</si>
  <si>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</si>
  <si>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</si>
  <si>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</si>
  <si>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</si>
  <si>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</si>
  <si>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</si>
  <si>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</si>
  <si>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</si>
  <si>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</si>
  <si>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</si>
  <si>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</si>
  <si>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</si>
  <si>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</si>
  <si>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</si>
  <si>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</si>
  <si>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</si>
  <si>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</si>
  <si>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</si>
  <si>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</si>
  <si>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</si>
  <si>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</si>
  <si>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</si>
  <si>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</si>
  <si>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</si>
  <si>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</si>
  <si>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</si>
  <si>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</si>
  <si>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</si>
  <si>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</si>
  <si>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</si>
  <si>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</si>
  <si>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</si>
  <si>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</si>
  <si>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</si>
  <si>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</si>
  <si>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</si>
  <si>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</si>
  <si>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</si>
  <si>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</si>
  <si>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</si>
  <si>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</si>
  <si>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</si>
  <si>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</si>
  <si>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</si>
  <si>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</si>
  <si>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</si>
  <si>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</si>
  <si>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</si>
  <si>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</si>
  <si>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</si>
  <si>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</si>
  <si>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</si>
  <si>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</si>
  <si>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</si>
  <si>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</si>
  <si>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</si>
  <si>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</si>
  <si>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</si>
  <si>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</si>
  <si>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</si>
  <si>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</si>
  <si>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</si>
  <si>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</si>
  <si>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</si>
  <si>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</si>
  <si>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</si>
  <si>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</si>
  <si>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</si>
  <si>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</si>
  <si>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</si>
  <si>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</si>
  <si>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</si>
  <si>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</si>
  <si>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</si>
  <si>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</si>
  <si>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</si>
  <si>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</si>
  <si>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</si>
  <si>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</si>
  <si>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</si>
  <si>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</si>
  <si>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</si>
  <si>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</si>
  <si>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</si>
  <si>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</si>
  <si>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</si>
  <si>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</si>
  <si>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</si>
  <si>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</si>
  <si>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</si>
  <si>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</si>
  <si>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</si>
  <si>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</si>
  <si>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</si>
  <si>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</si>
  <si>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</si>
  <si>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</si>
  <si>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</si>
  <si>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</si>
  <si>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</si>
  <si>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</si>
  <si>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</si>
  <si>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</si>
  <si>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</si>
  <si>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</si>
  <si>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</si>
  <si>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</si>
  <si>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</si>
  <si>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</si>
  <si>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</si>
  <si>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</si>
  <si>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</si>
  <si>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</si>
  <si>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</si>
  <si>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</si>
  <si>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EXPENDITURE FOR THE 2nd Quarter Ended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</si>
</sst>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F30C-C5C5-46CB-B501-7EF53AE82517}">
  <dimension ref="A1:W360"/>
  <sheetViews>
    <sheetView showGridLines="0" tabSelected="1" workbookViewId="0">
      <selection activeCell="E17" sqref="E17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1219326304</v>
      </c>
      <c r="E6" s="19">
        <v>1295320246</v>
      </c>
      <c r="F6" s="19">
        <v>457579746</v>
      </c>
      <c r="G6" s="21">
        <f>IF(($D6       =0),0,($F6       /$D6       ))</f>
        <v>0.3752725947918204</v>
      </c>
      <c r="H6" s="20">
        <v>1521303</v>
      </c>
      <c r="I6" s="19">
        <v>29419460</v>
      </c>
      <c r="J6" s="19">
        <v>129199379</v>
      </c>
      <c r="K6" s="20">
        <v>160140142</v>
      </c>
      <c r="L6" s="20">
        <v>75017433</v>
      </c>
      <c r="M6" s="19">
        <v>84967234</v>
      </c>
      <c r="N6" s="19">
        <v>137454937</v>
      </c>
      <c r="O6" s="20">
        <v>297439604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1995957430</v>
      </c>
      <c r="E7" s="19">
        <v>1995957430</v>
      </c>
      <c r="F7" s="19">
        <v>353099586</v>
      </c>
      <c r="G7" s="21">
        <f>IF(($D7       =0),0,($F7       /$D7       ))</f>
        <v>0.17690737321987873</v>
      </c>
      <c r="H7" s="20">
        <v>31558659538</v>
      </c>
      <c r="I7" s="19">
        <v>521562761</v>
      </c>
      <c r="J7" s="19">
        <v>46668144</v>
      </c>
      <c r="K7" s="20">
        <v>32126890443</v>
      </c>
      <c r="L7" s="20">
        <v>-31967621518</v>
      </c>
      <c r="M7" s="19">
        <v>106566925</v>
      </c>
      <c r="N7" s="19">
        <v>87263736</v>
      </c>
      <c r="O7" s="20">
        <v>-31773790857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3215283734</v>
      </c>
      <c r="E8" s="12">
        <f>SUM(E6:E7)</f>
        <v>3291277676</v>
      </c>
      <c r="F8" s="12">
        <f>SUM(F6:F7)</f>
        <v>810679332</v>
      </c>
      <c r="G8" s="14">
        <f>IF(($D8       =0),0,($F8       /$D8       ))</f>
        <v>0.25213306167274629</v>
      </c>
      <c r="H8" s="13">
        <f>SUM(H6:H7)</f>
        <v>31560180841</v>
      </c>
      <c r="I8" s="12">
        <f>SUM(I6:I7)</f>
        <v>550982221</v>
      </c>
      <c r="J8" s="12">
        <f>SUM(J6:J7)</f>
        <v>175867523</v>
      </c>
      <c r="K8" s="13">
        <f>SUM(K6:K7)</f>
        <v>32287030585</v>
      </c>
      <c r="L8" s="13">
        <f>SUM(L6:L7)</f>
        <v>-31892604085</v>
      </c>
      <c r="M8" s="12">
        <f>SUM(M6:M7)</f>
        <v>191534159</v>
      </c>
      <c r="N8" s="12">
        <f>SUM(N6:N7)</f>
        <v>224718673</v>
      </c>
      <c r="O8" s="13">
        <f>SUM(O6:O7)</f>
        <v>-31476351253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74050299</v>
      </c>
      <c r="E9" s="19">
        <v>74050299</v>
      </c>
      <c r="F9" s="19">
        <v>103068383</v>
      </c>
      <c r="G9" s="21">
        <f>IF(($D9       =0),0,($F9       /$D9       ))</f>
        <v>1.3918699099378384</v>
      </c>
      <c r="H9" s="20">
        <v>72594753</v>
      </c>
      <c r="I9" s="19">
        <v>1376647</v>
      </c>
      <c r="J9" s="19">
        <v>6110297</v>
      </c>
      <c r="K9" s="20">
        <v>80081697</v>
      </c>
      <c r="L9" s="20">
        <v>8136756</v>
      </c>
      <c r="M9" s="19">
        <v>11463435</v>
      </c>
      <c r="N9" s="19">
        <v>3386495</v>
      </c>
      <c r="O9" s="20">
        <v>22986686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34518783</v>
      </c>
      <c r="E10" s="19">
        <v>40731117</v>
      </c>
      <c r="F10" s="19">
        <v>19720557</v>
      </c>
      <c r="G10" s="21">
        <f>IF(($D10      =0),0,($F10      /$D10      ))</f>
        <v>0.57129931260902211</v>
      </c>
      <c r="H10" s="20">
        <v>442110</v>
      </c>
      <c r="I10" s="19">
        <v>3164142</v>
      </c>
      <c r="J10" s="19">
        <v>332924</v>
      </c>
      <c r="K10" s="20">
        <v>3939176</v>
      </c>
      <c r="L10" s="20">
        <v>5931786</v>
      </c>
      <c r="M10" s="19">
        <v>3474616</v>
      </c>
      <c r="N10" s="19">
        <v>6374979</v>
      </c>
      <c r="O10" s="20">
        <v>15781381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67378050</v>
      </c>
      <c r="E11" s="19">
        <v>67378050</v>
      </c>
      <c r="F11" s="19">
        <v>15379135</v>
      </c>
      <c r="G11" s="21">
        <f>IF(($D11      =0),0,($F11      /$D11      ))</f>
        <v>0.22825141125336812</v>
      </c>
      <c r="H11" s="20">
        <v>1809698</v>
      </c>
      <c r="I11" s="19">
        <v>0</v>
      </c>
      <c r="J11" s="19">
        <v>0</v>
      </c>
      <c r="K11" s="20">
        <v>1809698</v>
      </c>
      <c r="L11" s="20">
        <v>3488806</v>
      </c>
      <c r="M11" s="19">
        <v>1480678</v>
      </c>
      <c r="N11" s="19">
        <v>8599953</v>
      </c>
      <c r="O11" s="20">
        <v>13569437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79929555</v>
      </c>
      <c r="E12" s="19">
        <v>79929555</v>
      </c>
      <c r="F12" s="19">
        <v>47916877</v>
      </c>
      <c r="G12" s="21">
        <f>IF(($D12      =0),0,($F12      /$D12      ))</f>
        <v>0.59948884990039042</v>
      </c>
      <c r="H12" s="20">
        <v>1492313</v>
      </c>
      <c r="I12" s="19">
        <v>1638904</v>
      </c>
      <c r="J12" s="19">
        <v>7237141</v>
      </c>
      <c r="K12" s="20">
        <v>10368358</v>
      </c>
      <c r="L12" s="20">
        <v>5322104</v>
      </c>
      <c r="M12" s="19">
        <v>16635677</v>
      </c>
      <c r="N12" s="19">
        <v>15590738</v>
      </c>
      <c r="O12" s="20">
        <v>37548519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44338131</v>
      </c>
      <c r="E13" s="19">
        <v>44338131</v>
      </c>
      <c r="F13" s="19">
        <v>66179622</v>
      </c>
      <c r="G13" s="21">
        <f>IF(($D13      =0),0,($F13      /$D13      ))</f>
        <v>1.492611901029387</v>
      </c>
      <c r="H13" s="20">
        <v>44203827</v>
      </c>
      <c r="I13" s="19">
        <v>7245427</v>
      </c>
      <c r="J13" s="19">
        <v>4535099</v>
      </c>
      <c r="K13" s="20">
        <v>55984353</v>
      </c>
      <c r="L13" s="20">
        <v>7714161</v>
      </c>
      <c r="M13" s="19">
        <v>2481108</v>
      </c>
      <c r="N13" s="19">
        <v>0</v>
      </c>
      <c r="O13" s="20">
        <v>10195269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79342839</v>
      </c>
      <c r="E14" s="19">
        <v>127101855</v>
      </c>
      <c r="F14" s="19">
        <v>29296024</v>
      </c>
      <c r="G14" s="21">
        <f>IF(($D14      =0),0,($F14      /$D14      ))</f>
        <v>0.36923337215095114</v>
      </c>
      <c r="H14" s="20">
        <v>0</v>
      </c>
      <c r="I14" s="19">
        <v>2877941</v>
      </c>
      <c r="J14" s="19">
        <v>3211660</v>
      </c>
      <c r="K14" s="20">
        <v>6089601</v>
      </c>
      <c r="L14" s="20">
        <v>12294023</v>
      </c>
      <c r="M14" s="19">
        <v>4643758</v>
      </c>
      <c r="N14" s="19">
        <v>6268642</v>
      </c>
      <c r="O14" s="20">
        <v>23206423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63737435</v>
      </c>
      <c r="E15" s="19">
        <v>63737435</v>
      </c>
      <c r="F15" s="19">
        <v>45747135</v>
      </c>
      <c r="G15" s="21">
        <f>IF(($D15      =0),0,($F15      /$D15      ))</f>
        <v>0.71774358350002632</v>
      </c>
      <c r="H15" s="20">
        <v>32795765</v>
      </c>
      <c r="I15" s="19">
        <v>2900</v>
      </c>
      <c r="J15" s="19">
        <v>5050199</v>
      </c>
      <c r="K15" s="20">
        <v>37848864</v>
      </c>
      <c r="L15" s="20">
        <v>5373133</v>
      </c>
      <c r="M15" s="19">
        <v>6480521</v>
      </c>
      <c r="N15" s="19">
        <v>-3955383</v>
      </c>
      <c r="O15" s="20">
        <v>7898271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10387000</v>
      </c>
      <c r="E16" s="19">
        <v>11102000</v>
      </c>
      <c r="F16" s="19">
        <v>583420</v>
      </c>
      <c r="G16" s="21">
        <f>IF(($D16      =0),0,($F16      /$D16      ))</f>
        <v>5.6168287282179645E-2</v>
      </c>
      <c r="H16" s="20">
        <v>15399</v>
      </c>
      <c r="I16" s="19">
        <v>44535</v>
      </c>
      <c r="J16" s="19">
        <v>11219</v>
      </c>
      <c r="K16" s="20">
        <v>71153</v>
      </c>
      <c r="L16" s="20">
        <v>407834</v>
      </c>
      <c r="M16" s="19">
        <v>58491</v>
      </c>
      <c r="N16" s="19">
        <v>45942</v>
      </c>
      <c r="O16" s="20">
        <v>512267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453682092</v>
      </c>
      <c r="E17" s="12">
        <f>SUM(E9:E16)</f>
        <v>508368442</v>
      </c>
      <c r="F17" s="12">
        <f>SUM(F9:F16)</f>
        <v>327891153</v>
      </c>
      <c r="G17" s="14">
        <f>IF(($D17      =0),0,($F17      /$D17      ))</f>
        <v>0.72273329448498491</v>
      </c>
      <c r="H17" s="13">
        <f>SUM(H9:H16)</f>
        <v>153353865</v>
      </c>
      <c r="I17" s="12">
        <f>SUM(I9:I16)</f>
        <v>16350496</v>
      </c>
      <c r="J17" s="12">
        <f>SUM(J9:J16)</f>
        <v>26488539</v>
      </c>
      <c r="K17" s="13">
        <f>SUM(K9:K16)</f>
        <v>196192900</v>
      </c>
      <c r="L17" s="13">
        <f>SUM(L9:L16)</f>
        <v>48668603</v>
      </c>
      <c r="M17" s="12">
        <f>SUM(M9:M16)</f>
        <v>46718284</v>
      </c>
      <c r="N17" s="12">
        <f>SUM(N9:N16)</f>
        <v>36311366</v>
      </c>
      <c r="O17" s="13">
        <f>SUM(O9:O16)</f>
        <v>131698253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99402307</v>
      </c>
      <c r="E18" s="19">
        <v>99402307</v>
      </c>
      <c r="F18" s="19">
        <v>68696343</v>
      </c>
      <c r="G18" s="21">
        <f>IF(($D18      =0),0,($F18      /$D18      ))</f>
        <v>0.69109405076483788</v>
      </c>
      <c r="H18" s="20">
        <v>2970300</v>
      </c>
      <c r="I18" s="19">
        <v>8548110</v>
      </c>
      <c r="J18" s="19">
        <v>20725184</v>
      </c>
      <c r="K18" s="20">
        <v>32243594</v>
      </c>
      <c r="L18" s="20">
        <v>14079471</v>
      </c>
      <c r="M18" s="19">
        <v>8721380</v>
      </c>
      <c r="N18" s="19">
        <v>13651898</v>
      </c>
      <c r="O18" s="20">
        <v>36452749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244669015</v>
      </c>
      <c r="E19" s="19">
        <v>260556683</v>
      </c>
      <c r="F19" s="19">
        <v>95701434</v>
      </c>
      <c r="G19" s="21">
        <f>IF(($D19      =0),0,($F19      /$D19      ))</f>
        <v>0.39114652094381464</v>
      </c>
      <c r="H19" s="20">
        <v>4094405</v>
      </c>
      <c r="I19" s="19">
        <v>14139510</v>
      </c>
      <c r="J19" s="19">
        <v>17558629</v>
      </c>
      <c r="K19" s="20">
        <v>35792544</v>
      </c>
      <c r="L19" s="20">
        <v>14878235</v>
      </c>
      <c r="M19" s="19">
        <v>34695820</v>
      </c>
      <c r="N19" s="19">
        <v>10334835</v>
      </c>
      <c r="O19" s="20">
        <v>59908890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113048085</v>
      </c>
      <c r="E20" s="19">
        <v>116854237</v>
      </c>
      <c r="F20" s="19">
        <v>13232426</v>
      </c>
      <c r="G20" s="21">
        <f>IF(($D20      =0),0,($F20      /$D20      ))</f>
        <v>0.1170513060880244</v>
      </c>
      <c r="H20" s="20">
        <v>911266</v>
      </c>
      <c r="I20" s="19">
        <v>1838503</v>
      </c>
      <c r="J20" s="19">
        <v>4035840</v>
      </c>
      <c r="K20" s="20">
        <v>6785609</v>
      </c>
      <c r="L20" s="20">
        <v>1060746</v>
      </c>
      <c r="M20" s="19">
        <v>3502350</v>
      </c>
      <c r="N20" s="19">
        <v>1883721</v>
      </c>
      <c r="O20" s="20">
        <v>6446817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33877200</v>
      </c>
      <c r="E21" s="19">
        <v>40427200</v>
      </c>
      <c r="F21" s="19">
        <v>22055663</v>
      </c>
      <c r="G21" s="21">
        <f>IF(($D21      =0),0,($F21      /$D21      ))</f>
        <v>0.65104740061162081</v>
      </c>
      <c r="H21" s="20">
        <v>3536625</v>
      </c>
      <c r="I21" s="19">
        <v>2674713</v>
      </c>
      <c r="J21" s="19">
        <v>2841829</v>
      </c>
      <c r="K21" s="20">
        <v>9053167</v>
      </c>
      <c r="L21" s="20">
        <v>3096246</v>
      </c>
      <c r="M21" s="19">
        <v>6444847</v>
      </c>
      <c r="N21" s="19">
        <v>3461403</v>
      </c>
      <c r="O21" s="20">
        <v>13002496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34352841</v>
      </c>
      <c r="E22" s="19">
        <v>38107996</v>
      </c>
      <c r="F22" s="19">
        <v>17239893</v>
      </c>
      <c r="G22" s="21">
        <f>IF(($D22      =0),0,($F22      /$D22      ))</f>
        <v>0.50184766377837575</v>
      </c>
      <c r="H22" s="20">
        <v>1912658</v>
      </c>
      <c r="I22" s="19">
        <v>3735549</v>
      </c>
      <c r="J22" s="19">
        <v>2939631</v>
      </c>
      <c r="K22" s="20">
        <v>8587838</v>
      </c>
      <c r="L22" s="20">
        <v>2858557</v>
      </c>
      <c r="M22" s="19">
        <v>2907543</v>
      </c>
      <c r="N22" s="19">
        <v>2885955</v>
      </c>
      <c r="O22" s="20">
        <v>8652055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43391307</v>
      </c>
      <c r="E23" s="19">
        <v>43391307</v>
      </c>
      <c r="F23" s="19">
        <v>31282493</v>
      </c>
      <c r="G23" s="21">
        <f>IF(($D23      =0),0,($F23      /$D23      ))</f>
        <v>0.72093917336944935</v>
      </c>
      <c r="H23" s="20">
        <v>151169</v>
      </c>
      <c r="I23" s="19">
        <v>519842</v>
      </c>
      <c r="J23" s="19">
        <v>6896032</v>
      </c>
      <c r="K23" s="20">
        <v>7567043</v>
      </c>
      <c r="L23" s="20">
        <v>2960883</v>
      </c>
      <c r="M23" s="19">
        <v>12077156</v>
      </c>
      <c r="N23" s="19">
        <v>8677411</v>
      </c>
      <c r="O23" s="20">
        <v>23715450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612520264</v>
      </c>
      <c r="E24" s="19">
        <v>612520264</v>
      </c>
      <c r="F24" s="19">
        <v>231701602</v>
      </c>
      <c r="G24" s="21">
        <f>IF(($D24      =0),0,($F24      /$D24      ))</f>
        <v>0.37827581488797896</v>
      </c>
      <c r="H24" s="20">
        <v>1944147</v>
      </c>
      <c r="I24" s="19">
        <v>33591238</v>
      </c>
      <c r="J24" s="19">
        <v>27825447</v>
      </c>
      <c r="K24" s="20">
        <v>63360832</v>
      </c>
      <c r="L24" s="20">
        <v>51241027</v>
      </c>
      <c r="M24" s="19">
        <v>43711445</v>
      </c>
      <c r="N24" s="19">
        <v>73388298</v>
      </c>
      <c r="O24" s="20">
        <v>168340770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1181261019</v>
      </c>
      <c r="E25" s="12">
        <f>SUM(E18:E24)</f>
        <v>1211259994</v>
      </c>
      <c r="F25" s="12">
        <f>SUM(F18:F24)</f>
        <v>479909854</v>
      </c>
      <c r="G25" s="14">
        <f>IF(($D25      =0),0,($F25      /$D25      ))</f>
        <v>0.40626910249376474</v>
      </c>
      <c r="H25" s="13">
        <f>SUM(H18:H24)</f>
        <v>15520570</v>
      </c>
      <c r="I25" s="12">
        <f>SUM(I18:I24)</f>
        <v>65047465</v>
      </c>
      <c r="J25" s="12">
        <f>SUM(J18:J24)</f>
        <v>82822592</v>
      </c>
      <c r="K25" s="13">
        <f>SUM(K18:K24)</f>
        <v>163390627</v>
      </c>
      <c r="L25" s="13">
        <f>SUM(L18:L24)</f>
        <v>90175165</v>
      </c>
      <c r="M25" s="12">
        <f>SUM(M18:M24)</f>
        <v>112060541</v>
      </c>
      <c r="N25" s="12">
        <f>SUM(N18:N24)</f>
        <v>114283521</v>
      </c>
      <c r="O25" s="13">
        <f>SUM(O18:O24)</f>
        <v>316519227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30103750</v>
      </c>
      <c r="E26" s="19">
        <v>30103750</v>
      </c>
      <c r="F26" s="19">
        <v>71251578</v>
      </c>
      <c r="G26" s="21">
        <f>IF(($D26      =0),0,($F26      /$D26      ))</f>
        <v>2.3668671843208902</v>
      </c>
      <c r="H26" s="20">
        <v>56214445</v>
      </c>
      <c r="I26" s="19">
        <v>625027</v>
      </c>
      <c r="J26" s="19">
        <v>6684022</v>
      </c>
      <c r="K26" s="20">
        <v>63523494</v>
      </c>
      <c r="L26" s="20">
        <v>4072057</v>
      </c>
      <c r="M26" s="19">
        <v>792648</v>
      </c>
      <c r="N26" s="19">
        <v>2863379</v>
      </c>
      <c r="O26" s="20">
        <v>7728084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72031624</v>
      </c>
      <c r="E27" s="19">
        <v>72031624</v>
      </c>
      <c r="F27" s="19">
        <v>38671287</v>
      </c>
      <c r="G27" s="21">
        <f>IF(($D27      =0),0,($F27      /$D27      ))</f>
        <v>0.5368654051170636</v>
      </c>
      <c r="H27" s="20">
        <v>45217</v>
      </c>
      <c r="I27" s="19">
        <v>5460230</v>
      </c>
      <c r="J27" s="19">
        <v>11082563</v>
      </c>
      <c r="K27" s="20">
        <v>16588010</v>
      </c>
      <c r="L27" s="20">
        <v>8250856</v>
      </c>
      <c r="M27" s="19">
        <v>2910187</v>
      </c>
      <c r="N27" s="19">
        <v>10922234</v>
      </c>
      <c r="O27" s="20">
        <v>22083277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66193725</v>
      </c>
      <c r="E28" s="19">
        <v>66193725</v>
      </c>
      <c r="F28" s="19">
        <v>49672231</v>
      </c>
      <c r="G28" s="21">
        <f>IF(($D28      =0),0,($F28      /$D28      ))</f>
        <v>0.75040694567347588</v>
      </c>
      <c r="H28" s="20">
        <v>14539920</v>
      </c>
      <c r="I28" s="19">
        <v>4638557</v>
      </c>
      <c r="J28" s="19">
        <v>8138925</v>
      </c>
      <c r="K28" s="20">
        <v>27317402</v>
      </c>
      <c r="L28" s="20">
        <v>9038957</v>
      </c>
      <c r="M28" s="19">
        <v>13315872</v>
      </c>
      <c r="N28" s="19">
        <v>0</v>
      </c>
      <c r="O28" s="20">
        <v>22354829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155875794</v>
      </c>
      <c r="E29" s="19">
        <v>155875794</v>
      </c>
      <c r="F29" s="19">
        <v>79993009</v>
      </c>
      <c r="G29" s="21">
        <f>IF(($D29      =0),0,($F29      /$D29      ))</f>
        <v>0.51318429210375027</v>
      </c>
      <c r="H29" s="20">
        <v>7589830</v>
      </c>
      <c r="I29" s="19">
        <v>10058362</v>
      </c>
      <c r="J29" s="19">
        <v>9782651</v>
      </c>
      <c r="K29" s="20">
        <v>27430843</v>
      </c>
      <c r="L29" s="20">
        <v>15366060</v>
      </c>
      <c r="M29" s="19">
        <v>23137705</v>
      </c>
      <c r="N29" s="19">
        <v>14058401</v>
      </c>
      <c r="O29" s="20">
        <v>52562166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39831071</v>
      </c>
      <c r="E30" s="19">
        <v>91097070</v>
      </c>
      <c r="F30" s="19">
        <v>23474864</v>
      </c>
      <c r="G30" s="21">
        <f>IF(($D30      =0),0,($F30      /$D30      ))</f>
        <v>0.58936060243019828</v>
      </c>
      <c r="H30" s="20">
        <v>399813</v>
      </c>
      <c r="I30" s="19">
        <v>2270629</v>
      </c>
      <c r="J30" s="19">
        <v>2102557</v>
      </c>
      <c r="K30" s="20">
        <v>4772999</v>
      </c>
      <c r="L30" s="20">
        <v>3328733</v>
      </c>
      <c r="M30" s="19">
        <v>7693353</v>
      </c>
      <c r="N30" s="19">
        <v>7679779</v>
      </c>
      <c r="O30" s="20">
        <v>18701865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117409100</v>
      </c>
      <c r="E31" s="19">
        <v>117409100</v>
      </c>
      <c r="F31" s="19">
        <v>96283742</v>
      </c>
      <c r="G31" s="21">
        <f>IF(($D31      =0),0,($F31      /$D31      ))</f>
        <v>0.82007052264262315</v>
      </c>
      <c r="H31" s="20">
        <v>0</v>
      </c>
      <c r="I31" s="19">
        <v>11097279</v>
      </c>
      <c r="J31" s="19">
        <v>25392101</v>
      </c>
      <c r="K31" s="20">
        <v>36489380</v>
      </c>
      <c r="L31" s="20">
        <v>12865569</v>
      </c>
      <c r="M31" s="19">
        <v>21068192</v>
      </c>
      <c r="N31" s="19">
        <v>25860601</v>
      </c>
      <c r="O31" s="20">
        <v>59794362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597614268</v>
      </c>
      <c r="E32" s="19">
        <v>597614268</v>
      </c>
      <c r="F32" s="19">
        <v>379923391</v>
      </c>
      <c r="G32" s="21">
        <f>IF(($D32      =0),0,($F32      /$D32      ))</f>
        <v>0.63573346779598638</v>
      </c>
      <c r="H32" s="20">
        <v>22273096</v>
      </c>
      <c r="I32" s="19">
        <v>33041205</v>
      </c>
      <c r="J32" s="19">
        <v>103517656</v>
      </c>
      <c r="K32" s="20">
        <v>158831957</v>
      </c>
      <c r="L32" s="20">
        <v>30139016</v>
      </c>
      <c r="M32" s="19">
        <v>60031063</v>
      </c>
      <c r="N32" s="19">
        <v>130921355</v>
      </c>
      <c r="O32" s="20">
        <v>221091434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1079059332</v>
      </c>
      <c r="E33" s="12">
        <f>SUM(E26:E32)</f>
        <v>1130325331</v>
      </c>
      <c r="F33" s="12">
        <f>SUM(F26:F32)</f>
        <v>739270102</v>
      </c>
      <c r="G33" s="14">
        <f>IF(($D33      =0),0,($F33      /$D33      ))</f>
        <v>0.68510607348141628</v>
      </c>
      <c r="H33" s="13">
        <f>SUM(H26:H32)</f>
        <v>101062321</v>
      </c>
      <c r="I33" s="12">
        <f>SUM(I26:I32)</f>
        <v>67191289</v>
      </c>
      <c r="J33" s="12">
        <f>SUM(J26:J32)</f>
        <v>166700475</v>
      </c>
      <c r="K33" s="13">
        <f>SUM(K26:K32)</f>
        <v>334954085</v>
      </c>
      <c r="L33" s="13">
        <f>SUM(L26:L32)</f>
        <v>83061248</v>
      </c>
      <c r="M33" s="12">
        <f>SUM(M26:M32)</f>
        <v>128949020</v>
      </c>
      <c r="N33" s="12">
        <f>SUM(N26:N32)</f>
        <v>192305749</v>
      </c>
      <c r="O33" s="13">
        <f>SUM(O26:O32)</f>
        <v>404316017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133613928</v>
      </c>
      <c r="E34" s="19">
        <v>133613928</v>
      </c>
      <c r="F34" s="19">
        <v>45255398</v>
      </c>
      <c r="G34" s="21">
        <f>IF(($D34      =0),0,($F34      /$D34      ))</f>
        <v>0.33870269871865455</v>
      </c>
      <c r="H34" s="20">
        <v>420638</v>
      </c>
      <c r="I34" s="19">
        <v>5376018</v>
      </c>
      <c r="J34" s="19">
        <v>11839234</v>
      </c>
      <c r="K34" s="20">
        <v>17635890</v>
      </c>
      <c r="L34" s="20">
        <v>7558865</v>
      </c>
      <c r="M34" s="19">
        <v>14420728</v>
      </c>
      <c r="N34" s="19">
        <v>5639915</v>
      </c>
      <c r="O34" s="20">
        <v>27619508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82881350</v>
      </c>
      <c r="E35" s="19">
        <v>88446568</v>
      </c>
      <c r="F35" s="19">
        <v>35913993</v>
      </c>
      <c r="G35" s="21">
        <f>IF(($D35      =0),0,($F35      /$D35      ))</f>
        <v>0.43331814696551152</v>
      </c>
      <c r="H35" s="20">
        <v>309568</v>
      </c>
      <c r="I35" s="19">
        <v>2680679</v>
      </c>
      <c r="J35" s="19">
        <v>7733924</v>
      </c>
      <c r="K35" s="20">
        <v>10724171</v>
      </c>
      <c r="L35" s="20">
        <v>8265354</v>
      </c>
      <c r="M35" s="19">
        <v>5753384</v>
      </c>
      <c r="N35" s="19">
        <v>11171084</v>
      </c>
      <c r="O35" s="20">
        <v>25189822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33215400</v>
      </c>
      <c r="E36" s="19">
        <v>33215400</v>
      </c>
      <c r="F36" s="19">
        <v>22121885</v>
      </c>
      <c r="G36" s="21">
        <f>IF(($D36      =0),0,($F36      /$D36      ))</f>
        <v>0.66601290365312471</v>
      </c>
      <c r="H36" s="20">
        <v>0</v>
      </c>
      <c r="I36" s="19">
        <v>6834459</v>
      </c>
      <c r="J36" s="19">
        <v>736485</v>
      </c>
      <c r="K36" s="20">
        <v>7570944</v>
      </c>
      <c r="L36" s="20">
        <v>6691227</v>
      </c>
      <c r="M36" s="19">
        <v>3732120</v>
      </c>
      <c r="N36" s="19">
        <v>4127594</v>
      </c>
      <c r="O36" s="20">
        <v>14550941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287901800</v>
      </c>
      <c r="E37" s="19">
        <v>287901800</v>
      </c>
      <c r="F37" s="19">
        <v>107878821</v>
      </c>
      <c r="G37" s="21">
        <f>IF(($D37      =0),0,($F37      /$D37      ))</f>
        <v>0.3747070042632592</v>
      </c>
      <c r="H37" s="20">
        <v>6185263</v>
      </c>
      <c r="I37" s="19">
        <v>3063323</v>
      </c>
      <c r="J37" s="19">
        <v>17102101</v>
      </c>
      <c r="K37" s="20">
        <v>26350687</v>
      </c>
      <c r="L37" s="20">
        <v>12955152</v>
      </c>
      <c r="M37" s="19">
        <v>28854352</v>
      </c>
      <c r="N37" s="19">
        <v>39718630</v>
      </c>
      <c r="O37" s="20">
        <v>81528134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537612478</v>
      </c>
      <c r="E38" s="12">
        <f>SUM(E34:E37)</f>
        <v>543177696</v>
      </c>
      <c r="F38" s="12">
        <f>SUM(F34:F37)</f>
        <v>211170097</v>
      </c>
      <c r="G38" s="14">
        <f>IF(($D38      =0),0,($F38      /$D38      ))</f>
        <v>0.39279240278347854</v>
      </c>
      <c r="H38" s="13">
        <f>SUM(H34:H37)</f>
        <v>6915469</v>
      </c>
      <c r="I38" s="12">
        <f>SUM(I34:I37)</f>
        <v>17954479</v>
      </c>
      <c r="J38" s="12">
        <f>SUM(J34:J37)</f>
        <v>37411744</v>
      </c>
      <c r="K38" s="13">
        <f>SUM(K34:K37)</f>
        <v>62281692</v>
      </c>
      <c r="L38" s="13">
        <f>SUM(L34:L37)</f>
        <v>35470598</v>
      </c>
      <c r="M38" s="12">
        <f>SUM(M34:M37)</f>
        <v>52760584</v>
      </c>
      <c r="N38" s="12">
        <f>SUM(N34:N37)</f>
        <v>60657223</v>
      </c>
      <c r="O38" s="13">
        <f>SUM(O34:O37)</f>
        <v>148888405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132684324</v>
      </c>
      <c r="E39" s="19">
        <v>132684324</v>
      </c>
      <c r="F39" s="19">
        <v>47082454</v>
      </c>
      <c r="G39" s="21">
        <f>IF(($D39      =0),0,($F39      /$D39      ))</f>
        <v>0.35484564099674654</v>
      </c>
      <c r="H39" s="20">
        <v>5826411</v>
      </c>
      <c r="I39" s="19">
        <v>7302127</v>
      </c>
      <c r="J39" s="19">
        <v>2150976</v>
      </c>
      <c r="K39" s="20">
        <v>15279514</v>
      </c>
      <c r="L39" s="20">
        <v>10748698</v>
      </c>
      <c r="M39" s="19">
        <v>5783628</v>
      </c>
      <c r="N39" s="19">
        <v>15270614</v>
      </c>
      <c r="O39" s="20">
        <v>31802940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124551216</v>
      </c>
      <c r="E40" s="19">
        <v>145081216</v>
      </c>
      <c r="F40" s="19">
        <v>111572693</v>
      </c>
      <c r="G40" s="21">
        <f>IF(($D40      =0),0,($F40      /$D40      ))</f>
        <v>0.8957977014050188</v>
      </c>
      <c r="H40" s="20">
        <v>76708596</v>
      </c>
      <c r="I40" s="19">
        <v>778847</v>
      </c>
      <c r="J40" s="19">
        <v>6361087</v>
      </c>
      <c r="K40" s="20">
        <v>83848530</v>
      </c>
      <c r="L40" s="20">
        <v>2430809</v>
      </c>
      <c r="M40" s="19">
        <v>8553900</v>
      </c>
      <c r="N40" s="19">
        <v>16739454</v>
      </c>
      <c r="O40" s="20">
        <v>27724163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243958885</v>
      </c>
      <c r="E41" s="19">
        <v>379655338</v>
      </c>
      <c r="F41" s="19">
        <v>166227922</v>
      </c>
      <c r="G41" s="21">
        <f>IF(($D41      =0),0,($F41      /$D41      ))</f>
        <v>0.68137679019151121</v>
      </c>
      <c r="H41" s="20">
        <v>98489979</v>
      </c>
      <c r="I41" s="19">
        <v>8072622</v>
      </c>
      <c r="J41" s="19">
        <v>5174644</v>
      </c>
      <c r="K41" s="20">
        <v>111737245</v>
      </c>
      <c r="L41" s="20">
        <v>6891463</v>
      </c>
      <c r="M41" s="19">
        <v>7345060</v>
      </c>
      <c r="N41" s="19">
        <v>40254154</v>
      </c>
      <c r="O41" s="20">
        <v>54490677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101713936</v>
      </c>
      <c r="E42" s="19">
        <v>101713936</v>
      </c>
      <c r="F42" s="19">
        <v>123108887</v>
      </c>
      <c r="G42" s="21">
        <f>IF(($D42      =0),0,($F42      /$D42      ))</f>
        <v>1.2103443425884139</v>
      </c>
      <c r="H42" s="20">
        <v>82059135</v>
      </c>
      <c r="I42" s="19">
        <v>4694991</v>
      </c>
      <c r="J42" s="19">
        <v>8949108</v>
      </c>
      <c r="K42" s="20">
        <v>95703234</v>
      </c>
      <c r="L42" s="20">
        <v>10646304</v>
      </c>
      <c r="M42" s="19">
        <v>10392174</v>
      </c>
      <c r="N42" s="19">
        <v>6367175</v>
      </c>
      <c r="O42" s="20">
        <v>27405653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222426351</v>
      </c>
      <c r="E43" s="19">
        <v>271949827</v>
      </c>
      <c r="F43" s="19">
        <v>275666572</v>
      </c>
      <c r="G43" s="21">
        <f>IF(($D43      =0),0,($F43      /$D43      ))</f>
        <v>1.2393611222799765</v>
      </c>
      <c r="H43" s="20">
        <v>188858512</v>
      </c>
      <c r="I43" s="19">
        <v>15297897</v>
      </c>
      <c r="J43" s="19">
        <v>11702169</v>
      </c>
      <c r="K43" s="20">
        <v>215858578</v>
      </c>
      <c r="L43" s="20">
        <v>22373541</v>
      </c>
      <c r="M43" s="19">
        <v>15263895</v>
      </c>
      <c r="N43" s="19">
        <v>22170558</v>
      </c>
      <c r="O43" s="20">
        <v>59807994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1266106018</v>
      </c>
      <c r="E44" s="19">
        <v>1266106018</v>
      </c>
      <c r="F44" s="19">
        <v>483487585</v>
      </c>
      <c r="G44" s="21">
        <f>IF(($D44      =0),0,($F44      /$D44      ))</f>
        <v>0.38186974718257755</v>
      </c>
      <c r="H44" s="20">
        <v>4982356</v>
      </c>
      <c r="I44" s="19">
        <v>0</v>
      </c>
      <c r="J44" s="19">
        <v>0</v>
      </c>
      <c r="K44" s="20">
        <v>4982356</v>
      </c>
      <c r="L44" s="20">
        <v>260602914</v>
      </c>
      <c r="M44" s="19">
        <v>94461228</v>
      </c>
      <c r="N44" s="19">
        <v>123441087</v>
      </c>
      <c r="O44" s="20">
        <v>478505229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2091440730</v>
      </c>
      <c r="E45" s="12">
        <f>SUM(E39:E44)</f>
        <v>2297190659</v>
      </c>
      <c r="F45" s="12">
        <f>SUM(F39:F44)</f>
        <v>1207146113</v>
      </c>
      <c r="G45" s="14">
        <f>IF(($D45      =0),0,($F45      /$D45      ))</f>
        <v>0.57718399363868178</v>
      </c>
      <c r="H45" s="13">
        <f>SUM(H39:H44)</f>
        <v>456924989</v>
      </c>
      <c r="I45" s="12">
        <f>SUM(I39:I44)</f>
        <v>36146484</v>
      </c>
      <c r="J45" s="12">
        <f>SUM(J39:J44)</f>
        <v>34337984</v>
      </c>
      <c r="K45" s="13">
        <f>SUM(K39:K44)</f>
        <v>527409457</v>
      </c>
      <c r="L45" s="13">
        <f>SUM(L39:L44)</f>
        <v>313693729</v>
      </c>
      <c r="M45" s="12">
        <f>SUM(M39:M44)</f>
        <v>141799885</v>
      </c>
      <c r="N45" s="12">
        <f>SUM(N39:N44)</f>
        <v>224243042</v>
      </c>
      <c r="O45" s="13">
        <f>SUM(O39:O44)</f>
        <v>679736656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181716552</v>
      </c>
      <c r="E46" s="19">
        <v>267489782</v>
      </c>
      <c r="F46" s="19">
        <v>72257465</v>
      </c>
      <c r="G46" s="21">
        <f>IF(($D46      =0),0,($F46      /$D46      ))</f>
        <v>0.39763832300758162</v>
      </c>
      <c r="H46" s="20">
        <v>3675911</v>
      </c>
      <c r="I46" s="19">
        <v>9276340</v>
      </c>
      <c r="J46" s="19">
        <v>8544496</v>
      </c>
      <c r="K46" s="20">
        <v>21496747</v>
      </c>
      <c r="L46" s="20">
        <v>11297630</v>
      </c>
      <c r="M46" s="19">
        <v>17309859</v>
      </c>
      <c r="N46" s="19">
        <v>22153229</v>
      </c>
      <c r="O46" s="20">
        <v>50760718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314687240</v>
      </c>
      <c r="E47" s="19">
        <v>319599240</v>
      </c>
      <c r="F47" s="19">
        <v>53130459</v>
      </c>
      <c r="G47" s="21">
        <f>IF(($D47      =0),0,($F47      /$D47      ))</f>
        <v>0.16883575895864097</v>
      </c>
      <c r="H47" s="20">
        <v>0</v>
      </c>
      <c r="I47" s="19">
        <v>4881551</v>
      </c>
      <c r="J47" s="19">
        <v>4288296</v>
      </c>
      <c r="K47" s="20">
        <v>9169847</v>
      </c>
      <c r="L47" s="20">
        <v>11751062</v>
      </c>
      <c r="M47" s="19">
        <v>12372154</v>
      </c>
      <c r="N47" s="19">
        <v>19837396</v>
      </c>
      <c r="O47" s="20">
        <v>43960612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123282240</v>
      </c>
      <c r="E48" s="19">
        <v>123282240</v>
      </c>
      <c r="F48" s="19">
        <v>45869495</v>
      </c>
      <c r="G48" s="21">
        <f>IF(($D48      =0),0,($F48      /$D48      ))</f>
        <v>0.37206896143353657</v>
      </c>
      <c r="H48" s="20">
        <v>3569488</v>
      </c>
      <c r="I48" s="19">
        <v>5547670</v>
      </c>
      <c r="J48" s="19">
        <v>11274690</v>
      </c>
      <c r="K48" s="20">
        <v>20391848</v>
      </c>
      <c r="L48" s="20">
        <v>6023289</v>
      </c>
      <c r="M48" s="19">
        <v>7795395</v>
      </c>
      <c r="N48" s="19">
        <v>11658963</v>
      </c>
      <c r="O48" s="20">
        <v>25477647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136116047</v>
      </c>
      <c r="E49" s="19">
        <v>150122112</v>
      </c>
      <c r="F49" s="19">
        <v>48416612</v>
      </c>
      <c r="G49" s="21">
        <f>IF(($D49      =0),0,($F49      /$D49      ))</f>
        <v>0.35570098505725778</v>
      </c>
      <c r="H49" s="20">
        <v>614742</v>
      </c>
      <c r="I49" s="19">
        <v>4229092</v>
      </c>
      <c r="J49" s="19">
        <v>8495999</v>
      </c>
      <c r="K49" s="20">
        <v>13339833</v>
      </c>
      <c r="L49" s="20">
        <v>14666095</v>
      </c>
      <c r="M49" s="19">
        <v>3829371</v>
      </c>
      <c r="N49" s="19">
        <v>16581313</v>
      </c>
      <c r="O49" s="20">
        <v>35076779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724649007</v>
      </c>
      <c r="E50" s="19">
        <v>642159272</v>
      </c>
      <c r="F50" s="19">
        <v>196674115</v>
      </c>
      <c r="G50" s="21">
        <f>IF(($D50      =0),0,($F50      /$D50      ))</f>
        <v>0.27140603671592417</v>
      </c>
      <c r="H50" s="20">
        <v>376539</v>
      </c>
      <c r="I50" s="19">
        <v>21628819</v>
      </c>
      <c r="J50" s="19">
        <v>31279106</v>
      </c>
      <c r="K50" s="20">
        <v>53284464</v>
      </c>
      <c r="L50" s="20">
        <v>27215739</v>
      </c>
      <c r="M50" s="19">
        <v>67008957</v>
      </c>
      <c r="N50" s="19">
        <v>49164955</v>
      </c>
      <c r="O50" s="20">
        <v>143389651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1480451086</v>
      </c>
      <c r="E51" s="12">
        <f>SUM(E46:E50)</f>
        <v>1502652646</v>
      </c>
      <c r="F51" s="12">
        <f>SUM(F46:F50)</f>
        <v>416348146</v>
      </c>
      <c r="G51" s="14">
        <f>IF(($D51      =0),0,($F51      /$D51      ))</f>
        <v>0.28123059919860127</v>
      </c>
      <c r="H51" s="13">
        <f>SUM(H46:H50)</f>
        <v>8236680</v>
      </c>
      <c r="I51" s="12">
        <f>SUM(I46:I50)</f>
        <v>45563472</v>
      </c>
      <c r="J51" s="12">
        <f>SUM(J46:J50)</f>
        <v>63882587</v>
      </c>
      <c r="K51" s="13">
        <f>SUM(K46:K50)</f>
        <v>117682739</v>
      </c>
      <c r="L51" s="13">
        <f>SUM(L46:L50)</f>
        <v>70953815</v>
      </c>
      <c r="M51" s="12">
        <f>SUM(M46:M50)</f>
        <v>108315736</v>
      </c>
      <c r="N51" s="12">
        <f>SUM(N46:N50)</f>
        <v>119395856</v>
      </c>
      <c r="O51" s="13">
        <f>SUM(O46:O50)</f>
        <v>298665407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10038790471</v>
      </c>
      <c r="E52" s="12">
        <f>SUM(E6:E7,E9:E16,E18:E24,E26:E32,E34:E37,E39:E44,E46:E50)</f>
        <v>10484252444</v>
      </c>
      <c r="F52" s="12">
        <f>SUM(F6:F7,F9:F16,F18:F24,F26:F32,F34:F37,F39:F44,F46:F50)</f>
        <v>4192414797</v>
      </c>
      <c r="G52" s="14">
        <f>IF(($D52      =0),0,($F52      /$D52      ))</f>
        <v>0.41762150620744837</v>
      </c>
      <c r="H52" s="13">
        <f>SUM(H6:H7,H9:H16,H18:H24,H26:H32,H34:H37,H39:H44,H46:H50)</f>
        <v>32302194735</v>
      </c>
      <c r="I52" s="12">
        <f>SUM(I6:I7,I9:I16,I18:I24,I26:I32,I34:I37,I39:I44,I46:I50)</f>
        <v>799235906</v>
      </c>
      <c r="J52" s="12">
        <f>SUM(J6:J7,J9:J16,J18:J24,J26:J32,J34:J37,J39:J44,J46:J50)</f>
        <v>587511444</v>
      </c>
      <c r="K52" s="13">
        <f>SUM(K6:K7,K9:K16,K18:K24,K26:K32,K34:K37,K39:K44,K46:K50)</f>
        <v>33688942085</v>
      </c>
      <c r="L52" s="13">
        <f>SUM(L6:L7,L9:L16,L18:L24,L26:L32,L34:L37,L39:L44,L46:L50)</f>
        <v>-31250580927</v>
      </c>
      <c r="M52" s="12">
        <f>SUM(M6:M7,M9:M16,M18:M24,M26:M32,M34:M37,M39:M44,M46:M50)</f>
        <v>782138209</v>
      </c>
      <c r="N52" s="12">
        <f>SUM(N6:N7,N9:N16,N18:N24,N26:N32,N34:N37,N39:N44,N46:N50)</f>
        <v>971915430</v>
      </c>
      <c r="O52" s="13">
        <f>SUM(O6:O7,O9:O16,O18:O24,O26:O32,O34:O37,O39:O44,O46:O50)</f>
        <v>-29496527288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1154486634</v>
      </c>
      <c r="E55" s="19">
        <v>1154486634</v>
      </c>
      <c r="F55" s="19">
        <v>148729868</v>
      </c>
      <c r="G55" s="21">
        <f>IF(($D55      =0),0,($F55      /$D55      ))</f>
        <v>0.12882770888796621</v>
      </c>
      <c r="H55" s="20">
        <v>2812836</v>
      </c>
      <c r="I55" s="19">
        <v>-7631406</v>
      </c>
      <c r="J55" s="19">
        <v>-27481502</v>
      </c>
      <c r="K55" s="20">
        <v>-32300072</v>
      </c>
      <c r="L55" s="20">
        <v>47746033</v>
      </c>
      <c r="M55" s="19">
        <v>67416147</v>
      </c>
      <c r="N55" s="19">
        <v>65867760</v>
      </c>
      <c r="O55" s="20">
        <v>181029940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1154486634</v>
      </c>
      <c r="E56" s="12">
        <f>E55</f>
        <v>1154486634</v>
      </c>
      <c r="F56" s="12">
        <f>F55</f>
        <v>148729868</v>
      </c>
      <c r="G56" s="14">
        <f>IF(($D56      =0),0,($F56      /$D56      ))</f>
        <v>0.12882770888796621</v>
      </c>
      <c r="H56" s="13">
        <f>H55</f>
        <v>2812836</v>
      </c>
      <c r="I56" s="12">
        <f>I55</f>
        <v>-7631406</v>
      </c>
      <c r="J56" s="12">
        <f>J55</f>
        <v>-27481502</v>
      </c>
      <c r="K56" s="13">
        <f>K55</f>
        <v>-32300072</v>
      </c>
      <c r="L56" s="13">
        <f>L55</f>
        <v>47746033</v>
      </c>
      <c r="M56" s="12">
        <f>M55</f>
        <v>67416147</v>
      </c>
      <c r="N56" s="12">
        <f>N55</f>
        <v>65867760</v>
      </c>
      <c r="O56" s="13">
        <f>O55</f>
        <v>181029940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52208601</v>
      </c>
      <c r="E57" s="19">
        <v>52208601</v>
      </c>
      <c r="F57" s="19">
        <v>4012575</v>
      </c>
      <c r="G57" s="21">
        <f>IF(($D57      =0),0,($F57      /$D57      ))</f>
        <v>7.6856589204525899E-2</v>
      </c>
      <c r="H57" s="20">
        <v>4150</v>
      </c>
      <c r="I57" s="19">
        <v>0</v>
      </c>
      <c r="J57" s="19">
        <v>0</v>
      </c>
      <c r="K57" s="20">
        <v>4150</v>
      </c>
      <c r="L57" s="20">
        <v>1718706</v>
      </c>
      <c r="M57" s="19">
        <v>2116619</v>
      </c>
      <c r="N57" s="19">
        <v>173100</v>
      </c>
      <c r="O57" s="20">
        <v>4008425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69266550</v>
      </c>
      <c r="E58" s="19">
        <v>69266550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50152649</v>
      </c>
      <c r="E59" s="19">
        <v>50152649</v>
      </c>
      <c r="F59" s="19">
        <v>13372831</v>
      </c>
      <c r="G59" s="21">
        <f>IF(($D59      =0),0,($F59      /$D59      ))</f>
        <v>0.26664256558013516</v>
      </c>
      <c r="H59" s="20">
        <v>0</v>
      </c>
      <c r="I59" s="19">
        <v>5075240</v>
      </c>
      <c r="J59" s="19">
        <v>0</v>
      </c>
      <c r="K59" s="20">
        <v>5075240</v>
      </c>
      <c r="L59" s="20">
        <v>1557</v>
      </c>
      <c r="M59" s="19">
        <v>5316660</v>
      </c>
      <c r="N59" s="19">
        <v>2979374</v>
      </c>
      <c r="O59" s="20">
        <v>8297591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24039000</v>
      </c>
      <c r="E60" s="19">
        <v>24039000</v>
      </c>
      <c r="F60" s="19">
        <v>7497094</v>
      </c>
      <c r="G60" s="21">
        <f>IF(($D60      =0),0,($F60      /$D60      ))</f>
        <v>0.31187212446441198</v>
      </c>
      <c r="H60" s="20">
        <v>0</v>
      </c>
      <c r="I60" s="19">
        <v>3931688</v>
      </c>
      <c r="J60" s="19">
        <v>56937</v>
      </c>
      <c r="K60" s="20">
        <v>3988625</v>
      </c>
      <c r="L60" s="20">
        <v>0</v>
      </c>
      <c r="M60" s="19">
        <v>0</v>
      </c>
      <c r="N60" s="19">
        <v>3508469</v>
      </c>
      <c r="O60" s="20">
        <v>3508469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195666800</v>
      </c>
      <c r="E61" s="12">
        <f>SUM(E57:E60)</f>
        <v>195666800</v>
      </c>
      <c r="F61" s="12">
        <f>SUM(F57:F60)</f>
        <v>24882500</v>
      </c>
      <c r="G61" s="14">
        <f>IF(($D61      =0),0,($F61      /$D61      ))</f>
        <v>0.12716771572898417</v>
      </c>
      <c r="H61" s="13">
        <f>SUM(H57:H60)</f>
        <v>4150</v>
      </c>
      <c r="I61" s="12">
        <f>SUM(I57:I60)</f>
        <v>9006928</v>
      </c>
      <c r="J61" s="12">
        <f>SUM(J57:J60)</f>
        <v>56937</v>
      </c>
      <c r="K61" s="13">
        <f>SUM(K57:K60)</f>
        <v>9068015</v>
      </c>
      <c r="L61" s="13">
        <f>SUM(L57:L60)</f>
        <v>1720263</v>
      </c>
      <c r="M61" s="12">
        <f>SUM(M57:M60)</f>
        <v>7433279</v>
      </c>
      <c r="N61" s="12">
        <f>SUM(N57:N60)</f>
        <v>6660943</v>
      </c>
      <c r="O61" s="13">
        <f>SUM(O57:O60)</f>
        <v>15814485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74067765</v>
      </c>
      <c r="E62" s="19">
        <v>74067765</v>
      </c>
      <c r="F62" s="19">
        <v>0</v>
      </c>
      <c r="G62" s="21">
        <f>IF(($D62      =0),0,($F62      /$D62      ))</f>
        <v>0</v>
      </c>
      <c r="H62" s="20">
        <v>0</v>
      </c>
      <c r="I62" s="19">
        <v>0</v>
      </c>
      <c r="J62" s="19">
        <v>0</v>
      </c>
      <c r="K62" s="20">
        <v>0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90707550</v>
      </c>
      <c r="E63" s="19">
        <v>90707550</v>
      </c>
      <c r="F63" s="19">
        <v>117704459</v>
      </c>
      <c r="G63" s="21">
        <f>IF(($D63      =0),0,($F63      /$D63      ))</f>
        <v>1.297625820562897</v>
      </c>
      <c r="H63" s="20">
        <v>14237431</v>
      </c>
      <c r="I63" s="19">
        <v>8200202</v>
      </c>
      <c r="J63" s="19">
        <v>34795148</v>
      </c>
      <c r="K63" s="20">
        <v>57232781</v>
      </c>
      <c r="L63" s="20">
        <v>13354960</v>
      </c>
      <c r="M63" s="19">
        <v>9708493</v>
      </c>
      <c r="N63" s="19">
        <v>37408225</v>
      </c>
      <c r="O63" s="20">
        <v>60471678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40838000</v>
      </c>
      <c r="E64" s="19">
        <v>40838000</v>
      </c>
      <c r="F64" s="19">
        <v>755105</v>
      </c>
      <c r="G64" s="21">
        <f>IF(($D64      =0),0,($F64      /$D64      ))</f>
        <v>1.8490254175033059E-2</v>
      </c>
      <c r="H64" s="20">
        <v>0</v>
      </c>
      <c r="I64" s="19">
        <v>31302</v>
      </c>
      <c r="J64" s="19">
        <v>49011</v>
      </c>
      <c r="K64" s="20">
        <v>80313</v>
      </c>
      <c r="L64" s="20">
        <v>449536</v>
      </c>
      <c r="M64" s="19">
        <v>171172</v>
      </c>
      <c r="N64" s="19">
        <v>54084</v>
      </c>
      <c r="O64" s="20">
        <v>674792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202914000</v>
      </c>
      <c r="E65" s="19">
        <v>202914000</v>
      </c>
      <c r="F65" s="19">
        <v>90032343</v>
      </c>
      <c r="G65" s="21">
        <f>IF(($D65      =0),0,($F65      /$D65      ))</f>
        <v>0.44369704899612644</v>
      </c>
      <c r="H65" s="20">
        <v>8925750</v>
      </c>
      <c r="I65" s="19">
        <v>9696221</v>
      </c>
      <c r="J65" s="19">
        <v>17371638</v>
      </c>
      <c r="K65" s="20">
        <v>35993609</v>
      </c>
      <c r="L65" s="20">
        <v>20143325</v>
      </c>
      <c r="M65" s="19">
        <v>18307305</v>
      </c>
      <c r="N65" s="19">
        <v>15588104</v>
      </c>
      <c r="O65" s="20">
        <v>54038734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44589901</v>
      </c>
      <c r="E66" s="19">
        <v>44589901</v>
      </c>
      <c r="F66" s="19">
        <v>23749849</v>
      </c>
      <c r="G66" s="21">
        <f>IF(($D66      =0),0,($F66      /$D66      ))</f>
        <v>0.53262843081889777</v>
      </c>
      <c r="H66" s="20">
        <v>0</v>
      </c>
      <c r="I66" s="19">
        <v>7974532</v>
      </c>
      <c r="J66" s="19">
        <v>3762230</v>
      </c>
      <c r="K66" s="20">
        <v>11736762</v>
      </c>
      <c r="L66" s="20">
        <v>8485084</v>
      </c>
      <c r="M66" s="19">
        <v>0</v>
      </c>
      <c r="N66" s="19">
        <v>3528003</v>
      </c>
      <c r="O66" s="20">
        <v>12013087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7400000</v>
      </c>
      <c r="E67" s="19">
        <v>7400000</v>
      </c>
      <c r="F67" s="19">
        <v>1700108</v>
      </c>
      <c r="G67" s="21">
        <f>IF(($D67      =0),0,($F67      /$D67      ))</f>
        <v>0.22974432432432432</v>
      </c>
      <c r="H67" s="20">
        <v>0</v>
      </c>
      <c r="I67" s="19">
        <v>483854</v>
      </c>
      <c r="J67" s="19">
        <v>458506</v>
      </c>
      <c r="K67" s="20">
        <v>942360</v>
      </c>
      <c r="L67" s="20">
        <v>400005</v>
      </c>
      <c r="M67" s="19">
        <v>127968</v>
      </c>
      <c r="N67" s="19">
        <v>229775</v>
      </c>
      <c r="O67" s="20">
        <v>757748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460517216</v>
      </c>
      <c r="E68" s="12">
        <f>SUM(E62:E67)</f>
        <v>460517216</v>
      </c>
      <c r="F68" s="12">
        <f>SUM(F62:F67)</f>
        <v>233941864</v>
      </c>
      <c r="G68" s="14">
        <f>IF(($D68      =0),0,($F68      /$D68      ))</f>
        <v>0.507998085352796</v>
      </c>
      <c r="H68" s="13">
        <f>SUM(H62:H67)</f>
        <v>23163181</v>
      </c>
      <c r="I68" s="12">
        <f>SUM(I62:I67)</f>
        <v>26386111</v>
      </c>
      <c r="J68" s="12">
        <f>SUM(J62:J67)</f>
        <v>56436533</v>
      </c>
      <c r="K68" s="13">
        <f>SUM(K62:K67)</f>
        <v>105985825</v>
      </c>
      <c r="L68" s="13">
        <f>SUM(L62:L67)</f>
        <v>42832910</v>
      </c>
      <c r="M68" s="12">
        <f>SUM(M62:M67)</f>
        <v>28314938</v>
      </c>
      <c r="N68" s="12">
        <f>SUM(N62:N67)</f>
        <v>56808191</v>
      </c>
      <c r="O68" s="13">
        <f>SUM(O62:O67)</f>
        <v>127956039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231218064</v>
      </c>
      <c r="E69" s="19">
        <v>231218064</v>
      </c>
      <c r="F69" s="19">
        <v>54991451</v>
      </c>
      <c r="G69" s="21">
        <f>IF(($D69      =0),0,($F69      /$D69      ))</f>
        <v>0.23783371441082563</v>
      </c>
      <c r="H69" s="20">
        <v>2639315</v>
      </c>
      <c r="I69" s="19">
        <v>11877953</v>
      </c>
      <c r="J69" s="19">
        <v>9544852</v>
      </c>
      <c r="K69" s="20">
        <v>24062120</v>
      </c>
      <c r="L69" s="20">
        <v>12105816</v>
      </c>
      <c r="M69" s="19">
        <v>7580697</v>
      </c>
      <c r="N69" s="19">
        <v>11242818</v>
      </c>
      <c r="O69" s="20">
        <v>30929331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131484000</v>
      </c>
      <c r="E70" s="19">
        <v>131484000</v>
      </c>
      <c r="F70" s="19">
        <v>32225710</v>
      </c>
      <c r="G70" s="21">
        <f>IF(($D70      =0),0,($F70      /$D70      ))</f>
        <v>0.24509225457089837</v>
      </c>
      <c r="H70" s="20">
        <v>0</v>
      </c>
      <c r="I70" s="19">
        <v>3959350</v>
      </c>
      <c r="J70" s="19">
        <v>1506408</v>
      </c>
      <c r="K70" s="20">
        <v>5465758</v>
      </c>
      <c r="L70" s="20">
        <v>6944919</v>
      </c>
      <c r="M70" s="19">
        <v>7327996</v>
      </c>
      <c r="N70" s="19">
        <v>12487037</v>
      </c>
      <c r="O70" s="20">
        <v>26759952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197218000</v>
      </c>
      <c r="E71" s="19">
        <v>197218000</v>
      </c>
      <c r="F71" s="19">
        <v>41385381</v>
      </c>
      <c r="G71" s="21">
        <f>IF(($D71      =0),0,($F71      /$D71      ))</f>
        <v>0.20984586092547333</v>
      </c>
      <c r="H71" s="20">
        <v>10229865</v>
      </c>
      <c r="I71" s="19">
        <v>9749453</v>
      </c>
      <c r="J71" s="19">
        <v>10787128</v>
      </c>
      <c r="K71" s="20">
        <v>30766446</v>
      </c>
      <c r="L71" s="20">
        <v>7746</v>
      </c>
      <c r="M71" s="19">
        <v>1854789</v>
      </c>
      <c r="N71" s="19">
        <v>8756400</v>
      </c>
      <c r="O71" s="20">
        <v>10618935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280614174</v>
      </c>
      <c r="E72" s="19">
        <v>280614174</v>
      </c>
      <c r="F72" s="19">
        <v>63117140</v>
      </c>
      <c r="G72" s="21">
        <f>IF(($D72      =0),0,($F72      /$D72      ))</f>
        <v>0.22492498899930835</v>
      </c>
      <c r="H72" s="20">
        <v>14924429</v>
      </c>
      <c r="I72" s="19">
        <v>3830546</v>
      </c>
      <c r="J72" s="19">
        <v>17701725</v>
      </c>
      <c r="K72" s="20">
        <v>36456700</v>
      </c>
      <c r="L72" s="20">
        <v>12626714</v>
      </c>
      <c r="M72" s="19">
        <v>5328772</v>
      </c>
      <c r="N72" s="19">
        <v>8704954</v>
      </c>
      <c r="O72" s="20">
        <v>26660440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60180000</v>
      </c>
      <c r="E73" s="19">
        <v>60180000</v>
      </c>
      <c r="F73" s="19">
        <v>14040781</v>
      </c>
      <c r="G73" s="21">
        <f>IF(($D73      =0),0,($F73      /$D73      ))</f>
        <v>0.23331307743436358</v>
      </c>
      <c r="H73" s="20">
        <v>0</v>
      </c>
      <c r="I73" s="19">
        <v>4635112</v>
      </c>
      <c r="J73" s="19">
        <v>2261198</v>
      </c>
      <c r="K73" s="20">
        <v>6896310</v>
      </c>
      <c r="L73" s="20">
        <v>1856023</v>
      </c>
      <c r="M73" s="19">
        <v>2963545</v>
      </c>
      <c r="N73" s="19">
        <v>2324903</v>
      </c>
      <c r="O73" s="20">
        <v>7144471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41195520</v>
      </c>
      <c r="E74" s="19">
        <v>41195520</v>
      </c>
      <c r="F74" s="19">
        <v>1995134</v>
      </c>
      <c r="G74" s="21">
        <f>IF(($D74      =0),0,($F74      /$D74      ))</f>
        <v>4.8430848791324879E-2</v>
      </c>
      <c r="H74" s="20">
        <v>0</v>
      </c>
      <c r="I74" s="19">
        <v>0</v>
      </c>
      <c r="J74" s="19">
        <v>0</v>
      </c>
      <c r="K74" s="20">
        <v>0</v>
      </c>
      <c r="L74" s="20">
        <v>0</v>
      </c>
      <c r="M74" s="19">
        <v>0</v>
      </c>
      <c r="N74" s="19">
        <v>1995134</v>
      </c>
      <c r="O74" s="20">
        <v>1995134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14802012</v>
      </c>
      <c r="E75" s="19">
        <v>14802012</v>
      </c>
      <c r="F75" s="19">
        <v>161281</v>
      </c>
      <c r="G75" s="21">
        <f>IF(($D75      =0),0,($F75      /$D75      ))</f>
        <v>1.0895883613660088E-2</v>
      </c>
      <c r="H75" s="20">
        <v>0</v>
      </c>
      <c r="I75" s="19">
        <v>42919</v>
      </c>
      <c r="J75" s="19">
        <v>72863</v>
      </c>
      <c r="K75" s="20">
        <v>115782</v>
      </c>
      <c r="L75" s="20">
        <v>0</v>
      </c>
      <c r="M75" s="19">
        <v>18200</v>
      </c>
      <c r="N75" s="19">
        <v>27299</v>
      </c>
      <c r="O75" s="20">
        <v>45499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956711770</v>
      </c>
      <c r="E76" s="12">
        <f>SUM(E69:E75)</f>
        <v>956711770</v>
      </c>
      <c r="F76" s="12">
        <f>SUM(F69:F75)</f>
        <v>207916878</v>
      </c>
      <c r="G76" s="14">
        <f>IF(($D76      =0),0,($F76      /$D76      ))</f>
        <v>0.21732446962578916</v>
      </c>
      <c r="H76" s="13">
        <f>SUM(H69:H75)</f>
        <v>27793609</v>
      </c>
      <c r="I76" s="12">
        <f>SUM(I69:I75)</f>
        <v>34095333</v>
      </c>
      <c r="J76" s="12">
        <f>SUM(J69:J75)</f>
        <v>41874174</v>
      </c>
      <c r="K76" s="13">
        <f>SUM(K69:K75)</f>
        <v>103763116</v>
      </c>
      <c r="L76" s="13">
        <f>SUM(L69:L75)</f>
        <v>33541218</v>
      </c>
      <c r="M76" s="12">
        <f>SUM(M69:M75)</f>
        <v>25073999</v>
      </c>
      <c r="N76" s="12">
        <f>SUM(N69:N75)</f>
        <v>45538545</v>
      </c>
      <c r="O76" s="13">
        <f>SUM(O69:O75)</f>
        <v>104153762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134568093</v>
      </c>
      <c r="E77" s="19">
        <v>134568093</v>
      </c>
      <c r="F77" s="19">
        <v>0</v>
      </c>
      <c r="G77" s="21">
        <f>IF(($D77      =0),0,($F77      /$D77      ))</f>
        <v>0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153235050</v>
      </c>
      <c r="E78" s="19">
        <v>153235050</v>
      </c>
      <c r="F78" s="19">
        <v>23183472</v>
      </c>
      <c r="G78" s="21">
        <f>IF(($D78      =0),0,($F78      /$D78      ))</f>
        <v>0.15129353238700938</v>
      </c>
      <c r="H78" s="20">
        <v>0</v>
      </c>
      <c r="I78" s="19">
        <v>230391</v>
      </c>
      <c r="J78" s="19">
        <v>3699882</v>
      </c>
      <c r="K78" s="20">
        <v>3930273</v>
      </c>
      <c r="L78" s="20">
        <v>5411145</v>
      </c>
      <c r="M78" s="19">
        <v>3026916</v>
      </c>
      <c r="N78" s="19">
        <v>10815138</v>
      </c>
      <c r="O78" s="20">
        <v>19253199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208791610</v>
      </c>
      <c r="E79" s="19">
        <v>208791610</v>
      </c>
      <c r="F79" s="19">
        <v>29059725</v>
      </c>
      <c r="G79" s="21">
        <f>IF(($D79      =0),0,($F79      /$D79      ))</f>
        <v>0.13918052071153625</v>
      </c>
      <c r="H79" s="20">
        <v>0</v>
      </c>
      <c r="I79" s="19">
        <v>3670298</v>
      </c>
      <c r="J79" s="19">
        <v>2162398</v>
      </c>
      <c r="K79" s="20">
        <v>5832696</v>
      </c>
      <c r="L79" s="20">
        <v>3888484</v>
      </c>
      <c r="M79" s="19">
        <v>4750043</v>
      </c>
      <c r="N79" s="19">
        <v>14588502</v>
      </c>
      <c r="O79" s="20">
        <v>23227029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57906890</v>
      </c>
      <c r="E80" s="19">
        <v>57906890</v>
      </c>
      <c r="F80" s="19">
        <v>5687396</v>
      </c>
      <c r="G80" s="21">
        <f>IF(($D80      =0),0,($F80      /$D80      ))</f>
        <v>9.821622262912065E-2</v>
      </c>
      <c r="H80" s="20">
        <v>0</v>
      </c>
      <c r="I80" s="19">
        <v>150904</v>
      </c>
      <c r="J80" s="19">
        <v>15600</v>
      </c>
      <c r="K80" s="20">
        <v>166504</v>
      </c>
      <c r="L80" s="20">
        <v>881903</v>
      </c>
      <c r="M80" s="19">
        <v>1419960</v>
      </c>
      <c r="N80" s="19">
        <v>3219029</v>
      </c>
      <c r="O80" s="20">
        <v>5520892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3100000</v>
      </c>
      <c r="E81" s="19">
        <v>3100000</v>
      </c>
      <c r="F81" s="19">
        <v>312186</v>
      </c>
      <c r="G81" s="21">
        <f>IF(($D81      =0),0,($F81      /$D81      ))</f>
        <v>0.10070516129032259</v>
      </c>
      <c r="H81" s="20">
        <v>0</v>
      </c>
      <c r="I81" s="19">
        <v>1600</v>
      </c>
      <c r="J81" s="19">
        <v>11394</v>
      </c>
      <c r="K81" s="20">
        <v>12994</v>
      </c>
      <c r="L81" s="20">
        <v>49343</v>
      </c>
      <c r="M81" s="19">
        <v>249849</v>
      </c>
      <c r="N81" s="19">
        <v>0</v>
      </c>
      <c r="O81" s="20">
        <v>299192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557601643</v>
      </c>
      <c r="E82" s="12">
        <f>SUM(E77:E81)</f>
        <v>557601643</v>
      </c>
      <c r="F82" s="12">
        <f>SUM(F77:F81)</f>
        <v>58242779</v>
      </c>
      <c r="G82" s="14">
        <f>IF(($D82      =0),0,($F82      /$D82      ))</f>
        <v>0.10445230879637132</v>
      </c>
      <c r="H82" s="13">
        <f>SUM(H77:H81)</f>
        <v>0</v>
      </c>
      <c r="I82" s="12">
        <f>SUM(I77:I81)</f>
        <v>4053193</v>
      </c>
      <c r="J82" s="12">
        <f>SUM(J77:J81)</f>
        <v>5889274</v>
      </c>
      <c r="K82" s="13">
        <f>SUM(K77:K81)</f>
        <v>9942467</v>
      </c>
      <c r="L82" s="13">
        <f>SUM(L77:L81)</f>
        <v>10230875</v>
      </c>
      <c r="M82" s="12">
        <f>SUM(M77:M81)</f>
        <v>9446768</v>
      </c>
      <c r="N82" s="12">
        <f>SUM(N77:N81)</f>
        <v>28622669</v>
      </c>
      <c r="O82" s="13">
        <f>SUM(O77:O81)</f>
        <v>48300312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3324984063</v>
      </c>
      <c r="E83" s="12">
        <f>SUM(E55,E57:E60,E62:E67,E69:E75,E77:E81)</f>
        <v>3324984063</v>
      </c>
      <c r="F83" s="12">
        <f>SUM(F55,F57:F60,F62:F67,F69:F75,F77:F81)</f>
        <v>673713889</v>
      </c>
      <c r="G83" s="14">
        <f>IF(($D83      =0),0,($F83      /$D83      ))</f>
        <v>0.20262168967875741</v>
      </c>
      <c r="H83" s="13">
        <f>SUM(H55,H57:H60,H62:H67,H69:H75,H77:H81)</f>
        <v>53773776</v>
      </c>
      <c r="I83" s="12">
        <f>SUM(I55,I57:I60,I62:I67,I69:I75,I77:I81)</f>
        <v>65910159</v>
      </c>
      <c r="J83" s="12">
        <f>SUM(J55,J57:J60,J62:J67,J69:J75,J77:J81)</f>
        <v>76775416</v>
      </c>
      <c r="K83" s="13">
        <f>SUM(K55,K57:K60,K62:K67,K69:K75,K77:K81)</f>
        <v>196459351</v>
      </c>
      <c r="L83" s="13">
        <f>SUM(L55,L57:L60,L62:L67,L69:L75,L77:L81)</f>
        <v>136071299</v>
      </c>
      <c r="M83" s="12">
        <f>SUM(M55,M57:M60,M62:M67,M69:M75,M77:M81)</f>
        <v>137685131</v>
      </c>
      <c r="N83" s="12">
        <f>SUM(N55,N57:N60,N62:N67,N69:N75,N77:N81)</f>
        <v>203498108</v>
      </c>
      <c r="O83" s="13">
        <f>SUM(O55,O57:O60,O62:O67,O69:O75,O77:O81)</f>
        <v>477254538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2767670180</v>
      </c>
      <c r="E86" s="19">
        <v>2767670180</v>
      </c>
      <c r="F86" s="19">
        <v>703811276</v>
      </c>
      <c r="G86" s="21">
        <f>IF(($D86      =0),0,($F86      /$D86      ))</f>
        <v>0.25429738018855991</v>
      </c>
      <c r="H86" s="20">
        <v>8934286</v>
      </c>
      <c r="I86" s="19">
        <v>133427451</v>
      </c>
      <c r="J86" s="19">
        <v>75295908</v>
      </c>
      <c r="K86" s="20">
        <v>217657645</v>
      </c>
      <c r="L86" s="20">
        <v>153861460</v>
      </c>
      <c r="M86" s="19">
        <v>196363465</v>
      </c>
      <c r="N86" s="19">
        <v>135928706</v>
      </c>
      <c r="O86" s="20">
        <v>486153631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7642206000</v>
      </c>
      <c r="E87" s="19">
        <v>7642206000</v>
      </c>
      <c r="F87" s="19">
        <v>2173971780</v>
      </c>
      <c r="G87" s="21">
        <f>IF(($D87      =0),0,($F87      /$D87      ))</f>
        <v>0.28446914150181246</v>
      </c>
      <c r="H87" s="20">
        <v>208254360</v>
      </c>
      <c r="I87" s="19">
        <v>357365213</v>
      </c>
      <c r="J87" s="19">
        <v>358656922</v>
      </c>
      <c r="K87" s="20">
        <v>924276495</v>
      </c>
      <c r="L87" s="20">
        <v>363277981</v>
      </c>
      <c r="M87" s="19">
        <v>414255046</v>
      </c>
      <c r="N87" s="19">
        <v>472162258</v>
      </c>
      <c r="O87" s="20">
        <v>1249695285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2228221908</v>
      </c>
      <c r="E88" s="19">
        <v>2228221908</v>
      </c>
      <c r="F88" s="19">
        <v>546619376</v>
      </c>
      <c r="G88" s="21">
        <f>IF(($D88      =0),0,($F88      /$D88      ))</f>
        <v>0.24531639960879517</v>
      </c>
      <c r="H88" s="20">
        <v>0</v>
      </c>
      <c r="I88" s="19">
        <v>0</v>
      </c>
      <c r="J88" s="19">
        <v>82151767</v>
      </c>
      <c r="K88" s="20">
        <v>82151767</v>
      </c>
      <c r="L88" s="20">
        <v>69111676</v>
      </c>
      <c r="M88" s="19">
        <v>182519733</v>
      </c>
      <c r="N88" s="19">
        <v>212836200</v>
      </c>
      <c r="O88" s="20">
        <v>464467609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12638098088</v>
      </c>
      <c r="E89" s="12">
        <f>SUM(E86:E88)</f>
        <v>12638098088</v>
      </c>
      <c r="F89" s="12">
        <f>SUM(F86:F88)</f>
        <v>3424402432</v>
      </c>
      <c r="G89" s="14">
        <f>IF(($D89      =0),0,($F89      /$D89      ))</f>
        <v>0.2709586844599271</v>
      </c>
      <c r="H89" s="13">
        <f>SUM(H86:H88)</f>
        <v>217188646</v>
      </c>
      <c r="I89" s="12">
        <f>SUM(I86:I88)</f>
        <v>490792664</v>
      </c>
      <c r="J89" s="12">
        <f>SUM(J86:J88)</f>
        <v>516104597</v>
      </c>
      <c r="K89" s="13">
        <f>SUM(K86:K88)</f>
        <v>1224085907</v>
      </c>
      <c r="L89" s="13">
        <f>SUM(L86:L88)</f>
        <v>586251117</v>
      </c>
      <c r="M89" s="12">
        <f>SUM(M86:M88)</f>
        <v>793138244</v>
      </c>
      <c r="N89" s="12">
        <f>SUM(N86:N88)</f>
        <v>820927164</v>
      </c>
      <c r="O89" s="13">
        <f>SUM(O86:O88)</f>
        <v>2200316525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539962860</v>
      </c>
      <c r="E90" s="19">
        <v>539962860</v>
      </c>
      <c r="F90" s="19">
        <v>37638233</v>
      </c>
      <c r="G90" s="21">
        <f>IF(($D90      =0),0,($F90      /$D90      ))</f>
        <v>6.9705225652001324E-2</v>
      </c>
      <c r="H90" s="20">
        <v>2055747</v>
      </c>
      <c r="I90" s="19">
        <v>744713</v>
      </c>
      <c r="J90" s="19">
        <v>3057174</v>
      </c>
      <c r="K90" s="20">
        <v>5857634</v>
      </c>
      <c r="L90" s="20">
        <v>961194</v>
      </c>
      <c r="M90" s="19">
        <v>10465241</v>
      </c>
      <c r="N90" s="19">
        <v>20354164</v>
      </c>
      <c r="O90" s="20">
        <v>31780599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259622261</v>
      </c>
      <c r="E91" s="19">
        <v>259622261</v>
      </c>
      <c r="F91" s="19">
        <v>81966733</v>
      </c>
      <c r="G91" s="21">
        <f>IF(($D91      =0),0,($F91      /$D91      ))</f>
        <v>0.31571535000228657</v>
      </c>
      <c r="H91" s="20">
        <v>2602043</v>
      </c>
      <c r="I91" s="19">
        <v>10765952</v>
      </c>
      <c r="J91" s="19">
        <v>14401468</v>
      </c>
      <c r="K91" s="20">
        <v>27769463</v>
      </c>
      <c r="L91" s="20">
        <v>20992115</v>
      </c>
      <c r="M91" s="19">
        <v>16494448</v>
      </c>
      <c r="N91" s="19">
        <v>16710707</v>
      </c>
      <c r="O91" s="20">
        <v>54197270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89514197</v>
      </c>
      <c r="E92" s="19">
        <v>89514197</v>
      </c>
      <c r="F92" s="19">
        <v>29204287</v>
      </c>
      <c r="G92" s="21">
        <f>IF(($D92      =0),0,($F92      /$D92      ))</f>
        <v>0.32625313055090022</v>
      </c>
      <c r="H92" s="20">
        <v>0</v>
      </c>
      <c r="I92" s="19">
        <v>0</v>
      </c>
      <c r="J92" s="19">
        <v>0</v>
      </c>
      <c r="K92" s="20">
        <v>0</v>
      </c>
      <c r="L92" s="20">
        <v>2064341</v>
      </c>
      <c r="M92" s="19">
        <v>8105871</v>
      </c>
      <c r="N92" s="19">
        <v>19034075</v>
      </c>
      <c r="O92" s="20">
        <v>29204287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2287000</v>
      </c>
      <c r="E93" s="19">
        <v>2287000</v>
      </c>
      <c r="F93" s="19">
        <v>410947</v>
      </c>
      <c r="G93" s="21">
        <f>IF(($D93      =0),0,($F93      /$D93      ))</f>
        <v>0.17968823786620025</v>
      </c>
      <c r="H93" s="20">
        <v>5600</v>
      </c>
      <c r="I93" s="19">
        <v>265277</v>
      </c>
      <c r="J93" s="19">
        <v>47909</v>
      </c>
      <c r="K93" s="20">
        <v>318786</v>
      </c>
      <c r="L93" s="20">
        <v>55212</v>
      </c>
      <c r="M93" s="19">
        <v>0</v>
      </c>
      <c r="N93" s="19">
        <v>36949</v>
      </c>
      <c r="O93" s="20">
        <v>92161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891386318</v>
      </c>
      <c r="E94" s="12">
        <f>SUM(E90:E93)</f>
        <v>891386318</v>
      </c>
      <c r="F94" s="12">
        <f>SUM(F90:F93)</f>
        <v>149220200</v>
      </c>
      <c r="G94" s="14">
        <f>IF(($D94      =0),0,($F94      /$D94      ))</f>
        <v>0.16740238994783405</v>
      </c>
      <c r="H94" s="13">
        <f>SUM(H90:H93)</f>
        <v>4663390</v>
      </c>
      <c r="I94" s="12">
        <f>SUM(I90:I93)</f>
        <v>11775942</v>
      </c>
      <c r="J94" s="12">
        <f>SUM(J90:J93)</f>
        <v>17506551</v>
      </c>
      <c r="K94" s="13">
        <f>SUM(K90:K93)</f>
        <v>33945883</v>
      </c>
      <c r="L94" s="13">
        <f>SUM(L90:L93)</f>
        <v>24072862</v>
      </c>
      <c r="M94" s="12">
        <f>SUM(M90:M93)</f>
        <v>35065560</v>
      </c>
      <c r="N94" s="12">
        <f>SUM(N90:N93)</f>
        <v>56135895</v>
      </c>
      <c r="O94" s="13">
        <f>SUM(O90:O93)</f>
        <v>115274317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450885244</v>
      </c>
      <c r="E95" s="19">
        <v>450885244</v>
      </c>
      <c r="F95" s="19">
        <v>181727994</v>
      </c>
      <c r="G95" s="21">
        <f>IF(($D95      =0),0,($F95      /$D95      ))</f>
        <v>0.40304710881157157</v>
      </c>
      <c r="H95" s="20">
        <v>38645811</v>
      </c>
      <c r="I95" s="19">
        <v>5303905</v>
      </c>
      <c r="J95" s="19">
        <v>9773122</v>
      </c>
      <c r="K95" s="20">
        <v>53722838</v>
      </c>
      <c r="L95" s="20">
        <v>78271599</v>
      </c>
      <c r="M95" s="19">
        <v>21258947</v>
      </c>
      <c r="N95" s="19">
        <v>28474610</v>
      </c>
      <c r="O95" s="20">
        <v>128005156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193935800</v>
      </c>
      <c r="E96" s="19">
        <v>193935800</v>
      </c>
      <c r="F96" s="19">
        <v>36537471</v>
      </c>
      <c r="G96" s="21">
        <f>IF(($D96      =0),0,($F96      /$D96      ))</f>
        <v>0.18839982612802794</v>
      </c>
      <c r="H96" s="20">
        <v>0</v>
      </c>
      <c r="I96" s="19">
        <v>5607158</v>
      </c>
      <c r="J96" s="19">
        <v>2994854</v>
      </c>
      <c r="K96" s="20">
        <v>8602012</v>
      </c>
      <c r="L96" s="20">
        <v>17426431</v>
      </c>
      <c r="M96" s="19">
        <v>10509028</v>
      </c>
      <c r="N96" s="19">
        <v>0</v>
      </c>
      <c r="O96" s="20">
        <v>27935459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245658000</v>
      </c>
      <c r="E97" s="19">
        <v>245658000</v>
      </c>
      <c r="F97" s="19">
        <v>142089324</v>
      </c>
      <c r="G97" s="21">
        <f>IF(($D97      =0),0,($F97      /$D97      ))</f>
        <v>0.57840299929169825</v>
      </c>
      <c r="H97" s="20">
        <v>46560061</v>
      </c>
      <c r="I97" s="19">
        <v>18588436</v>
      </c>
      <c r="J97" s="19">
        <v>11152774</v>
      </c>
      <c r="K97" s="20">
        <v>76301271</v>
      </c>
      <c r="L97" s="20">
        <v>9600881</v>
      </c>
      <c r="M97" s="19">
        <v>48453637</v>
      </c>
      <c r="N97" s="19">
        <v>7733535</v>
      </c>
      <c r="O97" s="20">
        <v>65788053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3450000</v>
      </c>
      <c r="E98" s="19">
        <v>3450000</v>
      </c>
      <c r="F98" s="19">
        <v>730595</v>
      </c>
      <c r="G98" s="21">
        <f>IF(($D98      =0),0,($F98      /$D98      ))</f>
        <v>0.21176666666666666</v>
      </c>
      <c r="H98" s="20">
        <v>82642</v>
      </c>
      <c r="I98" s="19">
        <v>17983</v>
      </c>
      <c r="J98" s="19">
        <v>588725</v>
      </c>
      <c r="K98" s="20">
        <v>689350</v>
      </c>
      <c r="L98" s="20">
        <v>41245</v>
      </c>
      <c r="M98" s="19">
        <v>0</v>
      </c>
      <c r="N98" s="19">
        <v>0</v>
      </c>
      <c r="O98" s="20">
        <v>41245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893929044</v>
      </c>
      <c r="E99" s="12">
        <f>SUM(E95:E98)</f>
        <v>893929044</v>
      </c>
      <c r="F99" s="12">
        <f>SUM(F95:F98)</f>
        <v>361085384</v>
      </c>
      <c r="G99" s="14">
        <f>IF(($D99      =0),0,($F99      /$D99      ))</f>
        <v>0.40393069944822152</v>
      </c>
      <c r="H99" s="13">
        <f>SUM(H95:H98)</f>
        <v>85288514</v>
      </c>
      <c r="I99" s="12">
        <f>SUM(I95:I98)</f>
        <v>29517482</v>
      </c>
      <c r="J99" s="12">
        <f>SUM(J95:J98)</f>
        <v>24509475</v>
      </c>
      <c r="K99" s="13">
        <f>SUM(K95:K98)</f>
        <v>139315471</v>
      </c>
      <c r="L99" s="13">
        <f>SUM(L95:L98)</f>
        <v>105340156</v>
      </c>
      <c r="M99" s="12">
        <f>SUM(M95:M98)</f>
        <v>80221612</v>
      </c>
      <c r="N99" s="12">
        <f>SUM(N95:N98)</f>
        <v>36208145</v>
      </c>
      <c r="O99" s="13">
        <f>SUM(O95:O98)</f>
        <v>221769913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14423413450</v>
      </c>
      <c r="E100" s="12">
        <f>SUM(E86:E88,E90:E93,E95:E98)</f>
        <v>14423413450</v>
      </c>
      <c r="F100" s="12">
        <f>SUM(F86:F88,F90:F93,F95:F98)</f>
        <v>3934708016</v>
      </c>
      <c r="G100" s="14">
        <f>IF(($D100     =0),0,($F100     /$D100     ))</f>
        <v>0.27280005732623575</v>
      </c>
      <c r="H100" s="13">
        <f>SUM(H86:H88,H90:H93,H95:H98)</f>
        <v>307140550</v>
      </c>
      <c r="I100" s="12">
        <f>SUM(I86:I88,I90:I93,I95:I98)</f>
        <v>532086088</v>
      </c>
      <c r="J100" s="12">
        <f>SUM(J86:J88,J90:J93,J95:J98)</f>
        <v>558120623</v>
      </c>
      <c r="K100" s="13">
        <f>SUM(K86:K88,K90:K93,K95:K98)</f>
        <v>1397347261</v>
      </c>
      <c r="L100" s="13">
        <f>SUM(L86:L88,L90:L93,L95:L98)</f>
        <v>715664135</v>
      </c>
      <c r="M100" s="12">
        <f>SUM(M86:M88,M90:M93,M95:M98)</f>
        <v>908425416</v>
      </c>
      <c r="N100" s="12">
        <f>SUM(N86:N88,N90:N93,N95:N98)</f>
        <v>913271204</v>
      </c>
      <c r="O100" s="13">
        <f>SUM(O86:O88,O90:O93,O95:O98)</f>
        <v>2537360755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8143224000</v>
      </c>
      <c r="E103" s="19">
        <v>8143224000</v>
      </c>
      <c r="F103" s="19">
        <v>1529381762</v>
      </c>
      <c r="G103" s="21">
        <f>IF(($D103     =0),0,($F103     /$D103     ))</f>
        <v>0.18781035152661893</v>
      </c>
      <c r="H103" s="20">
        <v>114986037</v>
      </c>
      <c r="I103" s="19">
        <v>188076075</v>
      </c>
      <c r="J103" s="19">
        <v>217455039</v>
      </c>
      <c r="K103" s="20">
        <v>520517151</v>
      </c>
      <c r="L103" s="20">
        <v>319664360</v>
      </c>
      <c r="M103" s="19">
        <v>266428981</v>
      </c>
      <c r="N103" s="19">
        <v>422771270</v>
      </c>
      <c r="O103" s="20">
        <v>1008864611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8143224000</v>
      </c>
      <c r="E104" s="12">
        <f>E103</f>
        <v>8143224000</v>
      </c>
      <c r="F104" s="12">
        <f>F103</f>
        <v>1529381762</v>
      </c>
      <c r="G104" s="14">
        <f>IF(($D104     =0),0,($F104     /$D104     ))</f>
        <v>0.18781035152661893</v>
      </c>
      <c r="H104" s="13">
        <f>H103</f>
        <v>114986037</v>
      </c>
      <c r="I104" s="12">
        <f>I103</f>
        <v>188076075</v>
      </c>
      <c r="J104" s="12">
        <f>J103</f>
        <v>217455039</v>
      </c>
      <c r="K104" s="13">
        <f>K103</f>
        <v>520517151</v>
      </c>
      <c r="L104" s="13">
        <f>L103</f>
        <v>319664360</v>
      </c>
      <c r="M104" s="12">
        <f>M103</f>
        <v>266428981</v>
      </c>
      <c r="N104" s="12">
        <f>N103</f>
        <v>422771270</v>
      </c>
      <c r="O104" s="13">
        <f>O103</f>
        <v>1008864611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54355578</v>
      </c>
      <c r="E105" s="19">
        <v>54355578</v>
      </c>
      <c r="F105" s="19">
        <v>31199851</v>
      </c>
      <c r="G105" s="21">
        <f>IF(($D105     =0),0,($F105     /$D105     ))</f>
        <v>0.57399538645325421</v>
      </c>
      <c r="H105" s="20">
        <v>3445993</v>
      </c>
      <c r="I105" s="19">
        <v>5456495</v>
      </c>
      <c r="J105" s="19">
        <v>4530887</v>
      </c>
      <c r="K105" s="20">
        <v>13433375</v>
      </c>
      <c r="L105" s="20">
        <v>4787508</v>
      </c>
      <c r="M105" s="19">
        <v>10007076</v>
      </c>
      <c r="N105" s="19">
        <v>2971892</v>
      </c>
      <c r="O105" s="20">
        <v>17766476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94051025</v>
      </c>
      <c r="E106" s="19">
        <v>94051025</v>
      </c>
      <c r="F106" s="19">
        <v>25072584</v>
      </c>
      <c r="G106" s="21">
        <f>IF(($D106     =0),0,($F106     /$D106     ))</f>
        <v>0.26658490962751336</v>
      </c>
      <c r="H106" s="20">
        <v>1544790</v>
      </c>
      <c r="I106" s="19">
        <v>2364053</v>
      </c>
      <c r="J106" s="19">
        <v>6153223</v>
      </c>
      <c r="K106" s="20">
        <v>10062066</v>
      </c>
      <c r="L106" s="20">
        <v>4478914</v>
      </c>
      <c r="M106" s="19">
        <v>4581565</v>
      </c>
      <c r="N106" s="19">
        <v>5950039</v>
      </c>
      <c r="O106" s="20">
        <v>15010518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47122332</v>
      </c>
      <c r="E107" s="19">
        <v>47122332</v>
      </c>
      <c r="F107" s="19">
        <v>10235878</v>
      </c>
      <c r="G107" s="21">
        <f>IF(($D107     =0),0,($F107     /$D107     ))</f>
        <v>0.21721925816404841</v>
      </c>
      <c r="H107" s="20">
        <v>0</v>
      </c>
      <c r="I107" s="19">
        <v>2306596</v>
      </c>
      <c r="J107" s="19">
        <v>1350750</v>
      </c>
      <c r="K107" s="20">
        <v>3657346</v>
      </c>
      <c r="L107" s="20">
        <v>4580993</v>
      </c>
      <c r="M107" s="19">
        <v>1611175</v>
      </c>
      <c r="N107" s="19">
        <v>386364</v>
      </c>
      <c r="O107" s="20">
        <v>6578532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150892800</v>
      </c>
      <c r="E108" s="19">
        <v>150892800</v>
      </c>
      <c r="F108" s="19">
        <v>69583280</v>
      </c>
      <c r="G108" s="21">
        <f>IF(($D108     =0),0,($F108     /$D108     ))</f>
        <v>0.46114380540357125</v>
      </c>
      <c r="H108" s="20">
        <v>8909659</v>
      </c>
      <c r="I108" s="19">
        <v>12111693</v>
      </c>
      <c r="J108" s="19">
        <v>12329127</v>
      </c>
      <c r="K108" s="20">
        <v>33350479</v>
      </c>
      <c r="L108" s="20">
        <v>16174301</v>
      </c>
      <c r="M108" s="19">
        <v>9830390</v>
      </c>
      <c r="N108" s="19">
        <v>10228110</v>
      </c>
      <c r="O108" s="20">
        <v>36232801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454992250</v>
      </c>
      <c r="E109" s="19">
        <v>454992250</v>
      </c>
      <c r="F109" s="19">
        <v>180383461</v>
      </c>
      <c r="G109" s="21">
        <f>IF(($D109     =0),0,($F109     /$D109     ))</f>
        <v>0.39645391981951339</v>
      </c>
      <c r="H109" s="20">
        <v>2101086</v>
      </c>
      <c r="I109" s="19">
        <v>31073872</v>
      </c>
      <c r="J109" s="19">
        <v>49865115</v>
      </c>
      <c r="K109" s="20">
        <v>83040073</v>
      </c>
      <c r="L109" s="20">
        <v>45338599</v>
      </c>
      <c r="M109" s="19">
        <v>20696097</v>
      </c>
      <c r="N109" s="19">
        <v>31308692</v>
      </c>
      <c r="O109" s="20">
        <v>97343388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801413985</v>
      </c>
      <c r="E110" s="12">
        <f>SUM(E105:E109)</f>
        <v>801413985</v>
      </c>
      <c r="F110" s="12">
        <f>SUM(F105:F109)</f>
        <v>316475054</v>
      </c>
      <c r="G110" s="14">
        <f>IF(($D110     =0),0,($F110     /$D110     ))</f>
        <v>0.3948958464956161</v>
      </c>
      <c r="H110" s="13">
        <f>SUM(H105:H109)</f>
        <v>16001528</v>
      </c>
      <c r="I110" s="12">
        <f>SUM(I105:I109)</f>
        <v>53312709</v>
      </c>
      <c r="J110" s="12">
        <f>SUM(J105:J109)</f>
        <v>74229102</v>
      </c>
      <c r="K110" s="13">
        <f>SUM(K105:K109)</f>
        <v>143543339</v>
      </c>
      <c r="L110" s="13">
        <f>SUM(L105:L109)</f>
        <v>75360315</v>
      </c>
      <c r="M110" s="12">
        <f>SUM(M105:M109)</f>
        <v>46726303</v>
      </c>
      <c r="N110" s="12">
        <f>SUM(N105:N109)</f>
        <v>50845097</v>
      </c>
      <c r="O110" s="13">
        <f>SUM(O105:O109)</f>
        <v>172931715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45670100</v>
      </c>
      <c r="E111" s="19">
        <v>45670100</v>
      </c>
      <c r="F111" s="19">
        <v>29246581</v>
      </c>
      <c r="G111" s="21">
        <f>IF(($D111     =0),0,($F111     /$D111     ))</f>
        <v>0.6403879343377834</v>
      </c>
      <c r="H111" s="20">
        <v>5687169</v>
      </c>
      <c r="I111" s="19">
        <v>2539303</v>
      </c>
      <c r="J111" s="19">
        <v>4975686</v>
      </c>
      <c r="K111" s="20">
        <v>13202158</v>
      </c>
      <c r="L111" s="20">
        <v>2988069</v>
      </c>
      <c r="M111" s="19">
        <v>6350943</v>
      </c>
      <c r="N111" s="19">
        <v>6705411</v>
      </c>
      <c r="O111" s="20">
        <v>16044423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83817650</v>
      </c>
      <c r="E112" s="19">
        <v>83817650</v>
      </c>
      <c r="F112" s="19">
        <v>18816718</v>
      </c>
      <c r="G112" s="21">
        <f>IF(($D112     =0),0,($F112     /$D112     ))</f>
        <v>0.22449589078195345</v>
      </c>
      <c r="H112" s="20">
        <v>1917981</v>
      </c>
      <c r="I112" s="19">
        <v>2677909</v>
      </c>
      <c r="J112" s="19">
        <v>6547656</v>
      </c>
      <c r="K112" s="20">
        <v>11143546</v>
      </c>
      <c r="L112" s="20">
        <v>8399920</v>
      </c>
      <c r="M112" s="19">
        <v>5746914</v>
      </c>
      <c r="N112" s="19">
        <v>-6473662</v>
      </c>
      <c r="O112" s="20">
        <v>7673172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20827860</v>
      </c>
      <c r="E113" s="19">
        <v>20827860</v>
      </c>
      <c r="F113" s="19">
        <v>8240600</v>
      </c>
      <c r="G113" s="21">
        <f>IF(($D113     =0),0,($F113     /$D113     ))</f>
        <v>0.39565274588940008</v>
      </c>
      <c r="H113" s="20">
        <v>0</v>
      </c>
      <c r="I113" s="19">
        <v>1020474</v>
      </c>
      <c r="J113" s="19">
        <v>672124</v>
      </c>
      <c r="K113" s="20">
        <v>1692598</v>
      </c>
      <c r="L113" s="20">
        <v>0</v>
      </c>
      <c r="M113" s="19">
        <v>2940772</v>
      </c>
      <c r="N113" s="19">
        <v>3607230</v>
      </c>
      <c r="O113" s="20">
        <v>6548002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13368750</v>
      </c>
      <c r="E114" s="19">
        <v>13368750</v>
      </c>
      <c r="F114" s="19">
        <v>7005658</v>
      </c>
      <c r="G114" s="21">
        <f>IF(($D114     =0),0,($F114     /$D114     ))</f>
        <v>0.52403238896680693</v>
      </c>
      <c r="H114" s="20">
        <v>2680700</v>
      </c>
      <c r="I114" s="19">
        <v>1076563</v>
      </c>
      <c r="J114" s="19">
        <v>757409</v>
      </c>
      <c r="K114" s="20">
        <v>4514672</v>
      </c>
      <c r="L114" s="20">
        <v>835258</v>
      </c>
      <c r="M114" s="19">
        <v>43</v>
      </c>
      <c r="N114" s="19">
        <v>1655685</v>
      </c>
      <c r="O114" s="20">
        <v>2490986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768760054</v>
      </c>
      <c r="E115" s="19">
        <v>768760054</v>
      </c>
      <c r="F115" s="19">
        <v>261729164</v>
      </c>
      <c r="G115" s="21">
        <f>IF(($D115     =0),0,($F115     /$D115     ))</f>
        <v>0.34045624852406808</v>
      </c>
      <c r="H115" s="20">
        <v>16309726</v>
      </c>
      <c r="I115" s="19">
        <v>0</v>
      </c>
      <c r="J115" s="19">
        <v>88207404</v>
      </c>
      <c r="K115" s="20">
        <v>104517130</v>
      </c>
      <c r="L115" s="20">
        <v>7816321</v>
      </c>
      <c r="M115" s="19">
        <v>79508514</v>
      </c>
      <c r="N115" s="19">
        <v>69887199</v>
      </c>
      <c r="O115" s="20">
        <v>157212034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22922001</v>
      </c>
      <c r="E116" s="19">
        <v>22922001</v>
      </c>
      <c r="F116" s="19">
        <v>15174277</v>
      </c>
      <c r="G116" s="21">
        <f>IF(($D116     =0),0,($F116     /$D116     ))</f>
        <v>0.66199617563929081</v>
      </c>
      <c r="H116" s="20">
        <v>5198665</v>
      </c>
      <c r="I116" s="19">
        <v>1277218</v>
      </c>
      <c r="J116" s="19">
        <v>2548199</v>
      </c>
      <c r="K116" s="20">
        <v>9024082</v>
      </c>
      <c r="L116" s="20">
        <v>2887181</v>
      </c>
      <c r="M116" s="19">
        <v>992916</v>
      </c>
      <c r="N116" s="19">
        <v>2270098</v>
      </c>
      <c r="O116" s="20">
        <v>6150195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24324415</v>
      </c>
      <c r="E117" s="19">
        <v>24324415</v>
      </c>
      <c r="F117" s="19">
        <v>13878370</v>
      </c>
      <c r="G117" s="21">
        <f>IF(($D117     =0),0,($F117     /$D117     ))</f>
        <v>0.5705530842160027</v>
      </c>
      <c r="H117" s="20">
        <v>2760771</v>
      </c>
      <c r="I117" s="19">
        <v>2425307</v>
      </c>
      <c r="J117" s="19">
        <v>2734764</v>
      </c>
      <c r="K117" s="20">
        <v>7920842</v>
      </c>
      <c r="L117" s="20">
        <v>2442521</v>
      </c>
      <c r="M117" s="19">
        <v>1578770</v>
      </c>
      <c r="N117" s="19">
        <v>1936237</v>
      </c>
      <c r="O117" s="20">
        <v>5957528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184314976</v>
      </c>
      <c r="E118" s="19">
        <v>212978855</v>
      </c>
      <c r="F118" s="19">
        <v>117223773</v>
      </c>
      <c r="G118" s="21">
        <f>IF(($D118     =0),0,($F118     /$D118     ))</f>
        <v>0.63599700655903291</v>
      </c>
      <c r="H118" s="20">
        <v>25489645</v>
      </c>
      <c r="I118" s="19">
        <v>18065260</v>
      </c>
      <c r="J118" s="19">
        <v>10840</v>
      </c>
      <c r="K118" s="20">
        <v>43565745</v>
      </c>
      <c r="L118" s="20">
        <v>30087067</v>
      </c>
      <c r="M118" s="19">
        <v>16539409</v>
      </c>
      <c r="N118" s="19">
        <v>27031552</v>
      </c>
      <c r="O118" s="20">
        <v>73658028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1164005806</v>
      </c>
      <c r="E119" s="12">
        <f>SUM(E111:E118)</f>
        <v>1192669685</v>
      </c>
      <c r="F119" s="12">
        <f>SUM(F111:F118)</f>
        <v>471315141</v>
      </c>
      <c r="G119" s="14">
        <f>IF(($D119     =0),0,($F119     /$D119     ))</f>
        <v>0.40490789527900345</v>
      </c>
      <c r="H119" s="13">
        <f>SUM(H111:H118)</f>
        <v>60044657</v>
      </c>
      <c r="I119" s="12">
        <f>SUM(I111:I118)</f>
        <v>29082034</v>
      </c>
      <c r="J119" s="12">
        <f>SUM(J111:J118)</f>
        <v>106454082</v>
      </c>
      <c r="K119" s="13">
        <f>SUM(K111:K118)</f>
        <v>195580773</v>
      </c>
      <c r="L119" s="13">
        <f>SUM(L111:L118)</f>
        <v>55456337</v>
      </c>
      <c r="M119" s="12">
        <f>SUM(M111:M118)</f>
        <v>113658281</v>
      </c>
      <c r="N119" s="12">
        <f>SUM(N111:N118)</f>
        <v>106619750</v>
      </c>
      <c r="O119" s="13">
        <f>SUM(O111:O118)</f>
        <v>275734368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34233750</v>
      </c>
      <c r="E120" s="19">
        <v>34233750</v>
      </c>
      <c r="F120" s="19">
        <v>25134819</v>
      </c>
      <c r="G120" s="21">
        <f>IF(($D120     =0),0,($F120     /$D120     ))</f>
        <v>0.7342116770730639</v>
      </c>
      <c r="H120" s="20">
        <v>7161257</v>
      </c>
      <c r="I120" s="19">
        <v>4874836</v>
      </c>
      <c r="J120" s="19">
        <v>2865649</v>
      </c>
      <c r="K120" s="20">
        <v>14901742</v>
      </c>
      <c r="L120" s="20">
        <v>4297347</v>
      </c>
      <c r="M120" s="19">
        <v>3386682</v>
      </c>
      <c r="N120" s="19">
        <v>2549048</v>
      </c>
      <c r="O120" s="20">
        <v>10233077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54003956</v>
      </c>
      <c r="E121" s="19">
        <v>54003956</v>
      </c>
      <c r="F121" s="19">
        <v>61092911</v>
      </c>
      <c r="G121" s="21">
        <f>IF(($D121     =0),0,($F121     /$D121     ))</f>
        <v>1.1312673278972378</v>
      </c>
      <c r="H121" s="20">
        <v>11531304</v>
      </c>
      <c r="I121" s="19">
        <v>9524654</v>
      </c>
      <c r="J121" s="19">
        <v>11533780</v>
      </c>
      <c r="K121" s="20">
        <v>32589738</v>
      </c>
      <c r="L121" s="20">
        <v>13024890</v>
      </c>
      <c r="M121" s="19">
        <v>14185685</v>
      </c>
      <c r="N121" s="19">
        <v>1292598</v>
      </c>
      <c r="O121" s="20">
        <v>28503173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131661450</v>
      </c>
      <c r="E122" s="19">
        <v>138342864</v>
      </c>
      <c r="F122" s="19">
        <v>44404702</v>
      </c>
      <c r="G122" s="21">
        <f>IF(($D122     =0),0,($F122     /$D122     ))</f>
        <v>0.33726426376133639</v>
      </c>
      <c r="H122" s="20">
        <v>282520</v>
      </c>
      <c r="I122" s="19">
        <v>8315403</v>
      </c>
      <c r="J122" s="19">
        <v>11432714</v>
      </c>
      <c r="K122" s="20">
        <v>20030637</v>
      </c>
      <c r="L122" s="20">
        <v>4791536</v>
      </c>
      <c r="M122" s="19">
        <v>16574550</v>
      </c>
      <c r="N122" s="19">
        <v>3007979</v>
      </c>
      <c r="O122" s="20">
        <v>24374065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308395356</v>
      </c>
      <c r="E123" s="19">
        <v>308395356</v>
      </c>
      <c r="F123" s="19">
        <v>117489640</v>
      </c>
      <c r="G123" s="21">
        <f>IF(($D123     =0),0,($F123     /$D123     ))</f>
        <v>0.38097084704479145</v>
      </c>
      <c r="H123" s="20">
        <v>0</v>
      </c>
      <c r="I123" s="19">
        <v>9742012</v>
      </c>
      <c r="J123" s="19">
        <v>15275647</v>
      </c>
      <c r="K123" s="20">
        <v>25017659</v>
      </c>
      <c r="L123" s="20">
        <v>43937461</v>
      </c>
      <c r="M123" s="19">
        <v>26113186</v>
      </c>
      <c r="N123" s="19">
        <v>22421334</v>
      </c>
      <c r="O123" s="20">
        <v>92471981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528294512</v>
      </c>
      <c r="E124" s="12">
        <f>SUM(E120:E123)</f>
        <v>534975926</v>
      </c>
      <c r="F124" s="12">
        <f>SUM(F120:F123)</f>
        <v>248122072</v>
      </c>
      <c r="G124" s="14">
        <f>IF(($D124     =0),0,($F124     /$D124     ))</f>
        <v>0.46966619255738168</v>
      </c>
      <c r="H124" s="13">
        <f>SUM(H120:H123)</f>
        <v>18975081</v>
      </c>
      <c r="I124" s="12">
        <f>SUM(I120:I123)</f>
        <v>32456905</v>
      </c>
      <c r="J124" s="12">
        <f>SUM(J120:J123)</f>
        <v>41107790</v>
      </c>
      <c r="K124" s="13">
        <f>SUM(K120:K123)</f>
        <v>92539776</v>
      </c>
      <c r="L124" s="13">
        <f>SUM(L120:L123)</f>
        <v>66051234</v>
      </c>
      <c r="M124" s="12">
        <f>SUM(M120:M123)</f>
        <v>60260103</v>
      </c>
      <c r="N124" s="12">
        <f>SUM(N120:N123)</f>
        <v>29270959</v>
      </c>
      <c r="O124" s="13">
        <f>SUM(O120:O123)</f>
        <v>155582296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25668700</v>
      </c>
      <c r="E125" s="19">
        <v>25668700</v>
      </c>
      <c r="F125" s="19">
        <v>4003521</v>
      </c>
      <c r="G125" s="21">
        <f>IF(($D125     =0),0,($F125     /$D125     ))</f>
        <v>0.15596898167807485</v>
      </c>
      <c r="H125" s="20">
        <v>0</v>
      </c>
      <c r="I125" s="19">
        <v>1674662</v>
      </c>
      <c r="J125" s="19">
        <v>112070</v>
      </c>
      <c r="K125" s="20">
        <v>1786732</v>
      </c>
      <c r="L125" s="20">
        <v>2036079</v>
      </c>
      <c r="M125" s="19">
        <v>0</v>
      </c>
      <c r="N125" s="19">
        <v>180710</v>
      </c>
      <c r="O125" s="20">
        <v>2216789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60607733</v>
      </c>
      <c r="E126" s="19">
        <v>60607733</v>
      </c>
      <c r="F126" s="19">
        <v>33988423</v>
      </c>
      <c r="G126" s="21">
        <f>IF(($D126     =0),0,($F126     /$D126     ))</f>
        <v>0.56079350468363498</v>
      </c>
      <c r="H126" s="20">
        <v>3274396</v>
      </c>
      <c r="I126" s="19">
        <v>4642174</v>
      </c>
      <c r="J126" s="19">
        <v>5682406</v>
      </c>
      <c r="K126" s="20">
        <v>13598976</v>
      </c>
      <c r="L126" s="20">
        <v>5980073</v>
      </c>
      <c r="M126" s="19">
        <v>6987767</v>
      </c>
      <c r="N126" s="19">
        <v>7421607</v>
      </c>
      <c r="O126" s="20">
        <v>20389447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57968220</v>
      </c>
      <c r="E127" s="19">
        <v>57968220</v>
      </c>
      <c r="F127" s="19">
        <v>26514151</v>
      </c>
      <c r="G127" s="21">
        <f>IF(($D127     =0),0,($F127     /$D127     ))</f>
        <v>0.45739115329054436</v>
      </c>
      <c r="H127" s="20">
        <v>2526951</v>
      </c>
      <c r="I127" s="19">
        <v>0</v>
      </c>
      <c r="J127" s="19">
        <v>7208285</v>
      </c>
      <c r="K127" s="20">
        <v>9735236</v>
      </c>
      <c r="L127" s="20">
        <v>7315605</v>
      </c>
      <c r="M127" s="19">
        <v>4494430</v>
      </c>
      <c r="N127" s="19">
        <v>4968880</v>
      </c>
      <c r="O127" s="20">
        <v>16778915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39697803</v>
      </c>
      <c r="E128" s="19">
        <v>39697803</v>
      </c>
      <c r="F128" s="19">
        <v>21026512</v>
      </c>
      <c r="G128" s="21">
        <f>IF(($D128     =0),0,($F128     /$D128     ))</f>
        <v>0.52966437462546734</v>
      </c>
      <c r="H128" s="20">
        <v>1974210</v>
      </c>
      <c r="I128" s="19">
        <v>4269906</v>
      </c>
      <c r="J128" s="19">
        <v>4821631</v>
      </c>
      <c r="K128" s="20">
        <v>11065747</v>
      </c>
      <c r="L128" s="20">
        <v>1702928</v>
      </c>
      <c r="M128" s="19">
        <v>114284</v>
      </c>
      <c r="N128" s="19">
        <v>8143553</v>
      </c>
      <c r="O128" s="20">
        <v>9960765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371252703</v>
      </c>
      <c r="E129" s="19">
        <v>371252703</v>
      </c>
      <c r="F129" s="19">
        <v>112620386</v>
      </c>
      <c r="G129" s="21">
        <f>IF(($D129     =0),0,($F129     /$D129     ))</f>
        <v>0.30335236643381425</v>
      </c>
      <c r="H129" s="20">
        <v>10828526</v>
      </c>
      <c r="I129" s="19">
        <v>18831470</v>
      </c>
      <c r="J129" s="19">
        <v>13541785</v>
      </c>
      <c r="K129" s="20">
        <v>43201781</v>
      </c>
      <c r="L129" s="20">
        <v>28145770</v>
      </c>
      <c r="M129" s="19">
        <v>19896814</v>
      </c>
      <c r="N129" s="19">
        <v>21376021</v>
      </c>
      <c r="O129" s="20">
        <v>69418605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555195159</v>
      </c>
      <c r="E130" s="12">
        <f>SUM(E125:E129)</f>
        <v>555195159</v>
      </c>
      <c r="F130" s="12">
        <f>SUM(F125:F129)</f>
        <v>198152993</v>
      </c>
      <c r="G130" s="14">
        <f>IF(($D130     =0),0,($F130     /$D130     ))</f>
        <v>0.35690691784292017</v>
      </c>
      <c r="H130" s="13">
        <f>SUM(H125:H129)</f>
        <v>18604083</v>
      </c>
      <c r="I130" s="12">
        <f>SUM(I125:I129)</f>
        <v>29418212</v>
      </c>
      <c r="J130" s="12">
        <f>SUM(J125:J129)</f>
        <v>31366177</v>
      </c>
      <c r="K130" s="13">
        <f>SUM(K125:K129)</f>
        <v>79388472</v>
      </c>
      <c r="L130" s="13">
        <f>SUM(L125:L129)</f>
        <v>45180455</v>
      </c>
      <c r="M130" s="12">
        <f>SUM(M125:M129)</f>
        <v>31493295</v>
      </c>
      <c r="N130" s="12">
        <f>SUM(N125:N129)</f>
        <v>42090771</v>
      </c>
      <c r="O130" s="13">
        <f>SUM(O125:O129)</f>
        <v>118764521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255337696</v>
      </c>
      <c r="E131" s="19">
        <v>255337696</v>
      </c>
      <c r="F131" s="19">
        <v>109621200</v>
      </c>
      <c r="G131" s="21">
        <f>IF(($D131     =0),0,($F131     /$D131     ))</f>
        <v>0.42931851315835479</v>
      </c>
      <c r="H131" s="20">
        <v>4019856</v>
      </c>
      <c r="I131" s="19">
        <v>9911581</v>
      </c>
      <c r="J131" s="19">
        <v>12800016</v>
      </c>
      <c r="K131" s="20">
        <v>26731453</v>
      </c>
      <c r="L131" s="20">
        <v>22253361</v>
      </c>
      <c r="M131" s="19">
        <v>29995917</v>
      </c>
      <c r="N131" s="19">
        <v>30640469</v>
      </c>
      <c r="O131" s="20">
        <v>82889747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39050601</v>
      </c>
      <c r="E132" s="19">
        <v>39050601</v>
      </c>
      <c r="F132" s="19">
        <v>17926177</v>
      </c>
      <c r="G132" s="21">
        <f>IF(($D132     =0),0,($F132     /$D132     ))</f>
        <v>0.4590499644294847</v>
      </c>
      <c r="H132" s="20">
        <v>4801342</v>
      </c>
      <c r="I132" s="19">
        <v>2037692</v>
      </c>
      <c r="J132" s="19">
        <v>2228386</v>
      </c>
      <c r="K132" s="20">
        <v>9067420</v>
      </c>
      <c r="L132" s="20">
        <v>399300</v>
      </c>
      <c r="M132" s="19">
        <v>0</v>
      </c>
      <c r="N132" s="19">
        <v>8459457</v>
      </c>
      <c r="O132" s="20">
        <v>8858757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74656000</v>
      </c>
      <c r="E133" s="19">
        <v>74656000</v>
      </c>
      <c r="F133" s="19">
        <v>15856751</v>
      </c>
      <c r="G133" s="21">
        <f>IF(($D133     =0),0,($F133     /$D133     ))</f>
        <v>0.212397543399057</v>
      </c>
      <c r="H133" s="20">
        <v>510913</v>
      </c>
      <c r="I133" s="19">
        <v>1768213</v>
      </c>
      <c r="J133" s="19">
        <v>3287857</v>
      </c>
      <c r="K133" s="20">
        <v>5566983</v>
      </c>
      <c r="L133" s="20">
        <v>1016536</v>
      </c>
      <c r="M133" s="19">
        <v>5113455</v>
      </c>
      <c r="N133" s="19">
        <v>4159777</v>
      </c>
      <c r="O133" s="20">
        <v>10289768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83693201</v>
      </c>
      <c r="E134" s="19">
        <v>83693201</v>
      </c>
      <c r="F134" s="19">
        <v>29442040</v>
      </c>
      <c r="G134" s="21">
        <f>IF(($D134     =0),0,($F134     /$D134     ))</f>
        <v>0.35178532602666257</v>
      </c>
      <c r="H134" s="20">
        <v>104550</v>
      </c>
      <c r="I134" s="19">
        <v>3441603</v>
      </c>
      <c r="J134" s="19">
        <v>4438428</v>
      </c>
      <c r="K134" s="20">
        <v>7984581</v>
      </c>
      <c r="L134" s="20">
        <v>3257547</v>
      </c>
      <c r="M134" s="19">
        <v>6393639</v>
      </c>
      <c r="N134" s="19">
        <v>11806273</v>
      </c>
      <c r="O134" s="20">
        <v>21457459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452737498</v>
      </c>
      <c r="E135" s="12">
        <f>SUM(E131:E134)</f>
        <v>452737498</v>
      </c>
      <c r="F135" s="12">
        <f>SUM(F131:F134)</f>
        <v>172846168</v>
      </c>
      <c r="G135" s="14">
        <f>IF(($D135     =0),0,($F135     /$D135     ))</f>
        <v>0.38178010163408199</v>
      </c>
      <c r="H135" s="13">
        <f>SUM(H131:H134)</f>
        <v>9436661</v>
      </c>
      <c r="I135" s="12">
        <f>SUM(I131:I134)</f>
        <v>17159089</v>
      </c>
      <c r="J135" s="12">
        <f>SUM(J131:J134)</f>
        <v>22754687</v>
      </c>
      <c r="K135" s="13">
        <f>SUM(K131:K134)</f>
        <v>49350437</v>
      </c>
      <c r="L135" s="13">
        <f>SUM(L131:L134)</f>
        <v>26926744</v>
      </c>
      <c r="M135" s="12">
        <f>SUM(M131:M134)</f>
        <v>41503011</v>
      </c>
      <c r="N135" s="12">
        <f>SUM(N131:N134)</f>
        <v>55065976</v>
      </c>
      <c r="O135" s="13">
        <f>SUM(O131:O134)</f>
        <v>123495731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36938065</v>
      </c>
      <c r="E136" s="19">
        <v>36938065</v>
      </c>
      <c r="F136" s="19">
        <v>50099616</v>
      </c>
      <c r="G136" s="21">
        <f>IF(($D136     =0),0,($F136     /$D136     ))</f>
        <v>1.3563140353995262</v>
      </c>
      <c r="H136" s="20">
        <v>7362581</v>
      </c>
      <c r="I136" s="19">
        <v>2857572</v>
      </c>
      <c r="J136" s="19">
        <v>5561138</v>
      </c>
      <c r="K136" s="20">
        <v>15781291</v>
      </c>
      <c r="L136" s="20">
        <v>14795857</v>
      </c>
      <c r="M136" s="19">
        <v>14293647</v>
      </c>
      <c r="N136" s="19">
        <v>5228821</v>
      </c>
      <c r="O136" s="20">
        <v>34318325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43124000</v>
      </c>
      <c r="E137" s="19">
        <v>43124000</v>
      </c>
      <c r="F137" s="19">
        <v>10331151</v>
      </c>
      <c r="G137" s="21">
        <f>IF(($D137     =0),0,($F137     /$D137     ))</f>
        <v>0.23956847695019015</v>
      </c>
      <c r="H137" s="20">
        <v>1937619</v>
      </c>
      <c r="I137" s="19">
        <v>2086419</v>
      </c>
      <c r="J137" s="19">
        <v>2189658</v>
      </c>
      <c r="K137" s="20">
        <v>6213696</v>
      </c>
      <c r="L137" s="20">
        <v>1123448</v>
      </c>
      <c r="M137" s="19">
        <v>363947</v>
      </c>
      <c r="N137" s="19">
        <v>2630060</v>
      </c>
      <c r="O137" s="20">
        <v>4117455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83440000</v>
      </c>
      <c r="E138" s="19">
        <v>83440000</v>
      </c>
      <c r="F138" s="19">
        <v>16594311</v>
      </c>
      <c r="G138" s="21">
        <f>IF(($D138     =0),0,($F138     /$D138     ))</f>
        <v>0.19887716922339405</v>
      </c>
      <c r="H138" s="20">
        <v>1211576</v>
      </c>
      <c r="I138" s="19">
        <v>1683999</v>
      </c>
      <c r="J138" s="19">
        <v>2614003</v>
      </c>
      <c r="K138" s="20">
        <v>5509578</v>
      </c>
      <c r="L138" s="20">
        <v>4907192</v>
      </c>
      <c r="M138" s="19">
        <v>3256407</v>
      </c>
      <c r="N138" s="19">
        <v>2921134</v>
      </c>
      <c r="O138" s="20">
        <v>11084733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49623456</v>
      </c>
      <c r="E139" s="19">
        <v>49623456</v>
      </c>
      <c r="F139" s="19">
        <v>22125610</v>
      </c>
      <c r="G139" s="21">
        <f>IF(($D139     =0),0,($F139     /$D139     ))</f>
        <v>0.4458699934160168</v>
      </c>
      <c r="H139" s="20">
        <v>4781747</v>
      </c>
      <c r="I139" s="19">
        <v>1894621</v>
      </c>
      <c r="J139" s="19">
        <v>2618510</v>
      </c>
      <c r="K139" s="20">
        <v>9294878</v>
      </c>
      <c r="L139" s="20">
        <v>410660</v>
      </c>
      <c r="M139" s="19">
        <v>4723568</v>
      </c>
      <c r="N139" s="19">
        <v>7696504</v>
      </c>
      <c r="O139" s="20">
        <v>12830732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40775831</v>
      </c>
      <c r="E140" s="19">
        <v>40775831</v>
      </c>
      <c r="F140" s="19">
        <v>22176745</v>
      </c>
      <c r="G140" s="21">
        <f>IF(($D140     =0),0,($F140     /$D140     ))</f>
        <v>0.54386984780273395</v>
      </c>
      <c r="H140" s="20">
        <v>5836645</v>
      </c>
      <c r="I140" s="19">
        <v>972272</v>
      </c>
      <c r="J140" s="19">
        <v>7032356</v>
      </c>
      <c r="K140" s="20">
        <v>13841273</v>
      </c>
      <c r="L140" s="20">
        <v>1237254</v>
      </c>
      <c r="M140" s="19">
        <v>1902299</v>
      </c>
      <c r="N140" s="19">
        <v>5195919</v>
      </c>
      <c r="O140" s="20">
        <v>8335472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790424351</v>
      </c>
      <c r="E141" s="19">
        <v>790424351</v>
      </c>
      <c r="F141" s="19">
        <v>412565985</v>
      </c>
      <c r="G141" s="21">
        <f>IF(($D141     =0),0,($F141     /$D141     ))</f>
        <v>0.52195505424149058</v>
      </c>
      <c r="H141" s="20">
        <v>0</v>
      </c>
      <c r="I141" s="19">
        <v>57911288</v>
      </c>
      <c r="J141" s="19">
        <v>49276551</v>
      </c>
      <c r="K141" s="20">
        <v>107187839</v>
      </c>
      <c r="L141" s="20">
        <v>113513852</v>
      </c>
      <c r="M141" s="19">
        <v>90763444</v>
      </c>
      <c r="N141" s="19">
        <v>101100850</v>
      </c>
      <c r="O141" s="20">
        <v>305378146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1044325703</v>
      </c>
      <c r="E142" s="12">
        <f>SUM(E136:E141)</f>
        <v>1044325703</v>
      </c>
      <c r="F142" s="12">
        <f>SUM(F136:F141)</f>
        <v>533893418</v>
      </c>
      <c r="G142" s="14">
        <f>IF(($D142     =0),0,($F142     /$D142     ))</f>
        <v>0.51123267048421961</v>
      </c>
      <c r="H142" s="13">
        <f>SUM(H136:H141)</f>
        <v>21130168</v>
      </c>
      <c r="I142" s="12">
        <f>SUM(I136:I141)</f>
        <v>67406171</v>
      </c>
      <c r="J142" s="12">
        <f>SUM(J136:J141)</f>
        <v>69292216</v>
      </c>
      <c r="K142" s="13">
        <f>SUM(K136:K141)</f>
        <v>157828555</v>
      </c>
      <c r="L142" s="13">
        <f>SUM(L136:L141)</f>
        <v>135988263</v>
      </c>
      <c r="M142" s="12">
        <f>SUM(M136:M141)</f>
        <v>115303312</v>
      </c>
      <c r="N142" s="12">
        <f>SUM(N136:N141)</f>
        <v>124773288</v>
      </c>
      <c r="O142" s="13">
        <f>SUM(O136:O141)</f>
        <v>376064863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58959230</v>
      </c>
      <c r="E143" s="19">
        <v>58959230</v>
      </c>
      <c r="F143" s="19">
        <v>11621919</v>
      </c>
      <c r="G143" s="21">
        <f>IF(($D143     =0),0,($F143     /$D143     ))</f>
        <v>0.1971178897689132</v>
      </c>
      <c r="H143" s="20">
        <v>1427685</v>
      </c>
      <c r="I143" s="19">
        <v>1220715</v>
      </c>
      <c r="J143" s="19">
        <v>991098</v>
      </c>
      <c r="K143" s="20">
        <v>3639498</v>
      </c>
      <c r="L143" s="20">
        <v>956307</v>
      </c>
      <c r="M143" s="19">
        <v>1441788</v>
      </c>
      <c r="N143" s="19">
        <v>5584326</v>
      </c>
      <c r="O143" s="20">
        <v>7982421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44865268</v>
      </c>
      <c r="E144" s="19">
        <v>44865268</v>
      </c>
      <c r="F144" s="19">
        <v>32544209</v>
      </c>
      <c r="G144" s="21">
        <f>IF(($D144     =0),0,($F144     /$D144     ))</f>
        <v>0.72537645378603333</v>
      </c>
      <c r="H144" s="20">
        <v>3669657</v>
      </c>
      <c r="I144" s="19">
        <v>3679641</v>
      </c>
      <c r="J144" s="19">
        <v>4845335</v>
      </c>
      <c r="K144" s="20">
        <v>12194633</v>
      </c>
      <c r="L144" s="20">
        <v>800488</v>
      </c>
      <c r="M144" s="19">
        <v>7429078</v>
      </c>
      <c r="N144" s="19">
        <v>12120010</v>
      </c>
      <c r="O144" s="20">
        <v>20349576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47556437</v>
      </c>
      <c r="E145" s="19">
        <v>47556437</v>
      </c>
      <c r="F145" s="19">
        <v>16101795</v>
      </c>
      <c r="G145" s="21">
        <f>IF(($D145     =0),0,($F145     /$D145     ))</f>
        <v>0.33858287154691591</v>
      </c>
      <c r="H145" s="20">
        <v>0</v>
      </c>
      <c r="I145" s="19">
        <v>1889668</v>
      </c>
      <c r="J145" s="19">
        <v>6436792</v>
      </c>
      <c r="K145" s="20">
        <v>8326460</v>
      </c>
      <c r="L145" s="20">
        <v>2018192</v>
      </c>
      <c r="M145" s="19">
        <v>1186410</v>
      </c>
      <c r="N145" s="19">
        <v>4570733</v>
      </c>
      <c r="O145" s="20">
        <v>7775335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35190077</v>
      </c>
      <c r="E146" s="19">
        <v>35190077</v>
      </c>
      <c r="F146" s="19">
        <v>15108304</v>
      </c>
      <c r="G146" s="21">
        <f>IF(($D146     =0),0,($F146     /$D146     ))</f>
        <v>0.42933421259635207</v>
      </c>
      <c r="H146" s="20">
        <v>1717288</v>
      </c>
      <c r="I146" s="19">
        <v>1579887</v>
      </c>
      <c r="J146" s="19">
        <v>1258176</v>
      </c>
      <c r="K146" s="20">
        <v>4555351</v>
      </c>
      <c r="L146" s="20">
        <v>3245650</v>
      </c>
      <c r="M146" s="19">
        <v>4685517</v>
      </c>
      <c r="N146" s="19">
        <v>2621786</v>
      </c>
      <c r="O146" s="20">
        <v>10552953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233671204</v>
      </c>
      <c r="E147" s="19">
        <v>233671204</v>
      </c>
      <c r="F147" s="19">
        <v>107911886</v>
      </c>
      <c r="G147" s="21">
        <f>IF(($D147     =0),0,($F147     /$D147     ))</f>
        <v>0.46181080147128439</v>
      </c>
      <c r="H147" s="20">
        <v>2026076</v>
      </c>
      <c r="I147" s="19">
        <v>10721469</v>
      </c>
      <c r="J147" s="19">
        <v>27854429</v>
      </c>
      <c r="K147" s="20">
        <v>40601974</v>
      </c>
      <c r="L147" s="20">
        <v>37375536</v>
      </c>
      <c r="M147" s="19">
        <v>9753372</v>
      </c>
      <c r="N147" s="19">
        <v>20181004</v>
      </c>
      <c r="O147" s="20">
        <v>67309912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420242216</v>
      </c>
      <c r="E148" s="12">
        <f>SUM(E143:E147)</f>
        <v>420242216</v>
      </c>
      <c r="F148" s="12">
        <f>SUM(F143:F147)</f>
        <v>183288113</v>
      </c>
      <c r="G148" s="14">
        <f>IF(($D148     =0),0,($F148     /$D148     ))</f>
        <v>0.4361487399923667</v>
      </c>
      <c r="H148" s="13">
        <f>SUM(H143:H147)</f>
        <v>8840706</v>
      </c>
      <c r="I148" s="12">
        <f>SUM(I143:I147)</f>
        <v>19091380</v>
      </c>
      <c r="J148" s="12">
        <f>SUM(J143:J147)</f>
        <v>41385830</v>
      </c>
      <c r="K148" s="13">
        <f>SUM(K143:K147)</f>
        <v>69317916</v>
      </c>
      <c r="L148" s="13">
        <f>SUM(L143:L147)</f>
        <v>44396173</v>
      </c>
      <c r="M148" s="12">
        <f>SUM(M143:M147)</f>
        <v>24496165</v>
      </c>
      <c r="N148" s="12">
        <f>SUM(N143:N147)</f>
        <v>45077859</v>
      </c>
      <c r="O148" s="13">
        <f>SUM(O143:O147)</f>
        <v>113970197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40310623</v>
      </c>
      <c r="E149" s="19">
        <v>40310623</v>
      </c>
      <c r="F149" s="19">
        <v>35124041</v>
      </c>
      <c r="G149" s="21">
        <f>IF(($D149     =0),0,($F149     /$D149     ))</f>
        <v>0.87133461073027818</v>
      </c>
      <c r="H149" s="20">
        <v>1626774</v>
      </c>
      <c r="I149" s="19">
        <v>4331826</v>
      </c>
      <c r="J149" s="19">
        <v>4536185</v>
      </c>
      <c r="K149" s="20">
        <v>10494785</v>
      </c>
      <c r="L149" s="20">
        <v>7910480</v>
      </c>
      <c r="M149" s="19">
        <v>12246580</v>
      </c>
      <c r="N149" s="19">
        <v>4472196</v>
      </c>
      <c r="O149" s="20">
        <v>24629256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802941100</v>
      </c>
      <c r="E150" s="19">
        <v>817406500</v>
      </c>
      <c r="F150" s="19">
        <v>460658395</v>
      </c>
      <c r="G150" s="21">
        <f>IF(($D150     =0),0,($F150     /$D150     ))</f>
        <v>0.57371380665406213</v>
      </c>
      <c r="H150" s="20">
        <v>4535063</v>
      </c>
      <c r="I150" s="19">
        <v>103758970</v>
      </c>
      <c r="J150" s="19">
        <v>85606992</v>
      </c>
      <c r="K150" s="20">
        <v>193901025</v>
      </c>
      <c r="L150" s="20">
        <v>101131232</v>
      </c>
      <c r="M150" s="19">
        <v>44444853</v>
      </c>
      <c r="N150" s="19">
        <v>121181285</v>
      </c>
      <c r="O150" s="20">
        <v>266757370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110154690</v>
      </c>
      <c r="E151" s="19">
        <v>110154690</v>
      </c>
      <c r="F151" s="19">
        <v>55363989</v>
      </c>
      <c r="G151" s="21">
        <f>IF(($D151     =0),0,($F151     /$D151     ))</f>
        <v>0.50260219514938498</v>
      </c>
      <c r="H151" s="20">
        <v>1648968</v>
      </c>
      <c r="I151" s="19">
        <v>21233880</v>
      </c>
      <c r="J151" s="19">
        <v>-16416251</v>
      </c>
      <c r="K151" s="20">
        <v>6466597</v>
      </c>
      <c r="L151" s="20">
        <v>26826790</v>
      </c>
      <c r="M151" s="19">
        <v>20969717</v>
      </c>
      <c r="N151" s="19">
        <v>1100885</v>
      </c>
      <c r="O151" s="20">
        <v>48897392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35933045</v>
      </c>
      <c r="E152" s="19">
        <v>35933045</v>
      </c>
      <c r="F152" s="19">
        <v>16536299</v>
      </c>
      <c r="G152" s="21">
        <f>IF(($D152     =0),0,($F152     /$D152     ))</f>
        <v>0.46019754240143024</v>
      </c>
      <c r="H152" s="20">
        <v>1357510</v>
      </c>
      <c r="I152" s="19">
        <v>6180721</v>
      </c>
      <c r="J152" s="19">
        <v>2430652</v>
      </c>
      <c r="K152" s="20">
        <v>9968883</v>
      </c>
      <c r="L152" s="20">
        <v>1751310</v>
      </c>
      <c r="M152" s="19">
        <v>2603556</v>
      </c>
      <c r="N152" s="19">
        <v>2212550</v>
      </c>
      <c r="O152" s="20">
        <v>6567416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43469339</v>
      </c>
      <c r="E153" s="19">
        <v>43469339</v>
      </c>
      <c r="F153" s="19">
        <v>18855242</v>
      </c>
      <c r="G153" s="21">
        <f>IF(($D153     =0),0,($F153     /$D153     ))</f>
        <v>0.43375957476602073</v>
      </c>
      <c r="H153" s="20">
        <v>1907953</v>
      </c>
      <c r="I153" s="19">
        <v>4428163</v>
      </c>
      <c r="J153" s="19">
        <v>2509863</v>
      </c>
      <c r="K153" s="20">
        <v>8845979</v>
      </c>
      <c r="L153" s="20">
        <v>2854273</v>
      </c>
      <c r="M153" s="19">
        <v>1872793</v>
      </c>
      <c r="N153" s="19">
        <v>5282197</v>
      </c>
      <c r="O153" s="20">
        <v>10009263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452537631</v>
      </c>
      <c r="E154" s="19">
        <v>429471068</v>
      </c>
      <c r="F154" s="19">
        <v>244091556</v>
      </c>
      <c r="G154" s="21">
        <f>IF(($D154     =0),0,($F154     /$D154     ))</f>
        <v>0.53938399655431091</v>
      </c>
      <c r="H154" s="20">
        <v>15050488</v>
      </c>
      <c r="I154" s="19">
        <v>26846997</v>
      </c>
      <c r="J154" s="19">
        <v>49886207</v>
      </c>
      <c r="K154" s="20">
        <v>91783692</v>
      </c>
      <c r="L154" s="20">
        <v>36731107</v>
      </c>
      <c r="M154" s="19">
        <v>68157544</v>
      </c>
      <c r="N154" s="19">
        <v>47419213</v>
      </c>
      <c r="O154" s="20">
        <v>152307864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1485346428</v>
      </c>
      <c r="E155" s="12">
        <f>SUM(E149:E154)</f>
        <v>1476745265</v>
      </c>
      <c r="F155" s="12">
        <f>SUM(F149:F154)</f>
        <v>830629522</v>
      </c>
      <c r="G155" s="14">
        <f>IF(($D155     =0),0,($F155     /$D155     ))</f>
        <v>0.55921602283612182</v>
      </c>
      <c r="H155" s="13">
        <f>SUM(H149:H154)</f>
        <v>26126756</v>
      </c>
      <c r="I155" s="12">
        <f>SUM(I149:I154)</f>
        <v>166780557</v>
      </c>
      <c r="J155" s="12">
        <f>SUM(J149:J154)</f>
        <v>128553648</v>
      </c>
      <c r="K155" s="13">
        <f>SUM(K149:K154)</f>
        <v>321460961</v>
      </c>
      <c r="L155" s="13">
        <f>SUM(L149:L154)</f>
        <v>177205192</v>
      </c>
      <c r="M155" s="12">
        <f>SUM(M149:M154)</f>
        <v>150295043</v>
      </c>
      <c r="N155" s="12">
        <f>SUM(N149:N154)</f>
        <v>181668326</v>
      </c>
      <c r="O155" s="13">
        <f>SUM(O149:O154)</f>
        <v>509168561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143944633</v>
      </c>
      <c r="E156" s="19">
        <v>143944633</v>
      </c>
      <c r="F156" s="19">
        <v>41261965</v>
      </c>
      <c r="G156" s="21">
        <f>IF(($D156     =0),0,($F156     /$D156     ))</f>
        <v>0.28665163917573783</v>
      </c>
      <c r="H156" s="20">
        <v>5285000</v>
      </c>
      <c r="I156" s="19">
        <v>5002947</v>
      </c>
      <c r="J156" s="19">
        <v>4974892</v>
      </c>
      <c r="K156" s="20">
        <v>15262839</v>
      </c>
      <c r="L156" s="20">
        <v>7290274</v>
      </c>
      <c r="M156" s="19">
        <v>10551834</v>
      </c>
      <c r="N156" s="19">
        <v>8157018</v>
      </c>
      <c r="O156" s="20">
        <v>25999126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950898017</v>
      </c>
      <c r="E157" s="19">
        <v>1139218312</v>
      </c>
      <c r="F157" s="19">
        <v>309879885</v>
      </c>
      <c r="G157" s="21">
        <f>IF(($D157     =0),0,($F157     /$D157     ))</f>
        <v>0.32588130321024744</v>
      </c>
      <c r="H157" s="20">
        <v>7828389</v>
      </c>
      <c r="I157" s="19">
        <v>14423931</v>
      </c>
      <c r="J157" s="19">
        <v>39517444</v>
      </c>
      <c r="K157" s="20">
        <v>61769764</v>
      </c>
      <c r="L157" s="20">
        <v>48622406</v>
      </c>
      <c r="M157" s="19">
        <v>104500735</v>
      </c>
      <c r="N157" s="19">
        <v>94986980</v>
      </c>
      <c r="O157" s="20">
        <v>248110121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74984786</v>
      </c>
      <c r="E158" s="19">
        <v>74984786</v>
      </c>
      <c r="F158" s="19">
        <v>51081158</v>
      </c>
      <c r="G158" s="21">
        <f>IF(($D158     =0),0,($F158     /$D158     ))</f>
        <v>0.68122029447413501</v>
      </c>
      <c r="H158" s="20">
        <v>4070133</v>
      </c>
      <c r="I158" s="19">
        <v>15503397</v>
      </c>
      <c r="J158" s="19">
        <v>8254728</v>
      </c>
      <c r="K158" s="20">
        <v>27828258</v>
      </c>
      <c r="L158" s="20">
        <v>3853697</v>
      </c>
      <c r="M158" s="19">
        <v>7404359</v>
      </c>
      <c r="N158" s="19">
        <v>11994844</v>
      </c>
      <c r="O158" s="20">
        <v>23252900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26314871</v>
      </c>
      <c r="E159" s="19">
        <v>26314871</v>
      </c>
      <c r="F159" s="19">
        <v>11548745</v>
      </c>
      <c r="G159" s="21">
        <f>IF(($D159     =0),0,($F159     /$D159     ))</f>
        <v>0.43886762735793006</v>
      </c>
      <c r="H159" s="20">
        <v>965456</v>
      </c>
      <c r="I159" s="19">
        <v>2629265</v>
      </c>
      <c r="J159" s="19">
        <v>959349</v>
      </c>
      <c r="K159" s="20">
        <v>4554070</v>
      </c>
      <c r="L159" s="20">
        <v>809995</v>
      </c>
      <c r="M159" s="19">
        <v>5713569</v>
      </c>
      <c r="N159" s="19">
        <v>471111</v>
      </c>
      <c r="O159" s="20">
        <v>6994675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452464959</v>
      </c>
      <c r="E160" s="19">
        <v>447443180</v>
      </c>
      <c r="F160" s="19">
        <v>69731178</v>
      </c>
      <c r="G160" s="21">
        <f>IF(($D160     =0),0,($F160     /$D160     ))</f>
        <v>0.15411398521139402</v>
      </c>
      <c r="H160" s="20">
        <v>2579373</v>
      </c>
      <c r="I160" s="19">
        <v>8657846</v>
      </c>
      <c r="J160" s="19">
        <v>10594054</v>
      </c>
      <c r="K160" s="20">
        <v>21831273</v>
      </c>
      <c r="L160" s="20">
        <v>10562073</v>
      </c>
      <c r="M160" s="19">
        <v>15987214</v>
      </c>
      <c r="N160" s="19">
        <v>21350618</v>
      </c>
      <c r="O160" s="20">
        <v>47899905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1648607266</v>
      </c>
      <c r="E161" s="12">
        <f>SUM(E156:E160)</f>
        <v>1831905782</v>
      </c>
      <c r="F161" s="12">
        <f>SUM(F156:F160)</f>
        <v>483502931</v>
      </c>
      <c r="G161" s="14">
        <f>IF(($D161     =0),0,($F161     /$D161     ))</f>
        <v>0.29327963122055051</v>
      </c>
      <c r="H161" s="13">
        <f>SUM(H156:H160)</f>
        <v>20728351</v>
      </c>
      <c r="I161" s="12">
        <f>SUM(I156:I160)</f>
        <v>46217386</v>
      </c>
      <c r="J161" s="12">
        <f>SUM(J156:J160)</f>
        <v>64300467</v>
      </c>
      <c r="K161" s="13">
        <f>SUM(K156:K160)</f>
        <v>131246204</v>
      </c>
      <c r="L161" s="13">
        <f>SUM(L156:L160)</f>
        <v>71138445</v>
      </c>
      <c r="M161" s="12">
        <f>SUM(M156:M160)</f>
        <v>144157711</v>
      </c>
      <c r="N161" s="12">
        <f>SUM(N156:N160)</f>
        <v>136960571</v>
      </c>
      <c r="O161" s="13">
        <f>SUM(O156:O160)</f>
        <v>352256727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111109115</v>
      </c>
      <c r="E162" s="19">
        <v>111109115</v>
      </c>
      <c r="F162" s="19">
        <v>66520673</v>
      </c>
      <c r="G162" s="21">
        <f>IF(($D162     =0),0,($F162     /$D162     ))</f>
        <v>0.59869681258823815</v>
      </c>
      <c r="H162" s="20">
        <v>2064680</v>
      </c>
      <c r="I162" s="19">
        <v>9422417</v>
      </c>
      <c r="J162" s="19">
        <v>15303620</v>
      </c>
      <c r="K162" s="20">
        <v>26790717</v>
      </c>
      <c r="L162" s="20">
        <v>12353513</v>
      </c>
      <c r="M162" s="19">
        <v>7311991</v>
      </c>
      <c r="N162" s="19">
        <v>20064452</v>
      </c>
      <c r="O162" s="20">
        <v>39729956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59604599</v>
      </c>
      <c r="E163" s="19">
        <v>59604599</v>
      </c>
      <c r="F163" s="19">
        <v>29507785</v>
      </c>
      <c r="G163" s="21">
        <f>IF(($D163     =0),0,($F163     /$D163     ))</f>
        <v>0.49505886282365558</v>
      </c>
      <c r="H163" s="20">
        <v>3379581</v>
      </c>
      <c r="I163" s="19">
        <v>1356780</v>
      </c>
      <c r="J163" s="19">
        <v>5565052</v>
      </c>
      <c r="K163" s="20">
        <v>10301413</v>
      </c>
      <c r="L163" s="20">
        <v>7763769</v>
      </c>
      <c r="M163" s="19">
        <v>5893018</v>
      </c>
      <c r="N163" s="19">
        <v>5549585</v>
      </c>
      <c r="O163" s="20">
        <v>19206372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108906083</v>
      </c>
      <c r="E164" s="19">
        <v>108906083</v>
      </c>
      <c r="F164" s="19">
        <v>44704322</v>
      </c>
      <c r="G164" s="21">
        <f>IF(($D164     =0),0,($F164     /$D164     ))</f>
        <v>0.41048507823020319</v>
      </c>
      <c r="H164" s="20">
        <v>4174653</v>
      </c>
      <c r="I164" s="19">
        <v>7193729</v>
      </c>
      <c r="J164" s="19">
        <v>7510660</v>
      </c>
      <c r="K164" s="20">
        <v>18879042</v>
      </c>
      <c r="L164" s="20">
        <v>6171033</v>
      </c>
      <c r="M164" s="19">
        <v>12662944</v>
      </c>
      <c r="N164" s="19">
        <v>6991303</v>
      </c>
      <c r="O164" s="20">
        <v>25825280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91794000</v>
      </c>
      <c r="E165" s="19">
        <v>91794000</v>
      </c>
      <c r="F165" s="19">
        <v>27392503</v>
      </c>
      <c r="G165" s="21">
        <f>IF(($D165     =0),0,($F165     /$D165     ))</f>
        <v>0.29841278297056451</v>
      </c>
      <c r="H165" s="20">
        <v>1074714</v>
      </c>
      <c r="I165" s="19">
        <v>2527655</v>
      </c>
      <c r="J165" s="19">
        <v>3844165</v>
      </c>
      <c r="K165" s="20">
        <v>7446534</v>
      </c>
      <c r="L165" s="20">
        <v>4612306</v>
      </c>
      <c r="M165" s="19">
        <v>9480161</v>
      </c>
      <c r="N165" s="19">
        <v>5853502</v>
      </c>
      <c r="O165" s="20">
        <v>19945969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306141124</v>
      </c>
      <c r="E166" s="19">
        <v>306141124</v>
      </c>
      <c r="F166" s="19">
        <v>181906536</v>
      </c>
      <c r="G166" s="21">
        <f>IF(($D166     =0),0,($F166     /$D166     ))</f>
        <v>0.59419176889152603</v>
      </c>
      <c r="H166" s="20">
        <v>6732552</v>
      </c>
      <c r="I166" s="19">
        <v>28802127</v>
      </c>
      <c r="J166" s="19">
        <v>42800515</v>
      </c>
      <c r="K166" s="20">
        <v>78335194</v>
      </c>
      <c r="L166" s="20">
        <v>33028047</v>
      </c>
      <c r="M166" s="19">
        <v>31287795</v>
      </c>
      <c r="N166" s="19">
        <v>39255500</v>
      </c>
      <c r="O166" s="20">
        <v>103571342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677554921</v>
      </c>
      <c r="E167" s="12">
        <f>SUM(E162:E166)</f>
        <v>677554921</v>
      </c>
      <c r="F167" s="12">
        <f>SUM(F162:F166)</f>
        <v>350031819</v>
      </c>
      <c r="G167" s="14">
        <f>IF(($D167     =0),0,($F167     /$D167     ))</f>
        <v>0.51661025276503014</v>
      </c>
      <c r="H167" s="13">
        <f>SUM(H162:H166)</f>
        <v>17426180</v>
      </c>
      <c r="I167" s="12">
        <f>SUM(I162:I166)</f>
        <v>49302708</v>
      </c>
      <c r="J167" s="12">
        <f>SUM(J162:J166)</f>
        <v>75024012</v>
      </c>
      <c r="K167" s="13">
        <f>SUM(K162:K166)</f>
        <v>141752900</v>
      </c>
      <c r="L167" s="13">
        <f>SUM(L162:L166)</f>
        <v>63928668</v>
      </c>
      <c r="M167" s="12">
        <f>SUM(M162:M166)</f>
        <v>66635909</v>
      </c>
      <c r="N167" s="12">
        <f>SUM(N162:N166)</f>
        <v>77714342</v>
      </c>
      <c r="O167" s="13">
        <f>SUM(O162:O166)</f>
        <v>208278919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16920947494</v>
      </c>
      <c r="E168" s="12">
        <f>SUM(E103,E105:E109,E111:E118,E120:E123,E125:E129,E131:E134,E136:E141,E143:E147,E149:E154,E156:E160,E162:E166)</f>
        <v>17130990140</v>
      </c>
      <c r="F168" s="12">
        <f>SUM(F103,F105:F109,F111:F118,F120:F123,F125:F129,F131:F134,F136:F141,F143:F147,F149:F154,F156:F160,F162:F166)</f>
        <v>5317638993</v>
      </c>
      <c r="G168" s="14">
        <f>IF(($D168     =0),0,($F168     /$D168     ))</f>
        <v>0.31426366607931278</v>
      </c>
      <c r="H168" s="13">
        <f>SUM(H103,H105:H109,H111:H118,H120:H123,H125:H129,H131:H134,H136:H141,H143:H147,H149:H154,H156:H160,H162:H166)</f>
        <v>332300208</v>
      </c>
      <c r="I168" s="12">
        <f>SUM(I103,I105:I109,I111:I118,I120:I123,I125:I129,I131:I134,I136:I141,I143:I147,I149:I154,I156:I160,I162:I166)</f>
        <v>698303226</v>
      </c>
      <c r="J168" s="12">
        <f>SUM(J103,J105:J109,J111:J118,J120:J123,J125:J129,J131:J134,J136:J141,J143:J147,J149:J154,J156:J160,J162:J166)</f>
        <v>871923050</v>
      </c>
      <c r="K168" s="13">
        <f>SUM(K103,K105:K109,K111:K118,K120:K123,K125:K129,K131:K134,K136:K141,K143:K147,K149:K154,K156:K160,K162:K166)</f>
        <v>1902526484</v>
      </c>
      <c r="L168" s="13">
        <f>SUM(L103,L105:L109,L111:L118,L120:L123,L125:L129,L131:L134,L136:L141,L143:L147,L149:L154,L156:L160,L162:L166)</f>
        <v>1081296186</v>
      </c>
      <c r="M168" s="12">
        <f>SUM(M103,M105:M109,M111:M118,M120:M123,M125:M129,M131:M134,M136:M141,M143:M147,M149:M154,M156:M160,M162:M166)</f>
        <v>1060958114</v>
      </c>
      <c r="N168" s="12">
        <f>SUM(N103,N105:N109,N111:N118,N120:N123,N125:N129,N131:N134,N136:N141,N143:N147,N149:N154,N156:N160,N162:N166)</f>
        <v>1272858209</v>
      </c>
      <c r="O168" s="13">
        <f>SUM(O103,O105:O109,O111:O118,O120:O123,O125:O129,O131:O134,O136:O141,O143:O147,O149:O154,O156:O160,O162:O166)</f>
        <v>3415112509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214990539</v>
      </c>
      <c r="E171" s="19">
        <v>214990539</v>
      </c>
      <c r="F171" s="19">
        <v>108840449</v>
      </c>
      <c r="G171" s="21">
        <f>IF(($D171     =0),0,($F171     /$D171     ))</f>
        <v>0.50625692417097479</v>
      </c>
      <c r="H171" s="20">
        <v>17829239</v>
      </c>
      <c r="I171" s="19">
        <v>17683608</v>
      </c>
      <c r="J171" s="19">
        <v>17811815</v>
      </c>
      <c r="K171" s="20">
        <v>53324662</v>
      </c>
      <c r="L171" s="20">
        <v>11297335</v>
      </c>
      <c r="M171" s="19">
        <v>27460862</v>
      </c>
      <c r="N171" s="19">
        <v>16757590</v>
      </c>
      <c r="O171" s="20">
        <v>55515787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110032249</v>
      </c>
      <c r="E172" s="19">
        <v>110032249</v>
      </c>
      <c r="F172" s="19">
        <v>54918128</v>
      </c>
      <c r="G172" s="21">
        <f>IF(($D172     =0),0,($F172     /$D172     ))</f>
        <v>0.49910938383164377</v>
      </c>
      <c r="H172" s="20">
        <v>10020288</v>
      </c>
      <c r="I172" s="19">
        <v>5504425</v>
      </c>
      <c r="J172" s="19">
        <v>8599329</v>
      </c>
      <c r="K172" s="20">
        <v>24124042</v>
      </c>
      <c r="L172" s="20">
        <v>11580243</v>
      </c>
      <c r="M172" s="19">
        <v>13294627</v>
      </c>
      <c r="N172" s="19">
        <v>5919216</v>
      </c>
      <c r="O172" s="20">
        <v>30794086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190704744</v>
      </c>
      <c r="E173" s="19">
        <v>190704744</v>
      </c>
      <c r="F173" s="19">
        <v>62504646</v>
      </c>
      <c r="G173" s="21">
        <f>IF(($D173     =0),0,($F173     /$D173     ))</f>
        <v>0.32775611497110946</v>
      </c>
      <c r="H173" s="20">
        <v>0</v>
      </c>
      <c r="I173" s="19">
        <v>3724397</v>
      </c>
      <c r="J173" s="19">
        <v>17305995</v>
      </c>
      <c r="K173" s="20">
        <v>21030392</v>
      </c>
      <c r="L173" s="20">
        <v>11939738</v>
      </c>
      <c r="M173" s="19">
        <v>11204632</v>
      </c>
      <c r="N173" s="19">
        <v>18329884</v>
      </c>
      <c r="O173" s="20">
        <v>41474254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64766000</v>
      </c>
      <c r="E174" s="19">
        <v>64766000</v>
      </c>
      <c r="F174" s="19">
        <v>23452482</v>
      </c>
      <c r="G174" s="21">
        <f>IF(($D174     =0),0,($F174     /$D174     ))</f>
        <v>0.36211101503875492</v>
      </c>
      <c r="H174" s="20">
        <v>4076882</v>
      </c>
      <c r="I174" s="19">
        <v>4301645</v>
      </c>
      <c r="J174" s="19">
        <v>2907576</v>
      </c>
      <c r="K174" s="20">
        <v>11286103</v>
      </c>
      <c r="L174" s="20">
        <v>2636991</v>
      </c>
      <c r="M174" s="19">
        <v>5078146</v>
      </c>
      <c r="N174" s="19">
        <v>4451242</v>
      </c>
      <c r="O174" s="20">
        <v>12166379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167915976</v>
      </c>
      <c r="E175" s="19">
        <v>167915976</v>
      </c>
      <c r="F175" s="19">
        <v>86739447</v>
      </c>
      <c r="G175" s="21">
        <f>IF(($D175     =0),0,($F175     /$D175     ))</f>
        <v>0.51656458823191431</v>
      </c>
      <c r="H175" s="20">
        <v>18721975</v>
      </c>
      <c r="I175" s="19">
        <v>17112803</v>
      </c>
      <c r="J175" s="19">
        <v>11007278</v>
      </c>
      <c r="K175" s="20">
        <v>46842056</v>
      </c>
      <c r="L175" s="20">
        <v>9108272</v>
      </c>
      <c r="M175" s="19">
        <v>13319431</v>
      </c>
      <c r="N175" s="19">
        <v>17469688</v>
      </c>
      <c r="O175" s="20">
        <v>39897391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450742250</v>
      </c>
      <c r="E176" s="19">
        <v>450742250</v>
      </c>
      <c r="F176" s="19">
        <v>192118477</v>
      </c>
      <c r="G176" s="21">
        <f>IF(($D176     =0),0,($F176     /$D176     ))</f>
        <v>0.42622691127800866</v>
      </c>
      <c r="H176" s="20">
        <v>7076917</v>
      </c>
      <c r="I176" s="19">
        <v>30195678</v>
      </c>
      <c r="J176" s="19">
        <v>54520733</v>
      </c>
      <c r="K176" s="20">
        <v>91793328</v>
      </c>
      <c r="L176" s="20">
        <v>29472336</v>
      </c>
      <c r="M176" s="19">
        <v>29774798</v>
      </c>
      <c r="N176" s="19">
        <v>41078015</v>
      </c>
      <c r="O176" s="20">
        <v>100325149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1199151758</v>
      </c>
      <c r="E177" s="12">
        <f>SUM(E171:E176)</f>
        <v>1199151758</v>
      </c>
      <c r="F177" s="12">
        <f>SUM(F171:F176)</f>
        <v>528573629</v>
      </c>
      <c r="G177" s="14">
        <f>IF(($D177     =0),0,($F177     /$D177     ))</f>
        <v>0.44078960437966519</v>
      </c>
      <c r="H177" s="13">
        <f>SUM(H171:H176)</f>
        <v>57725301</v>
      </c>
      <c r="I177" s="12">
        <f>SUM(I171:I176)</f>
        <v>78522556</v>
      </c>
      <c r="J177" s="12">
        <f>SUM(J171:J176)</f>
        <v>112152726</v>
      </c>
      <c r="K177" s="13">
        <f>SUM(K171:K176)</f>
        <v>248400583</v>
      </c>
      <c r="L177" s="13">
        <f>SUM(L171:L176)</f>
        <v>76034915</v>
      </c>
      <c r="M177" s="12">
        <f>SUM(M171:M176)</f>
        <v>100132496</v>
      </c>
      <c r="N177" s="12">
        <f>SUM(N171:N176)</f>
        <v>104005635</v>
      </c>
      <c r="O177" s="13">
        <f>SUM(O171:O176)</f>
        <v>280173046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80036000</v>
      </c>
      <c r="E178" s="19">
        <v>80036000</v>
      </c>
      <c r="F178" s="19">
        <v>20000578</v>
      </c>
      <c r="G178" s="21">
        <f>IF(($D178     =0),0,($F178     /$D178     ))</f>
        <v>0.2498947723524414</v>
      </c>
      <c r="H178" s="20">
        <v>1634634</v>
      </c>
      <c r="I178" s="19">
        <v>305118</v>
      </c>
      <c r="J178" s="19">
        <v>3783590</v>
      </c>
      <c r="K178" s="20">
        <v>5723342</v>
      </c>
      <c r="L178" s="20">
        <v>4881822</v>
      </c>
      <c r="M178" s="19">
        <v>6008515</v>
      </c>
      <c r="N178" s="19">
        <v>3386899</v>
      </c>
      <c r="O178" s="20">
        <v>14277236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343557697</v>
      </c>
      <c r="E179" s="19">
        <v>371557697</v>
      </c>
      <c r="F179" s="19">
        <v>111971457</v>
      </c>
      <c r="G179" s="21">
        <f>IF(($D179     =0),0,($F179     /$D179     ))</f>
        <v>0.32591747464182125</v>
      </c>
      <c r="H179" s="20">
        <v>3543090</v>
      </c>
      <c r="I179" s="19">
        <v>14124026</v>
      </c>
      <c r="J179" s="19">
        <v>20600297</v>
      </c>
      <c r="K179" s="20">
        <v>38267413</v>
      </c>
      <c r="L179" s="20">
        <v>16126651</v>
      </c>
      <c r="M179" s="19">
        <v>33689271</v>
      </c>
      <c r="N179" s="19">
        <v>23888122</v>
      </c>
      <c r="O179" s="20">
        <v>73704044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503876925</v>
      </c>
      <c r="E180" s="19">
        <v>503876925</v>
      </c>
      <c r="F180" s="19">
        <v>177398360</v>
      </c>
      <c r="G180" s="21">
        <f>IF(($D180     =0),0,($F180     /$D180     ))</f>
        <v>0.35206684648240244</v>
      </c>
      <c r="H180" s="20">
        <v>45172412</v>
      </c>
      <c r="I180" s="19">
        <v>30070365</v>
      </c>
      <c r="J180" s="19">
        <v>19004966</v>
      </c>
      <c r="K180" s="20">
        <v>94247743</v>
      </c>
      <c r="L180" s="20">
        <v>25880888</v>
      </c>
      <c r="M180" s="19">
        <v>25380134</v>
      </c>
      <c r="N180" s="19">
        <v>31889595</v>
      </c>
      <c r="O180" s="20">
        <v>83150617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325650000</v>
      </c>
      <c r="E181" s="19">
        <v>325650000</v>
      </c>
      <c r="F181" s="19">
        <v>202431376</v>
      </c>
      <c r="G181" s="21">
        <f>IF(($D181     =0),0,($F181     /$D181     ))</f>
        <v>0.6216225272531859</v>
      </c>
      <c r="H181" s="20">
        <v>42190022</v>
      </c>
      <c r="I181" s="19">
        <v>23799442</v>
      </c>
      <c r="J181" s="19">
        <v>40336459</v>
      </c>
      <c r="K181" s="20">
        <v>106325923</v>
      </c>
      <c r="L181" s="20">
        <v>36668916</v>
      </c>
      <c r="M181" s="19">
        <v>28849828</v>
      </c>
      <c r="N181" s="19">
        <v>30586709</v>
      </c>
      <c r="O181" s="20">
        <v>96105453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896188979</v>
      </c>
      <c r="E182" s="19">
        <v>896188979</v>
      </c>
      <c r="F182" s="19">
        <v>328920550</v>
      </c>
      <c r="G182" s="21">
        <f>IF(($D182     =0),0,($F182     /$D182     ))</f>
        <v>0.36702141814667416</v>
      </c>
      <c r="H182" s="20">
        <v>28435616</v>
      </c>
      <c r="I182" s="19">
        <v>55275589</v>
      </c>
      <c r="J182" s="19">
        <v>42428452</v>
      </c>
      <c r="K182" s="20">
        <v>126139657</v>
      </c>
      <c r="L182" s="20">
        <v>62627132</v>
      </c>
      <c r="M182" s="19">
        <v>11195657</v>
      </c>
      <c r="N182" s="19">
        <v>128958104</v>
      </c>
      <c r="O182" s="20">
        <v>202780893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2149309601</v>
      </c>
      <c r="E183" s="12">
        <f>SUM(E178:E182)</f>
        <v>2177309601</v>
      </c>
      <c r="F183" s="12">
        <f>SUM(F178:F182)</f>
        <v>840722321</v>
      </c>
      <c r="G183" s="14">
        <f>IF(($D183     =0),0,($F183     /$D183     ))</f>
        <v>0.39115924509379235</v>
      </c>
      <c r="H183" s="13">
        <f>SUM(H178:H182)</f>
        <v>120975774</v>
      </c>
      <c r="I183" s="12">
        <f>SUM(I178:I182)</f>
        <v>123574540</v>
      </c>
      <c r="J183" s="12">
        <f>SUM(J178:J182)</f>
        <v>126153764</v>
      </c>
      <c r="K183" s="13">
        <f>SUM(K178:K182)</f>
        <v>370704078</v>
      </c>
      <c r="L183" s="13">
        <f>SUM(L178:L182)</f>
        <v>146185409</v>
      </c>
      <c r="M183" s="12">
        <f>SUM(M178:M182)</f>
        <v>105123405</v>
      </c>
      <c r="N183" s="12">
        <f>SUM(N178:N182)</f>
        <v>218709429</v>
      </c>
      <c r="O183" s="13">
        <f>SUM(O178:O182)</f>
        <v>470018243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86892000</v>
      </c>
      <c r="E184" s="19">
        <v>86892000</v>
      </c>
      <c r="F184" s="19">
        <v>27951329</v>
      </c>
      <c r="G184" s="21">
        <f>IF(($D184     =0),0,($F184     /$D184     ))</f>
        <v>0.32167896929521705</v>
      </c>
      <c r="H184" s="20">
        <v>0</v>
      </c>
      <c r="I184" s="19">
        <v>3178394</v>
      </c>
      <c r="J184" s="19">
        <v>4634614</v>
      </c>
      <c r="K184" s="20">
        <v>7813008</v>
      </c>
      <c r="L184" s="20">
        <v>8736458</v>
      </c>
      <c r="M184" s="19">
        <v>11401863</v>
      </c>
      <c r="N184" s="19">
        <v>0</v>
      </c>
      <c r="O184" s="20">
        <v>20138321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72380350</v>
      </c>
      <c r="E185" s="19">
        <v>72380350</v>
      </c>
      <c r="F185" s="19">
        <v>39068939</v>
      </c>
      <c r="G185" s="21">
        <f>IF(($D185     =0),0,($F185     /$D185     ))</f>
        <v>0.53977272837171963</v>
      </c>
      <c r="H185" s="20">
        <v>1759375</v>
      </c>
      <c r="I185" s="19">
        <v>8961183</v>
      </c>
      <c r="J185" s="19">
        <v>6251636</v>
      </c>
      <c r="K185" s="20">
        <v>16972194</v>
      </c>
      <c r="L185" s="20">
        <v>7671939</v>
      </c>
      <c r="M185" s="19">
        <v>8768381</v>
      </c>
      <c r="N185" s="19">
        <v>5656425</v>
      </c>
      <c r="O185" s="20">
        <v>22096745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797238842</v>
      </c>
      <c r="E186" s="19">
        <v>797238842</v>
      </c>
      <c r="F186" s="19">
        <v>405422891</v>
      </c>
      <c r="G186" s="21">
        <f>IF(($D186     =0),0,($F186     /$D186     ))</f>
        <v>0.50853379143310729</v>
      </c>
      <c r="H186" s="20">
        <v>25618427</v>
      </c>
      <c r="I186" s="19">
        <v>98114913</v>
      </c>
      <c r="J186" s="19">
        <v>60375866</v>
      </c>
      <c r="K186" s="20">
        <v>184109206</v>
      </c>
      <c r="L186" s="20">
        <v>56182770</v>
      </c>
      <c r="M186" s="19">
        <v>82689466</v>
      </c>
      <c r="N186" s="19">
        <v>82441449</v>
      </c>
      <c r="O186" s="20">
        <v>221313685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299562774</v>
      </c>
      <c r="E187" s="19">
        <v>299562774</v>
      </c>
      <c r="F187" s="19">
        <v>19156511</v>
      </c>
      <c r="G187" s="21">
        <f>IF(($D187     =0),0,($F187     /$D187     ))</f>
        <v>6.3948236104930709E-2</v>
      </c>
      <c r="H187" s="20">
        <v>-41756319</v>
      </c>
      <c r="I187" s="19">
        <v>34647505</v>
      </c>
      <c r="J187" s="19">
        <v>21451733</v>
      </c>
      <c r="K187" s="20">
        <v>14342919</v>
      </c>
      <c r="L187" s="20">
        <v>25961308</v>
      </c>
      <c r="M187" s="19">
        <v>-22752029</v>
      </c>
      <c r="N187" s="19">
        <v>1604313</v>
      </c>
      <c r="O187" s="20">
        <v>4813592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420353000</v>
      </c>
      <c r="E188" s="19">
        <v>420353000</v>
      </c>
      <c r="F188" s="19">
        <v>366124302</v>
      </c>
      <c r="G188" s="21">
        <f>IF(($D188     =0),0,($F188     /$D188     ))</f>
        <v>0.87099248012979569</v>
      </c>
      <c r="H188" s="20">
        <v>21087486</v>
      </c>
      <c r="I188" s="19">
        <v>91684774</v>
      </c>
      <c r="J188" s="19">
        <v>69701398</v>
      </c>
      <c r="K188" s="20">
        <v>182473658</v>
      </c>
      <c r="L188" s="20">
        <v>62645508</v>
      </c>
      <c r="M188" s="19">
        <v>76248958</v>
      </c>
      <c r="N188" s="19">
        <v>44756178</v>
      </c>
      <c r="O188" s="20">
        <v>183650644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1676426966</v>
      </c>
      <c r="E189" s="12">
        <f>SUM(E184:E188)</f>
        <v>1676426966</v>
      </c>
      <c r="F189" s="12">
        <f>SUM(F184:F188)</f>
        <v>857723972</v>
      </c>
      <c r="G189" s="14">
        <f>IF(($D189     =0),0,($F189     /$D189     ))</f>
        <v>0.51163813837148697</v>
      </c>
      <c r="H189" s="13">
        <f>SUM(H184:H188)</f>
        <v>6708969</v>
      </c>
      <c r="I189" s="12">
        <f>SUM(I184:I188)</f>
        <v>236586769</v>
      </c>
      <c r="J189" s="12">
        <f>SUM(J184:J188)</f>
        <v>162415247</v>
      </c>
      <c r="K189" s="13">
        <f>SUM(K184:K188)</f>
        <v>405710985</v>
      </c>
      <c r="L189" s="13">
        <f>SUM(L184:L188)</f>
        <v>161197983</v>
      </c>
      <c r="M189" s="12">
        <f>SUM(M184:M188)</f>
        <v>156356639</v>
      </c>
      <c r="N189" s="12">
        <f>SUM(N184:N188)</f>
        <v>134458365</v>
      </c>
      <c r="O189" s="13">
        <f>SUM(O184:O188)</f>
        <v>452012987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108462550</v>
      </c>
      <c r="E190" s="19">
        <v>108462550</v>
      </c>
      <c r="F190" s="19">
        <v>22983219</v>
      </c>
      <c r="G190" s="21">
        <f>IF(($D190     =0),0,($F190     /$D190     ))</f>
        <v>0.21190004291803946</v>
      </c>
      <c r="H190" s="20">
        <v>0</v>
      </c>
      <c r="I190" s="19">
        <v>0</v>
      </c>
      <c r="J190" s="19">
        <v>2456000</v>
      </c>
      <c r="K190" s="20">
        <v>2456000</v>
      </c>
      <c r="L190" s="20">
        <v>3751815</v>
      </c>
      <c r="M190" s="19">
        <v>12085359</v>
      </c>
      <c r="N190" s="19">
        <v>4690045</v>
      </c>
      <c r="O190" s="20">
        <v>20527219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106396650</v>
      </c>
      <c r="E191" s="19">
        <v>106396650</v>
      </c>
      <c r="F191" s="19">
        <v>54456760</v>
      </c>
      <c r="G191" s="21">
        <f>IF(($D191     =0),0,($F191     /$D191     ))</f>
        <v>0.5118277690134041</v>
      </c>
      <c r="H191" s="20">
        <v>-1487673</v>
      </c>
      <c r="I191" s="19">
        <v>5523525</v>
      </c>
      <c r="J191" s="19">
        <v>12473142</v>
      </c>
      <c r="K191" s="20">
        <v>16508994</v>
      </c>
      <c r="L191" s="20">
        <v>4122158</v>
      </c>
      <c r="M191" s="19">
        <v>7274604</v>
      </c>
      <c r="N191" s="19">
        <v>26551004</v>
      </c>
      <c r="O191" s="20">
        <v>37947766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92692900</v>
      </c>
      <c r="E192" s="19">
        <v>92692900</v>
      </c>
      <c r="F192" s="19">
        <v>36803198</v>
      </c>
      <c r="G192" s="21">
        <f>IF(($D192     =0),0,($F192     /$D192     ))</f>
        <v>0.39704441224732423</v>
      </c>
      <c r="H192" s="20">
        <v>1727525</v>
      </c>
      <c r="I192" s="19">
        <v>9386917</v>
      </c>
      <c r="J192" s="19">
        <v>5653911</v>
      </c>
      <c r="K192" s="20">
        <v>16768353</v>
      </c>
      <c r="L192" s="20">
        <v>3044397</v>
      </c>
      <c r="M192" s="19">
        <v>8712708</v>
      </c>
      <c r="N192" s="19">
        <v>8277740</v>
      </c>
      <c r="O192" s="20">
        <v>20034845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311598550</v>
      </c>
      <c r="E193" s="19">
        <v>311598550</v>
      </c>
      <c r="F193" s="19">
        <v>239632036</v>
      </c>
      <c r="G193" s="21">
        <f>IF(($D193     =0),0,($F193     /$D193     ))</f>
        <v>0.76904092140351743</v>
      </c>
      <c r="H193" s="20">
        <v>0</v>
      </c>
      <c r="I193" s="19">
        <v>14831063</v>
      </c>
      <c r="J193" s="19">
        <v>49544060</v>
      </c>
      <c r="K193" s="20">
        <v>64375123</v>
      </c>
      <c r="L193" s="20">
        <v>56033266</v>
      </c>
      <c r="M193" s="19">
        <v>60267766</v>
      </c>
      <c r="N193" s="19">
        <v>58955881</v>
      </c>
      <c r="O193" s="20">
        <v>175256913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219833258</v>
      </c>
      <c r="E194" s="19">
        <v>219833258</v>
      </c>
      <c r="F194" s="19">
        <v>111257607</v>
      </c>
      <c r="G194" s="21">
        <f>IF(($D194     =0),0,($F194     /$D194     ))</f>
        <v>0.50609997782956029</v>
      </c>
      <c r="H194" s="20">
        <v>16293591</v>
      </c>
      <c r="I194" s="19">
        <v>10589358</v>
      </c>
      <c r="J194" s="19">
        <v>9353456</v>
      </c>
      <c r="K194" s="20">
        <v>36236405</v>
      </c>
      <c r="L194" s="20">
        <v>20163694</v>
      </c>
      <c r="M194" s="19">
        <v>11536542</v>
      </c>
      <c r="N194" s="19">
        <v>43320966</v>
      </c>
      <c r="O194" s="20">
        <v>75021202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150000</v>
      </c>
      <c r="E195" s="19">
        <v>150000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839133908</v>
      </c>
      <c r="E196" s="12">
        <f>SUM(E190:E195)</f>
        <v>839133908</v>
      </c>
      <c r="F196" s="12">
        <f>SUM(F190:F195)</f>
        <v>465132820</v>
      </c>
      <c r="G196" s="14">
        <f>IF(($D196     =0),0,($F196     /$D196     ))</f>
        <v>0.5543010663323118</v>
      </c>
      <c r="H196" s="13">
        <f>SUM(H190:H195)</f>
        <v>16533443</v>
      </c>
      <c r="I196" s="12">
        <f>SUM(I190:I195)</f>
        <v>40330863</v>
      </c>
      <c r="J196" s="12">
        <f>SUM(J190:J195)</f>
        <v>79480569</v>
      </c>
      <c r="K196" s="13">
        <f>SUM(K190:K195)</f>
        <v>136344875</v>
      </c>
      <c r="L196" s="13">
        <f>SUM(L190:L195)</f>
        <v>87115330</v>
      </c>
      <c r="M196" s="12">
        <f>SUM(M190:M195)</f>
        <v>99876979</v>
      </c>
      <c r="N196" s="12">
        <f>SUM(N190:N195)</f>
        <v>141795636</v>
      </c>
      <c r="O196" s="13">
        <f>SUM(O190:O195)</f>
        <v>328787945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79359008</v>
      </c>
      <c r="E197" s="19">
        <v>79359008</v>
      </c>
      <c r="F197" s="19">
        <v>23257712</v>
      </c>
      <c r="G197" s="21">
        <f>IF(($D197     =0),0,($F197     /$D197     ))</f>
        <v>0.29306959078923972</v>
      </c>
      <c r="H197" s="20">
        <v>0</v>
      </c>
      <c r="I197" s="19">
        <v>2290988</v>
      </c>
      <c r="J197" s="19">
        <v>3898545</v>
      </c>
      <c r="K197" s="20">
        <v>6189533</v>
      </c>
      <c r="L197" s="20">
        <v>7625468</v>
      </c>
      <c r="M197" s="19">
        <v>7474447</v>
      </c>
      <c r="N197" s="19">
        <v>1968264</v>
      </c>
      <c r="O197" s="20">
        <v>17068179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84156000</v>
      </c>
      <c r="E198" s="19">
        <v>84156000</v>
      </c>
      <c r="F198" s="19">
        <v>28447468</v>
      </c>
      <c r="G198" s="21">
        <f>IF(($D198     =0),0,($F198     /$D198     ))</f>
        <v>0.33803255858168163</v>
      </c>
      <c r="H198" s="20">
        <v>913108</v>
      </c>
      <c r="I198" s="19">
        <v>-267391</v>
      </c>
      <c r="J198" s="19">
        <v>6179576</v>
      </c>
      <c r="K198" s="20">
        <v>6825293</v>
      </c>
      <c r="L198" s="20">
        <v>2127705</v>
      </c>
      <c r="M198" s="19">
        <v>11309355</v>
      </c>
      <c r="N198" s="19">
        <v>8185115</v>
      </c>
      <c r="O198" s="20">
        <v>21622175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236116080</v>
      </c>
      <c r="E199" s="19">
        <v>236116080</v>
      </c>
      <c r="F199" s="19">
        <v>102520773</v>
      </c>
      <c r="G199" s="21">
        <f>IF(($D199     =0),0,($F199     /$D199     ))</f>
        <v>0.43419648928611726</v>
      </c>
      <c r="H199" s="20">
        <v>14068734</v>
      </c>
      <c r="I199" s="19">
        <v>16210496</v>
      </c>
      <c r="J199" s="19">
        <v>16190600</v>
      </c>
      <c r="K199" s="20">
        <v>46469830</v>
      </c>
      <c r="L199" s="20">
        <v>11131623</v>
      </c>
      <c r="M199" s="19">
        <v>14194755</v>
      </c>
      <c r="N199" s="19">
        <v>30724565</v>
      </c>
      <c r="O199" s="20">
        <v>56050943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299863484</v>
      </c>
      <c r="E200" s="19">
        <v>299863484</v>
      </c>
      <c r="F200" s="19">
        <v>244181553</v>
      </c>
      <c r="G200" s="21">
        <f>IF(($D200     =0),0,($F200     /$D200     ))</f>
        <v>0.81430906405396131</v>
      </c>
      <c r="H200" s="20">
        <v>17465156</v>
      </c>
      <c r="I200" s="19">
        <v>12033604</v>
      </c>
      <c r="J200" s="19">
        <v>69644837</v>
      </c>
      <c r="K200" s="20">
        <v>99143597</v>
      </c>
      <c r="L200" s="20">
        <v>21734517</v>
      </c>
      <c r="M200" s="19">
        <v>84853983</v>
      </c>
      <c r="N200" s="19">
        <v>38449456</v>
      </c>
      <c r="O200" s="20">
        <v>145037956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593743325</v>
      </c>
      <c r="E201" s="19">
        <v>593743325</v>
      </c>
      <c r="F201" s="19">
        <v>152480254</v>
      </c>
      <c r="G201" s="21">
        <f>IF(($D201     =0),0,($F201     /$D201     ))</f>
        <v>0.25681173594667361</v>
      </c>
      <c r="H201" s="20">
        <v>0</v>
      </c>
      <c r="I201" s="19">
        <v>17449510</v>
      </c>
      <c r="J201" s="19">
        <v>16258253</v>
      </c>
      <c r="K201" s="20">
        <v>33707763</v>
      </c>
      <c r="L201" s="20">
        <v>21793713</v>
      </c>
      <c r="M201" s="19">
        <v>49254970</v>
      </c>
      <c r="N201" s="19">
        <v>47723808</v>
      </c>
      <c r="O201" s="20">
        <v>118772491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1293237897</v>
      </c>
      <c r="E202" s="12">
        <f>SUM(E197:E201)</f>
        <v>1293237897</v>
      </c>
      <c r="F202" s="12">
        <f>SUM(F197:F201)</f>
        <v>550887760</v>
      </c>
      <c r="G202" s="14">
        <f>IF(($D202     =0),0,($F202     /$D202     ))</f>
        <v>0.42597557748495207</v>
      </c>
      <c r="H202" s="13">
        <f>SUM(H197:H201)</f>
        <v>32446998</v>
      </c>
      <c r="I202" s="12">
        <f>SUM(I197:I201)</f>
        <v>47717207</v>
      </c>
      <c r="J202" s="12">
        <f>SUM(J197:J201)</f>
        <v>112171811</v>
      </c>
      <c r="K202" s="13">
        <f>SUM(K197:K201)</f>
        <v>192336016</v>
      </c>
      <c r="L202" s="13">
        <f>SUM(L197:L201)</f>
        <v>64413026</v>
      </c>
      <c r="M202" s="12">
        <f>SUM(M197:M201)</f>
        <v>167087510</v>
      </c>
      <c r="N202" s="12">
        <f>SUM(N197:N201)</f>
        <v>127051208</v>
      </c>
      <c r="O202" s="13">
        <f>SUM(O197:O201)</f>
        <v>358551744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7157260130</v>
      </c>
      <c r="E203" s="12">
        <f>SUM(E171:E176,E178:E182,E184:E188,E190:E195,E197:E201)</f>
        <v>7185260130</v>
      </c>
      <c r="F203" s="12">
        <f>SUM(F171:F176,F178:F182,F184:F188,F190:F195,F197:F201)</f>
        <v>3243040502</v>
      </c>
      <c r="G203" s="14">
        <f>IF(($D203     =0),0,($F203     /$D203     ))</f>
        <v>0.453112006982482</v>
      </c>
      <c r="H203" s="13">
        <f>SUM(H171:H176,H178:H182,H184:H188,H190:H195,H197:H201)</f>
        <v>234390485</v>
      </c>
      <c r="I203" s="12">
        <f>SUM(I171:I176,I178:I182,I184:I188,I190:I195,I197:I201)</f>
        <v>526731935</v>
      </c>
      <c r="J203" s="12">
        <f>SUM(J171:J176,J178:J182,J184:J188,J190:J195,J197:J201)</f>
        <v>592374117</v>
      </c>
      <c r="K203" s="13">
        <f>SUM(K171:K176,K178:K182,K184:K188,K190:K195,K197:K201)</f>
        <v>1353496537</v>
      </c>
      <c r="L203" s="13">
        <f>SUM(L171:L176,L178:L182,L184:L188,L190:L195,L197:L201)</f>
        <v>534946663</v>
      </c>
      <c r="M203" s="12">
        <f>SUM(M171:M176,M178:M182,M184:M188,M190:M195,M197:M201)</f>
        <v>628577029</v>
      </c>
      <c r="N203" s="12">
        <f>SUM(N171:N176,N178:N182,N184:N188,N190:N195,N197:N201)</f>
        <v>726020273</v>
      </c>
      <c r="O203" s="13">
        <f>SUM(O171:O176,O178:O182,O184:O188,O190:O195,O197:O201)</f>
        <v>1889543965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20500000</v>
      </c>
      <c r="E206" s="19">
        <v>20500000</v>
      </c>
      <c r="F206" s="19">
        <v>121215951</v>
      </c>
      <c r="G206" s="21">
        <f>IF(($D206     =0),0,($F206     /$D206     ))</f>
        <v>5.9129732195121951</v>
      </c>
      <c r="H206" s="20">
        <v>0</v>
      </c>
      <c r="I206" s="19">
        <v>0</v>
      </c>
      <c r="J206" s="19">
        <v>30199976</v>
      </c>
      <c r="K206" s="20">
        <v>30199976</v>
      </c>
      <c r="L206" s="20">
        <v>23524846</v>
      </c>
      <c r="M206" s="19">
        <v>23114336</v>
      </c>
      <c r="N206" s="19">
        <v>44376793</v>
      </c>
      <c r="O206" s="20">
        <v>91015975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166448450</v>
      </c>
      <c r="E207" s="19">
        <v>166448450</v>
      </c>
      <c r="F207" s="19">
        <v>71526549</v>
      </c>
      <c r="G207" s="21">
        <f>IF(($D207     =0),0,($F207     /$D207     ))</f>
        <v>0.42972192892153699</v>
      </c>
      <c r="H207" s="20">
        <v>9179915</v>
      </c>
      <c r="I207" s="19">
        <v>20993768</v>
      </c>
      <c r="J207" s="19">
        <v>12622245</v>
      </c>
      <c r="K207" s="20">
        <v>42795928</v>
      </c>
      <c r="L207" s="20">
        <v>7785394</v>
      </c>
      <c r="M207" s="19">
        <v>9404241</v>
      </c>
      <c r="N207" s="19">
        <v>11540986</v>
      </c>
      <c r="O207" s="20">
        <v>28730621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82001634</v>
      </c>
      <c r="E208" s="19">
        <v>82001634</v>
      </c>
      <c r="F208" s="19">
        <v>48627751</v>
      </c>
      <c r="G208" s="21">
        <f>IF(($D208     =0),0,($F208     /$D208     ))</f>
        <v>0.59300953685874114</v>
      </c>
      <c r="H208" s="20">
        <v>0</v>
      </c>
      <c r="I208" s="19">
        <v>0</v>
      </c>
      <c r="J208" s="19">
        <v>27961234</v>
      </c>
      <c r="K208" s="20">
        <v>27961234</v>
      </c>
      <c r="L208" s="20">
        <v>4879911</v>
      </c>
      <c r="M208" s="19">
        <v>4097010</v>
      </c>
      <c r="N208" s="19">
        <v>11689596</v>
      </c>
      <c r="O208" s="20">
        <v>20666517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52356900</v>
      </c>
      <c r="E209" s="19">
        <v>52356900</v>
      </c>
      <c r="F209" s="19">
        <v>26231055</v>
      </c>
      <c r="G209" s="21">
        <f>IF(($D209     =0),0,($F209     /$D209     ))</f>
        <v>0.50100473863043837</v>
      </c>
      <c r="H209" s="20">
        <v>1739130</v>
      </c>
      <c r="I209" s="19">
        <v>7817755</v>
      </c>
      <c r="J209" s="19">
        <v>0</v>
      </c>
      <c r="K209" s="20">
        <v>9556885</v>
      </c>
      <c r="L209" s="20">
        <v>8586976</v>
      </c>
      <c r="M209" s="19">
        <v>0</v>
      </c>
      <c r="N209" s="19">
        <v>8087194</v>
      </c>
      <c r="O209" s="20">
        <v>16674170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75686600</v>
      </c>
      <c r="E210" s="19">
        <v>75686600</v>
      </c>
      <c r="F210" s="19">
        <v>29478093</v>
      </c>
      <c r="G210" s="21">
        <f>IF(($D210     =0),0,($F210     /$D210     ))</f>
        <v>0.3894757196121903</v>
      </c>
      <c r="H210" s="20">
        <v>2053130</v>
      </c>
      <c r="I210" s="19">
        <v>7306156</v>
      </c>
      <c r="J210" s="19">
        <v>7963152</v>
      </c>
      <c r="K210" s="20">
        <v>17322438</v>
      </c>
      <c r="L210" s="20">
        <v>5919718</v>
      </c>
      <c r="M210" s="19">
        <v>1297548</v>
      </c>
      <c r="N210" s="19">
        <v>4938389</v>
      </c>
      <c r="O210" s="20">
        <v>12155655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36500000</v>
      </c>
      <c r="E211" s="19">
        <v>36500000</v>
      </c>
      <c r="F211" s="19">
        <v>16452322</v>
      </c>
      <c r="G211" s="21">
        <f>IF(($D211     =0),0,($F211     /$D211     ))</f>
        <v>0.45074854794520547</v>
      </c>
      <c r="H211" s="20">
        <v>848951</v>
      </c>
      <c r="I211" s="19">
        <v>3852651</v>
      </c>
      <c r="J211" s="19">
        <v>2218424</v>
      </c>
      <c r="K211" s="20">
        <v>6920026</v>
      </c>
      <c r="L211" s="20">
        <v>4979450</v>
      </c>
      <c r="M211" s="19">
        <v>0</v>
      </c>
      <c r="N211" s="19">
        <v>4552846</v>
      </c>
      <c r="O211" s="20">
        <v>9532296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172676550</v>
      </c>
      <c r="E212" s="19">
        <v>172676550</v>
      </c>
      <c r="F212" s="19">
        <v>86971192</v>
      </c>
      <c r="G212" s="21">
        <f>IF(($D212     =0),0,($F212     /$D212     ))</f>
        <v>0.50366533266966473</v>
      </c>
      <c r="H212" s="20">
        <v>5629102</v>
      </c>
      <c r="I212" s="19">
        <v>4221233</v>
      </c>
      <c r="J212" s="19">
        <v>38812254</v>
      </c>
      <c r="K212" s="20">
        <v>48662589</v>
      </c>
      <c r="L212" s="20">
        <v>14736253</v>
      </c>
      <c r="M212" s="19">
        <v>2248746</v>
      </c>
      <c r="N212" s="19">
        <v>21323604</v>
      </c>
      <c r="O212" s="20">
        <v>38308603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8277000</v>
      </c>
      <c r="E213" s="19">
        <v>8277000</v>
      </c>
      <c r="F213" s="19">
        <v>5604402</v>
      </c>
      <c r="G213" s="21">
        <f>IF(($D213     =0),0,($F213     /$D213     ))</f>
        <v>0.67710547299746282</v>
      </c>
      <c r="H213" s="20">
        <v>0</v>
      </c>
      <c r="I213" s="19">
        <v>8435</v>
      </c>
      <c r="J213" s="19">
        <v>1890</v>
      </c>
      <c r="K213" s="20">
        <v>10325</v>
      </c>
      <c r="L213" s="20">
        <v>0</v>
      </c>
      <c r="M213" s="19">
        <v>197120</v>
      </c>
      <c r="N213" s="19">
        <v>5396957</v>
      </c>
      <c r="O213" s="20">
        <v>5594077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614447134</v>
      </c>
      <c r="E214" s="12">
        <f>SUM(E206:E213)</f>
        <v>614447134</v>
      </c>
      <c r="F214" s="12">
        <f>SUM(F206:F213)</f>
        <v>406107315</v>
      </c>
      <c r="G214" s="14">
        <f>IF(($D214     =0),0,($F214     /$D214     ))</f>
        <v>0.66093125433961253</v>
      </c>
      <c r="H214" s="13">
        <f>SUM(H206:H213)</f>
        <v>19450228</v>
      </c>
      <c r="I214" s="12">
        <f>SUM(I206:I213)</f>
        <v>44199998</v>
      </c>
      <c r="J214" s="12">
        <f>SUM(J206:J213)</f>
        <v>119779175</v>
      </c>
      <c r="K214" s="13">
        <f>SUM(K206:K213)</f>
        <v>183429401</v>
      </c>
      <c r="L214" s="13">
        <f>SUM(L206:L213)</f>
        <v>70412548</v>
      </c>
      <c r="M214" s="12">
        <f>SUM(M206:M213)</f>
        <v>40359001</v>
      </c>
      <c r="N214" s="12">
        <f>SUM(N206:N213)</f>
        <v>111906365</v>
      </c>
      <c r="O214" s="13">
        <f>SUM(O206:O213)</f>
        <v>222677914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67530996</v>
      </c>
      <c r="E215" s="19">
        <v>67530996</v>
      </c>
      <c r="F215" s="19">
        <v>15840598</v>
      </c>
      <c r="G215" s="21">
        <f>IF(($D215     =0),0,($F215     /$D215     ))</f>
        <v>0.23456781238647806</v>
      </c>
      <c r="H215" s="20">
        <v>3452599</v>
      </c>
      <c r="I215" s="19">
        <v>2021780</v>
      </c>
      <c r="J215" s="19">
        <v>4070541</v>
      </c>
      <c r="K215" s="20">
        <v>9544920</v>
      </c>
      <c r="L215" s="20">
        <v>2301994</v>
      </c>
      <c r="M215" s="19">
        <v>0</v>
      </c>
      <c r="N215" s="19">
        <v>3993684</v>
      </c>
      <c r="O215" s="20">
        <v>6295678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241268500</v>
      </c>
      <c r="E216" s="19">
        <v>241268500</v>
      </c>
      <c r="F216" s="19">
        <v>77698561</v>
      </c>
      <c r="G216" s="21">
        <f>IF(($D216     =0),0,($F216     /$D216     ))</f>
        <v>0.32204187865386491</v>
      </c>
      <c r="H216" s="20">
        <v>2564994</v>
      </c>
      <c r="I216" s="19">
        <v>21656937</v>
      </c>
      <c r="J216" s="19">
        <v>16118176</v>
      </c>
      <c r="K216" s="20">
        <v>40340107</v>
      </c>
      <c r="L216" s="20">
        <v>26399495</v>
      </c>
      <c r="M216" s="19">
        <v>10958959</v>
      </c>
      <c r="N216" s="19">
        <v>0</v>
      </c>
      <c r="O216" s="20">
        <v>37358454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234740664</v>
      </c>
      <c r="E217" s="19">
        <v>278198250</v>
      </c>
      <c r="F217" s="19">
        <v>94523418</v>
      </c>
      <c r="G217" s="21">
        <f>IF(($D217     =0),0,($F217     /$D217     ))</f>
        <v>0.40267168197155651</v>
      </c>
      <c r="H217" s="20">
        <v>133918</v>
      </c>
      <c r="I217" s="19">
        <v>1976393</v>
      </c>
      <c r="J217" s="19">
        <v>20447740</v>
      </c>
      <c r="K217" s="20">
        <v>22558051</v>
      </c>
      <c r="L217" s="20">
        <v>13006366</v>
      </c>
      <c r="M217" s="19">
        <v>19511573</v>
      </c>
      <c r="N217" s="19">
        <v>39447428</v>
      </c>
      <c r="O217" s="20">
        <v>71965367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58090950</v>
      </c>
      <c r="E218" s="19">
        <v>58090950</v>
      </c>
      <c r="F218" s="19">
        <v>18900724</v>
      </c>
      <c r="G218" s="21">
        <f>IF(($D218     =0),0,($F218     /$D218     ))</f>
        <v>0.32536434677002185</v>
      </c>
      <c r="H218" s="20">
        <v>112201</v>
      </c>
      <c r="I218" s="19">
        <v>3123850</v>
      </c>
      <c r="J218" s="19">
        <v>536772</v>
      </c>
      <c r="K218" s="20">
        <v>3772823</v>
      </c>
      <c r="L218" s="20">
        <v>2937198</v>
      </c>
      <c r="M218" s="19">
        <v>8568758</v>
      </c>
      <c r="N218" s="19">
        <v>3621945</v>
      </c>
      <c r="O218" s="20">
        <v>15127901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274269047</v>
      </c>
      <c r="E219" s="19">
        <v>264858048</v>
      </c>
      <c r="F219" s="19">
        <v>139612374</v>
      </c>
      <c r="G219" s="21">
        <f>IF(($D219     =0),0,($F219     /$D219     ))</f>
        <v>0.50903437893230441</v>
      </c>
      <c r="H219" s="20">
        <v>1457040</v>
      </c>
      <c r="I219" s="19">
        <v>28492172</v>
      </c>
      <c r="J219" s="19">
        <v>23633512</v>
      </c>
      <c r="K219" s="20">
        <v>53582724</v>
      </c>
      <c r="L219" s="20">
        <v>23785720</v>
      </c>
      <c r="M219" s="19">
        <v>14288705</v>
      </c>
      <c r="N219" s="19">
        <v>47955225</v>
      </c>
      <c r="O219" s="20">
        <v>86029650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160610054</v>
      </c>
      <c r="E220" s="19">
        <v>160610054</v>
      </c>
      <c r="F220" s="19">
        <v>65457302</v>
      </c>
      <c r="G220" s="21">
        <f>IF(($D220     =0),0,($F220     /$D220     ))</f>
        <v>0.40755419956461753</v>
      </c>
      <c r="H220" s="20">
        <v>2473394</v>
      </c>
      <c r="I220" s="19">
        <v>8559335</v>
      </c>
      <c r="J220" s="19">
        <v>2155850</v>
      </c>
      <c r="K220" s="20">
        <v>13188579</v>
      </c>
      <c r="L220" s="20">
        <v>17156477</v>
      </c>
      <c r="M220" s="19">
        <v>20883169</v>
      </c>
      <c r="N220" s="19">
        <v>14229077</v>
      </c>
      <c r="O220" s="20">
        <v>52268723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60195000</v>
      </c>
      <c r="E221" s="19">
        <v>60195000</v>
      </c>
      <c r="F221" s="19">
        <v>16009289</v>
      </c>
      <c r="G221" s="21">
        <f>IF(($D221     =0),0,($F221     /$D221     ))</f>
        <v>0.26595712268460836</v>
      </c>
      <c r="H221" s="20">
        <v>689794</v>
      </c>
      <c r="I221" s="19">
        <v>352174</v>
      </c>
      <c r="J221" s="19">
        <v>1178414</v>
      </c>
      <c r="K221" s="20">
        <v>2220382</v>
      </c>
      <c r="L221" s="20">
        <v>2660529</v>
      </c>
      <c r="M221" s="19">
        <v>2501083</v>
      </c>
      <c r="N221" s="19">
        <v>8627295</v>
      </c>
      <c r="O221" s="20">
        <v>13788907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1096705211</v>
      </c>
      <c r="E222" s="12">
        <f>SUM(E215:E221)</f>
        <v>1130751798</v>
      </c>
      <c r="F222" s="12">
        <f>SUM(F215:F221)</f>
        <v>428042266</v>
      </c>
      <c r="G222" s="14">
        <f>IF(($D222     =0),0,($F222     /$D222     ))</f>
        <v>0.39029837891414926</v>
      </c>
      <c r="H222" s="13">
        <f>SUM(H215:H221)</f>
        <v>10883940</v>
      </c>
      <c r="I222" s="12">
        <f>SUM(I215:I221)</f>
        <v>66182641</v>
      </c>
      <c r="J222" s="12">
        <f>SUM(J215:J221)</f>
        <v>68141005</v>
      </c>
      <c r="K222" s="13">
        <f>SUM(K215:K221)</f>
        <v>145207586</v>
      </c>
      <c r="L222" s="13">
        <f>SUM(L215:L221)</f>
        <v>88247779</v>
      </c>
      <c r="M222" s="12">
        <f>SUM(M215:M221)</f>
        <v>76712247</v>
      </c>
      <c r="N222" s="12">
        <f>SUM(N215:N221)</f>
        <v>117874654</v>
      </c>
      <c r="O222" s="13">
        <f>SUM(O215:O221)</f>
        <v>282834680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164615600</v>
      </c>
      <c r="E223" s="19">
        <v>164615600</v>
      </c>
      <c r="F223" s="19">
        <v>47001444</v>
      </c>
      <c r="G223" s="21">
        <f>IF(($D223     =0),0,($F223     /$D223     ))</f>
        <v>0.28552241707347298</v>
      </c>
      <c r="H223" s="20">
        <v>258111</v>
      </c>
      <c r="I223" s="19">
        <v>8567884</v>
      </c>
      <c r="J223" s="19">
        <v>2497927</v>
      </c>
      <c r="K223" s="20">
        <v>11323922</v>
      </c>
      <c r="L223" s="20">
        <v>14886478</v>
      </c>
      <c r="M223" s="19">
        <v>7803954</v>
      </c>
      <c r="N223" s="19">
        <v>12987090</v>
      </c>
      <c r="O223" s="20">
        <v>35677522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390121492</v>
      </c>
      <c r="E224" s="19">
        <v>417901960</v>
      </c>
      <c r="F224" s="19">
        <v>141115611</v>
      </c>
      <c r="G224" s="21">
        <f>IF(($D224     =0),0,($F224     /$D224     ))</f>
        <v>0.36172221703694296</v>
      </c>
      <c r="H224" s="20">
        <v>0</v>
      </c>
      <c r="I224" s="19">
        <v>33424023</v>
      </c>
      <c r="J224" s="19">
        <v>25662027</v>
      </c>
      <c r="K224" s="20">
        <v>59086050</v>
      </c>
      <c r="L224" s="20">
        <v>22855395</v>
      </c>
      <c r="M224" s="19">
        <v>27580205</v>
      </c>
      <c r="N224" s="19">
        <v>31593961</v>
      </c>
      <c r="O224" s="20">
        <v>82029561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751483000</v>
      </c>
      <c r="E225" s="19">
        <v>751483000</v>
      </c>
      <c r="F225" s="19">
        <v>230099486</v>
      </c>
      <c r="G225" s="21">
        <f>IF(($D225     =0),0,($F225     /$D225     ))</f>
        <v>0.30619386732634007</v>
      </c>
      <c r="H225" s="20">
        <v>8921604</v>
      </c>
      <c r="I225" s="19">
        <v>55510655</v>
      </c>
      <c r="J225" s="19">
        <v>63459014</v>
      </c>
      <c r="K225" s="20">
        <v>127891273</v>
      </c>
      <c r="L225" s="20">
        <v>21655241</v>
      </c>
      <c r="M225" s="19">
        <v>19347654</v>
      </c>
      <c r="N225" s="19">
        <v>61205318</v>
      </c>
      <c r="O225" s="20">
        <v>102208213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645473997</v>
      </c>
      <c r="E226" s="19">
        <v>645473997</v>
      </c>
      <c r="F226" s="19">
        <v>340768064</v>
      </c>
      <c r="G226" s="21">
        <f>IF(($D226     =0),0,($F226     /$D226     ))</f>
        <v>0.52793461174858136</v>
      </c>
      <c r="H226" s="20">
        <v>69518405</v>
      </c>
      <c r="I226" s="19">
        <v>47577305</v>
      </c>
      <c r="J226" s="19">
        <v>25963448</v>
      </c>
      <c r="K226" s="20">
        <v>143059158</v>
      </c>
      <c r="L226" s="20">
        <v>53504479</v>
      </c>
      <c r="M226" s="19">
        <v>62016563</v>
      </c>
      <c r="N226" s="19">
        <v>82187864</v>
      </c>
      <c r="O226" s="20">
        <v>197708906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34613750</v>
      </c>
      <c r="E227" s="19">
        <v>34613750</v>
      </c>
      <c r="F227" s="19">
        <v>37094021</v>
      </c>
      <c r="G227" s="21">
        <f>IF(($D227     =0),0,($F227     /$D227     ))</f>
        <v>1.0716556570726952</v>
      </c>
      <c r="H227" s="20">
        <v>0</v>
      </c>
      <c r="I227" s="19">
        <v>2421715</v>
      </c>
      <c r="J227" s="19">
        <v>3643884</v>
      </c>
      <c r="K227" s="20">
        <v>6065599</v>
      </c>
      <c r="L227" s="20">
        <v>3547594</v>
      </c>
      <c r="M227" s="19">
        <v>7307701</v>
      </c>
      <c r="N227" s="19">
        <v>20173127</v>
      </c>
      <c r="O227" s="20">
        <v>31028422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1986307839</v>
      </c>
      <c r="E228" s="12">
        <f>SUM(E223:E227)</f>
        <v>2014088307</v>
      </c>
      <c r="F228" s="12">
        <f>SUM(F223:F227)</f>
        <v>796078626</v>
      </c>
      <c r="G228" s="14">
        <f>IF(($D228     =0),0,($F228     /$D228     ))</f>
        <v>0.40078310640951964</v>
      </c>
      <c r="H228" s="13">
        <f>SUM(H223:H227)</f>
        <v>78698120</v>
      </c>
      <c r="I228" s="12">
        <f>SUM(I223:I227)</f>
        <v>147501582</v>
      </c>
      <c r="J228" s="12">
        <f>SUM(J223:J227)</f>
        <v>121226300</v>
      </c>
      <c r="K228" s="13">
        <f>SUM(K223:K227)</f>
        <v>347426002</v>
      </c>
      <c r="L228" s="13">
        <f>SUM(L223:L227)</f>
        <v>116449187</v>
      </c>
      <c r="M228" s="12">
        <f>SUM(M223:M227)</f>
        <v>124056077</v>
      </c>
      <c r="N228" s="12">
        <f>SUM(N223:N227)</f>
        <v>208147360</v>
      </c>
      <c r="O228" s="13">
        <f>SUM(O223:O227)</f>
        <v>448652624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3697460184</v>
      </c>
      <c r="E229" s="12">
        <f>SUM(E206:E213,E215:E221,E223:E227)</f>
        <v>3759287239</v>
      </c>
      <c r="F229" s="12">
        <f>SUM(F206:F213,F215:F221,F223:F227)</f>
        <v>1630228207</v>
      </c>
      <c r="G229" s="14">
        <f>IF(($D229     =0),0,($F229     /$D229     ))</f>
        <v>0.4409048714180826</v>
      </c>
      <c r="H229" s="13">
        <f>SUM(H206:H213,H215:H221,H223:H227)</f>
        <v>109032288</v>
      </c>
      <c r="I229" s="12">
        <f>SUM(I206:I213,I215:I221,I223:I227)</f>
        <v>257884221</v>
      </c>
      <c r="J229" s="12">
        <f>SUM(J206:J213,J215:J221,J223:J227)</f>
        <v>309146480</v>
      </c>
      <c r="K229" s="13">
        <f>SUM(K206:K213,K215:K221,K223:K227)</f>
        <v>676062989</v>
      </c>
      <c r="L229" s="13">
        <f>SUM(L206:L213,L215:L221,L223:L227)</f>
        <v>275109514</v>
      </c>
      <c r="M229" s="12">
        <f>SUM(M206:M213,M215:M221,M223:M227)</f>
        <v>241127325</v>
      </c>
      <c r="N229" s="12">
        <f>SUM(N206:N213,N215:N221,N223:N227)</f>
        <v>437928379</v>
      </c>
      <c r="O229" s="13">
        <f>SUM(O206:O213,O215:O221,O223:O227)</f>
        <v>954165218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190134137</v>
      </c>
      <c r="E232" s="19">
        <v>190134137</v>
      </c>
      <c r="F232" s="19">
        <v>103234485</v>
      </c>
      <c r="G232" s="21">
        <f>IF(($D232     =0),0,($F232     /$D232     ))</f>
        <v>0.54295607631995091</v>
      </c>
      <c r="H232" s="20">
        <v>16747691</v>
      </c>
      <c r="I232" s="19">
        <v>33134910</v>
      </c>
      <c r="J232" s="19">
        <v>13809147</v>
      </c>
      <c r="K232" s="20">
        <v>63691748</v>
      </c>
      <c r="L232" s="20">
        <v>14222055</v>
      </c>
      <c r="M232" s="19">
        <v>14189292</v>
      </c>
      <c r="N232" s="19">
        <v>11131390</v>
      </c>
      <c r="O232" s="20">
        <v>39542737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361808000</v>
      </c>
      <c r="E233" s="19">
        <v>361808000</v>
      </c>
      <c r="F233" s="19">
        <v>162150500</v>
      </c>
      <c r="G233" s="21">
        <f>IF(($D233     =0),0,($F233     /$D233     ))</f>
        <v>0.44816725998319551</v>
      </c>
      <c r="H233" s="20">
        <v>10475878</v>
      </c>
      <c r="I233" s="19">
        <v>18359184</v>
      </c>
      <c r="J233" s="19">
        <v>38721821</v>
      </c>
      <c r="K233" s="20">
        <v>67556883</v>
      </c>
      <c r="L233" s="20">
        <v>15452847</v>
      </c>
      <c r="M233" s="19">
        <v>40928317</v>
      </c>
      <c r="N233" s="19">
        <v>38212453</v>
      </c>
      <c r="O233" s="20">
        <v>94593617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614997558</v>
      </c>
      <c r="E234" s="19">
        <v>614997558</v>
      </c>
      <c r="F234" s="19">
        <v>121174292</v>
      </c>
      <c r="G234" s="21">
        <f>IF(($D234     =0),0,($F234     /$D234     ))</f>
        <v>0.19703215146750225</v>
      </c>
      <c r="H234" s="20">
        <v>8004207</v>
      </c>
      <c r="I234" s="19">
        <v>0</v>
      </c>
      <c r="J234" s="19">
        <v>8922034</v>
      </c>
      <c r="K234" s="20">
        <v>16926241</v>
      </c>
      <c r="L234" s="20">
        <v>48702807</v>
      </c>
      <c r="M234" s="19">
        <v>30435137</v>
      </c>
      <c r="N234" s="19">
        <v>25110107</v>
      </c>
      <c r="O234" s="20">
        <v>104248051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56886349</v>
      </c>
      <c r="E235" s="19">
        <v>56886349</v>
      </c>
      <c r="F235" s="19">
        <v>25838546</v>
      </c>
      <c r="G235" s="21">
        <f>IF(($D235     =0),0,($F235     /$D235     ))</f>
        <v>0.45421347044086097</v>
      </c>
      <c r="H235" s="20">
        <v>0</v>
      </c>
      <c r="I235" s="19">
        <v>3750802</v>
      </c>
      <c r="J235" s="19">
        <v>7703640</v>
      </c>
      <c r="K235" s="20">
        <v>11454442</v>
      </c>
      <c r="L235" s="20">
        <v>3818582</v>
      </c>
      <c r="M235" s="19">
        <v>5673442</v>
      </c>
      <c r="N235" s="19">
        <v>4892080</v>
      </c>
      <c r="O235" s="20">
        <v>14384104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244590790</v>
      </c>
      <c r="E236" s="19">
        <v>244590790</v>
      </c>
      <c r="F236" s="19">
        <v>108427480</v>
      </c>
      <c r="G236" s="21">
        <f>IF(($D236     =0),0,($F236     /$D236     ))</f>
        <v>0.44330156503439888</v>
      </c>
      <c r="H236" s="20">
        <v>9552184</v>
      </c>
      <c r="I236" s="19">
        <v>8925566</v>
      </c>
      <c r="J236" s="19">
        <v>17795704</v>
      </c>
      <c r="K236" s="20">
        <v>36273454</v>
      </c>
      <c r="L236" s="20">
        <v>19802034</v>
      </c>
      <c r="M236" s="19">
        <v>26539367</v>
      </c>
      <c r="N236" s="19">
        <v>25812625</v>
      </c>
      <c r="O236" s="20">
        <v>72154026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41440000</v>
      </c>
      <c r="E237" s="19">
        <v>41440000</v>
      </c>
      <c r="F237" s="19">
        <v>1031929</v>
      </c>
      <c r="G237" s="21">
        <f>IF(($D237     =0),0,($F237     /$D237     ))</f>
        <v>2.4901761583011581E-2</v>
      </c>
      <c r="H237" s="20">
        <v>0</v>
      </c>
      <c r="I237" s="19">
        <v>0</v>
      </c>
      <c r="J237" s="19">
        <v>925413</v>
      </c>
      <c r="K237" s="20">
        <v>925413</v>
      </c>
      <c r="L237" s="20">
        <v>0</v>
      </c>
      <c r="M237" s="19">
        <v>0</v>
      </c>
      <c r="N237" s="19">
        <v>106516</v>
      </c>
      <c r="O237" s="20">
        <v>106516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1509856834</v>
      </c>
      <c r="E238" s="12">
        <f>SUM(E232:E237)</f>
        <v>1509856834</v>
      </c>
      <c r="F238" s="12">
        <f>SUM(F232:F237)</f>
        <v>521857232</v>
      </c>
      <c r="G238" s="14">
        <f>IF(($D238     =0),0,($F238     /$D238     ))</f>
        <v>0.34563358607813538</v>
      </c>
      <c r="H238" s="13">
        <f>SUM(H232:H237)</f>
        <v>44779960</v>
      </c>
      <c r="I238" s="12">
        <f>SUM(I232:I237)</f>
        <v>64170462</v>
      </c>
      <c r="J238" s="12">
        <f>SUM(J232:J237)</f>
        <v>87877759</v>
      </c>
      <c r="K238" s="13">
        <f>SUM(K232:K237)</f>
        <v>196828181</v>
      </c>
      <c r="L238" s="13">
        <f>SUM(L232:L237)</f>
        <v>101998325</v>
      </c>
      <c r="M238" s="12">
        <f>SUM(M232:M237)</f>
        <v>117765555</v>
      </c>
      <c r="N238" s="12">
        <f>SUM(N232:N237)</f>
        <v>105265171</v>
      </c>
      <c r="O238" s="13">
        <f>SUM(O232:O237)</f>
        <v>325029051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25740012</v>
      </c>
      <c r="E239" s="19">
        <v>25740012</v>
      </c>
      <c r="F239" s="19">
        <v>19821594</v>
      </c>
      <c r="G239" s="21">
        <f>IF(($D239     =0),0,($F239     /$D239     ))</f>
        <v>0.77006933796301258</v>
      </c>
      <c r="H239" s="20">
        <v>0</v>
      </c>
      <c r="I239" s="19">
        <v>0</v>
      </c>
      <c r="J239" s="19">
        <v>4080580</v>
      </c>
      <c r="K239" s="20">
        <v>4080580</v>
      </c>
      <c r="L239" s="20">
        <v>4561510</v>
      </c>
      <c r="M239" s="19">
        <v>7358552</v>
      </c>
      <c r="N239" s="19">
        <v>3820952</v>
      </c>
      <c r="O239" s="20">
        <v>15741014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100910176</v>
      </c>
      <c r="E240" s="19">
        <v>100910176</v>
      </c>
      <c r="F240" s="19">
        <v>18274956</v>
      </c>
      <c r="G240" s="21">
        <f>IF(($D240     =0),0,($F240     /$D240     ))</f>
        <v>0.18110122015841099</v>
      </c>
      <c r="H240" s="20">
        <v>0</v>
      </c>
      <c r="I240" s="19">
        <v>0</v>
      </c>
      <c r="J240" s="19">
        <v>3060135</v>
      </c>
      <c r="K240" s="20">
        <v>3060135</v>
      </c>
      <c r="L240" s="20">
        <v>2715435</v>
      </c>
      <c r="M240" s="19">
        <v>1989477</v>
      </c>
      <c r="N240" s="19">
        <v>10509909</v>
      </c>
      <c r="O240" s="20">
        <v>15214821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109599464</v>
      </c>
      <c r="E241" s="19">
        <v>109599464</v>
      </c>
      <c r="F241" s="19">
        <v>67059809</v>
      </c>
      <c r="G241" s="21">
        <f>IF(($D241     =0),0,($F241     /$D241     ))</f>
        <v>0.61186256348844914</v>
      </c>
      <c r="H241" s="20">
        <v>0</v>
      </c>
      <c r="I241" s="19">
        <v>8079942</v>
      </c>
      <c r="J241" s="19">
        <v>14144332</v>
      </c>
      <c r="K241" s="20">
        <v>22224274</v>
      </c>
      <c r="L241" s="20">
        <v>18661799</v>
      </c>
      <c r="M241" s="19">
        <v>11465438</v>
      </c>
      <c r="N241" s="19">
        <v>14708298</v>
      </c>
      <c r="O241" s="20">
        <v>44835535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129399000</v>
      </c>
      <c r="E242" s="19">
        <v>129399000</v>
      </c>
      <c r="F242" s="19">
        <v>12099664</v>
      </c>
      <c r="G242" s="21">
        <f>IF(($D242     =0),0,($F242     /$D242     ))</f>
        <v>9.3506626790006112E-2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6049832</v>
      </c>
      <c r="N242" s="19">
        <v>6049832</v>
      </c>
      <c r="O242" s="20">
        <v>12099664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39700032</v>
      </c>
      <c r="E243" s="19">
        <v>39700032</v>
      </c>
      <c r="F243" s="19">
        <v>1883191</v>
      </c>
      <c r="G243" s="21">
        <f>IF(($D243     =0),0,($F243     /$D243     ))</f>
        <v>4.743550332654644E-2</v>
      </c>
      <c r="H243" s="20">
        <v>1113</v>
      </c>
      <c r="I243" s="19">
        <v>-2512205</v>
      </c>
      <c r="J243" s="19">
        <v>559899</v>
      </c>
      <c r="K243" s="20">
        <v>-1951193</v>
      </c>
      <c r="L243" s="20">
        <v>0</v>
      </c>
      <c r="M243" s="19">
        <v>268244</v>
      </c>
      <c r="N243" s="19">
        <v>3566140</v>
      </c>
      <c r="O243" s="20">
        <v>3834384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391343900</v>
      </c>
      <c r="E244" s="19">
        <v>391343900</v>
      </c>
      <c r="F244" s="19">
        <v>144708607</v>
      </c>
      <c r="G244" s="21">
        <f>IF(($D244     =0),0,($F244     /$D244     ))</f>
        <v>0.36977350867101799</v>
      </c>
      <c r="H244" s="20">
        <v>0</v>
      </c>
      <c r="I244" s="19">
        <v>3554829</v>
      </c>
      <c r="J244" s="19">
        <v>2984888</v>
      </c>
      <c r="K244" s="20">
        <v>6539717</v>
      </c>
      <c r="L244" s="20">
        <v>9140254</v>
      </c>
      <c r="M244" s="19">
        <v>25867767</v>
      </c>
      <c r="N244" s="19">
        <v>103160869</v>
      </c>
      <c r="O244" s="20">
        <v>138168890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796692584</v>
      </c>
      <c r="E245" s="12">
        <f>SUM(E239:E244)</f>
        <v>796692584</v>
      </c>
      <c r="F245" s="12">
        <f>SUM(F239:F244)</f>
        <v>263847821</v>
      </c>
      <c r="G245" s="14">
        <f>IF(($D245     =0),0,($F245     /$D245     ))</f>
        <v>0.33117895948683762</v>
      </c>
      <c r="H245" s="13">
        <f>SUM(H239:H244)</f>
        <v>1113</v>
      </c>
      <c r="I245" s="12">
        <f>SUM(I239:I244)</f>
        <v>9122566</v>
      </c>
      <c r="J245" s="12">
        <f>SUM(J239:J244)</f>
        <v>24829834</v>
      </c>
      <c r="K245" s="13">
        <f>SUM(K239:K244)</f>
        <v>33953513</v>
      </c>
      <c r="L245" s="13">
        <f>SUM(L239:L244)</f>
        <v>35078998</v>
      </c>
      <c r="M245" s="12">
        <f>SUM(M239:M244)</f>
        <v>52999310</v>
      </c>
      <c r="N245" s="12">
        <f>SUM(N239:N244)</f>
        <v>141816000</v>
      </c>
      <c r="O245" s="13">
        <f>SUM(O239:O244)</f>
        <v>229894308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27506403</v>
      </c>
      <c r="E246" s="19">
        <v>27506403</v>
      </c>
      <c r="F246" s="19">
        <v>22321550</v>
      </c>
      <c r="G246" s="21">
        <f>IF(($D246     =0),0,($F246     /$D246     ))</f>
        <v>0.81150377968358856</v>
      </c>
      <c r="H246" s="20">
        <v>4157817</v>
      </c>
      <c r="I246" s="19">
        <v>0</v>
      </c>
      <c r="J246" s="19">
        <v>0</v>
      </c>
      <c r="K246" s="20">
        <v>4157817</v>
      </c>
      <c r="L246" s="20">
        <v>6536959</v>
      </c>
      <c r="M246" s="19">
        <v>5314433</v>
      </c>
      <c r="N246" s="19">
        <v>6312341</v>
      </c>
      <c r="O246" s="20">
        <v>18163733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23531020</v>
      </c>
      <c r="E247" s="19">
        <v>23531020</v>
      </c>
      <c r="F247" s="19">
        <v>4450169</v>
      </c>
      <c r="G247" s="21">
        <f>IF(($D247     =0),0,($F247     /$D247     ))</f>
        <v>0.18911925619883882</v>
      </c>
      <c r="H247" s="20">
        <v>2752866</v>
      </c>
      <c r="I247" s="19">
        <v>458651</v>
      </c>
      <c r="J247" s="19">
        <v>737548</v>
      </c>
      <c r="K247" s="20">
        <v>3949065</v>
      </c>
      <c r="L247" s="20">
        <v>501104</v>
      </c>
      <c r="M247" s="19">
        <v>0</v>
      </c>
      <c r="N247" s="19">
        <v>0</v>
      </c>
      <c r="O247" s="20">
        <v>501104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63856150</v>
      </c>
      <c r="E248" s="19">
        <v>63856150</v>
      </c>
      <c r="F248" s="19">
        <v>34836753</v>
      </c>
      <c r="G248" s="21">
        <f>IF(($D248     =0),0,($F248     /$D248     ))</f>
        <v>0.54555047556108538</v>
      </c>
      <c r="H248" s="20">
        <v>0</v>
      </c>
      <c r="I248" s="19">
        <v>7234648</v>
      </c>
      <c r="J248" s="19">
        <v>7333335</v>
      </c>
      <c r="K248" s="20">
        <v>14567983</v>
      </c>
      <c r="L248" s="20">
        <v>5157529</v>
      </c>
      <c r="M248" s="19">
        <v>10131063</v>
      </c>
      <c r="N248" s="19">
        <v>4980178</v>
      </c>
      <c r="O248" s="20">
        <v>20268770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16298000</v>
      </c>
      <c r="E249" s="19">
        <v>16298000</v>
      </c>
      <c r="F249" s="19">
        <v>42851234</v>
      </c>
      <c r="G249" s="21">
        <f>IF(($D249     =0),0,($F249     /$D249     ))</f>
        <v>2.6292326665848571</v>
      </c>
      <c r="H249" s="20">
        <v>1761750</v>
      </c>
      <c r="I249" s="19">
        <v>8000384</v>
      </c>
      <c r="J249" s="19">
        <v>8082076</v>
      </c>
      <c r="K249" s="20">
        <v>17844210</v>
      </c>
      <c r="L249" s="20">
        <v>3997323</v>
      </c>
      <c r="M249" s="19">
        <v>10878142</v>
      </c>
      <c r="N249" s="19">
        <v>10131559</v>
      </c>
      <c r="O249" s="20">
        <v>25007024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41692584</v>
      </c>
      <c r="E250" s="19">
        <v>41692584</v>
      </c>
      <c r="F250" s="19">
        <v>769918</v>
      </c>
      <c r="G250" s="21">
        <f>IF(($D250     =0),0,($F250     /$D250     ))</f>
        <v>1.8466545513226046E-2</v>
      </c>
      <c r="H250" s="20">
        <v>26300</v>
      </c>
      <c r="I250" s="19">
        <v>704418</v>
      </c>
      <c r="J250" s="19">
        <v>29200</v>
      </c>
      <c r="K250" s="20">
        <v>759918</v>
      </c>
      <c r="L250" s="20">
        <v>0</v>
      </c>
      <c r="M250" s="19">
        <v>0</v>
      </c>
      <c r="N250" s="19">
        <v>10000</v>
      </c>
      <c r="O250" s="20">
        <v>10000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47555000</v>
      </c>
      <c r="E251" s="19">
        <v>47555000</v>
      </c>
      <c r="F251" s="19">
        <v>136801800</v>
      </c>
      <c r="G251" s="21">
        <f>IF(($D251     =0),0,($F251     /$D251     ))</f>
        <v>2.8767069708758282</v>
      </c>
      <c r="H251" s="20">
        <v>195000</v>
      </c>
      <c r="I251" s="19">
        <v>5327938</v>
      </c>
      <c r="J251" s="19">
        <v>9349174</v>
      </c>
      <c r="K251" s="20">
        <v>14872112</v>
      </c>
      <c r="L251" s="20">
        <v>12156719</v>
      </c>
      <c r="M251" s="19">
        <v>35918478</v>
      </c>
      <c r="N251" s="19">
        <v>73854491</v>
      </c>
      <c r="O251" s="20">
        <v>121929688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220439157</v>
      </c>
      <c r="E252" s="12">
        <f>SUM(E246:E251)</f>
        <v>220439157</v>
      </c>
      <c r="F252" s="12">
        <f>SUM(F246:F251)</f>
        <v>242031424</v>
      </c>
      <c r="G252" s="14">
        <f>IF(($D252     =0),0,($F252     /$D252     ))</f>
        <v>1.0979511412303213</v>
      </c>
      <c r="H252" s="13">
        <f>SUM(H246:H251)</f>
        <v>8893733</v>
      </c>
      <c r="I252" s="12">
        <f>SUM(I246:I251)</f>
        <v>21726039</v>
      </c>
      <c r="J252" s="12">
        <f>SUM(J246:J251)</f>
        <v>25531333</v>
      </c>
      <c r="K252" s="13">
        <f>SUM(K246:K251)</f>
        <v>56151105</v>
      </c>
      <c r="L252" s="13">
        <f>SUM(L246:L251)</f>
        <v>28349634</v>
      </c>
      <c r="M252" s="12">
        <f>SUM(M246:M251)</f>
        <v>62242116</v>
      </c>
      <c r="N252" s="12">
        <f>SUM(N246:N251)</f>
        <v>95288569</v>
      </c>
      <c r="O252" s="13">
        <f>SUM(O246:O251)</f>
        <v>185880319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231469401</v>
      </c>
      <c r="E253" s="19">
        <v>231469401</v>
      </c>
      <c r="F253" s="19">
        <v>50463591</v>
      </c>
      <c r="G253" s="21">
        <f>IF(($D253     =0),0,($F253     /$D253     ))</f>
        <v>0.21801409076960457</v>
      </c>
      <c r="H253" s="20">
        <v>245627</v>
      </c>
      <c r="I253" s="19">
        <v>1369679</v>
      </c>
      <c r="J253" s="19">
        <v>2482289</v>
      </c>
      <c r="K253" s="20">
        <v>4097595</v>
      </c>
      <c r="L253" s="20">
        <v>9533073</v>
      </c>
      <c r="M253" s="19">
        <v>4159946</v>
      </c>
      <c r="N253" s="19">
        <v>32672977</v>
      </c>
      <c r="O253" s="20">
        <v>46365996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94259738</v>
      </c>
      <c r="E254" s="19">
        <v>94259738</v>
      </c>
      <c r="F254" s="19">
        <v>36515832</v>
      </c>
      <c r="G254" s="21">
        <f>IF(($D254     =0),0,($F254     /$D254     ))</f>
        <v>0.3873958571792338</v>
      </c>
      <c r="H254" s="20">
        <v>3670655</v>
      </c>
      <c r="I254" s="19">
        <v>8368578</v>
      </c>
      <c r="J254" s="19">
        <v>5615330</v>
      </c>
      <c r="K254" s="20">
        <v>17654563</v>
      </c>
      <c r="L254" s="20">
        <v>1320502</v>
      </c>
      <c r="M254" s="19">
        <v>12743790</v>
      </c>
      <c r="N254" s="19">
        <v>4796977</v>
      </c>
      <c r="O254" s="20">
        <v>18861269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189041750</v>
      </c>
      <c r="E255" s="19">
        <v>189041750</v>
      </c>
      <c r="F255" s="19">
        <v>86601372</v>
      </c>
      <c r="G255" s="21">
        <f>IF(($D255     =0),0,($F255     /$D255     ))</f>
        <v>0.45810712183948782</v>
      </c>
      <c r="H255" s="20">
        <v>3183644</v>
      </c>
      <c r="I255" s="19">
        <v>0</v>
      </c>
      <c r="J255" s="19">
        <v>19903985</v>
      </c>
      <c r="K255" s="20">
        <v>23087629</v>
      </c>
      <c r="L255" s="20">
        <v>15815871</v>
      </c>
      <c r="M255" s="19">
        <v>23069741</v>
      </c>
      <c r="N255" s="19">
        <v>24628131</v>
      </c>
      <c r="O255" s="20">
        <v>63513743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39450000</v>
      </c>
      <c r="E256" s="19">
        <v>39450000</v>
      </c>
      <c r="F256" s="19">
        <v>4777658</v>
      </c>
      <c r="G256" s="21">
        <f>IF(($D256     =0),0,($F256     /$D256     ))</f>
        <v>0.12110666666666667</v>
      </c>
      <c r="H256" s="20">
        <v>0</v>
      </c>
      <c r="I256" s="19">
        <v>1553452</v>
      </c>
      <c r="J256" s="19">
        <v>190000</v>
      </c>
      <c r="K256" s="20">
        <v>1743452</v>
      </c>
      <c r="L256" s="20">
        <v>225337</v>
      </c>
      <c r="M256" s="19">
        <v>963217</v>
      </c>
      <c r="N256" s="19">
        <v>1845652</v>
      </c>
      <c r="O256" s="20">
        <v>3034206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554220889</v>
      </c>
      <c r="E257" s="12">
        <f>SUM(E253:E256)</f>
        <v>554220889</v>
      </c>
      <c r="F257" s="12">
        <f>SUM(F253:F256)</f>
        <v>178358453</v>
      </c>
      <c r="G257" s="14">
        <f>IF(($D257     =0),0,($F257     /$D257     ))</f>
        <v>0.3218183517438658</v>
      </c>
      <c r="H257" s="13">
        <f>SUM(H253:H256)</f>
        <v>7099926</v>
      </c>
      <c r="I257" s="12">
        <f>SUM(I253:I256)</f>
        <v>11291709</v>
      </c>
      <c r="J257" s="12">
        <f>SUM(J253:J256)</f>
        <v>28191604</v>
      </c>
      <c r="K257" s="13">
        <f>SUM(K253:K256)</f>
        <v>46583239</v>
      </c>
      <c r="L257" s="13">
        <f>SUM(L253:L256)</f>
        <v>26894783</v>
      </c>
      <c r="M257" s="12">
        <f>SUM(M253:M256)</f>
        <v>40936694</v>
      </c>
      <c r="N257" s="12">
        <f>SUM(N253:N256)</f>
        <v>63943737</v>
      </c>
      <c r="O257" s="13">
        <f>SUM(O253:O256)</f>
        <v>131775214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3081209464</v>
      </c>
      <c r="E258" s="12">
        <f>SUM(E232:E237,E239:E244,E246:E251,E253:E256)</f>
        <v>3081209464</v>
      </c>
      <c r="F258" s="12">
        <f>SUM(F232:F237,F239:F244,F246:F251,F253:F256)</f>
        <v>1206094930</v>
      </c>
      <c r="G258" s="14">
        <f>IF(($D258     =0),0,($F258     /$D258     ))</f>
        <v>0.3914355528540594</v>
      </c>
      <c r="H258" s="13">
        <f>SUM(H232:H237,H239:H244,H246:H251,H253:H256)</f>
        <v>60774732</v>
      </c>
      <c r="I258" s="12">
        <f>SUM(I232:I237,I239:I244,I246:I251,I253:I256)</f>
        <v>106310776</v>
      </c>
      <c r="J258" s="12">
        <f>SUM(J232:J237,J239:J244,J246:J251,J253:J256)</f>
        <v>166430530</v>
      </c>
      <c r="K258" s="13">
        <f>SUM(K232:K237,K239:K244,K246:K251,K253:K256)</f>
        <v>333516038</v>
      </c>
      <c r="L258" s="13">
        <f>SUM(L232:L237,L239:L244,L246:L251,L253:L256)</f>
        <v>192321740</v>
      </c>
      <c r="M258" s="12">
        <f>SUM(M232:M237,M239:M244,M246:M251,M253:M256)</f>
        <v>273943675</v>
      </c>
      <c r="N258" s="12">
        <f>SUM(N232:N237,N239:N244,N246:N251,N253:N256)</f>
        <v>406313477</v>
      </c>
      <c r="O258" s="13">
        <f>SUM(O232:O237,O239:O244,O246:O251,O253:O256)</f>
        <v>872578892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137120650</v>
      </c>
      <c r="E261" s="19">
        <v>137120650</v>
      </c>
      <c r="F261" s="19">
        <v>22124809</v>
      </c>
      <c r="G261" s="21">
        <f>IF(($D261     =0),0,($F261     /$D261     ))</f>
        <v>0.16135285968962371</v>
      </c>
      <c r="H261" s="20">
        <v>0</v>
      </c>
      <c r="I261" s="19">
        <v>2713129</v>
      </c>
      <c r="J261" s="19">
        <v>5622557</v>
      </c>
      <c r="K261" s="20">
        <v>8335686</v>
      </c>
      <c r="L261" s="20">
        <v>4257129</v>
      </c>
      <c r="M261" s="19">
        <v>2252982</v>
      </c>
      <c r="N261" s="19">
        <v>7279012</v>
      </c>
      <c r="O261" s="20">
        <v>13789123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190734000</v>
      </c>
      <c r="E262" s="19">
        <v>190734000</v>
      </c>
      <c r="F262" s="19">
        <v>88973942</v>
      </c>
      <c r="G262" s="21">
        <f>IF(($D262     =0),0,($F262     /$D262     ))</f>
        <v>0.46648181236696129</v>
      </c>
      <c r="H262" s="20">
        <v>7902158</v>
      </c>
      <c r="I262" s="19">
        <v>19633288</v>
      </c>
      <c r="J262" s="19">
        <v>6500121</v>
      </c>
      <c r="K262" s="20">
        <v>34035567</v>
      </c>
      <c r="L262" s="20">
        <v>10973914</v>
      </c>
      <c r="M262" s="19">
        <v>25253518</v>
      </c>
      <c r="N262" s="19">
        <v>18710943</v>
      </c>
      <c r="O262" s="20">
        <v>54938375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31510000</v>
      </c>
      <c r="E263" s="19">
        <v>31510000</v>
      </c>
      <c r="F263" s="19">
        <v>5258186</v>
      </c>
      <c r="G263" s="21">
        <f>IF(($D263     =0),0,($F263     /$D263     ))</f>
        <v>0.16687356394795302</v>
      </c>
      <c r="H263" s="20">
        <v>0</v>
      </c>
      <c r="I263" s="19">
        <v>0</v>
      </c>
      <c r="J263" s="19">
        <v>636327</v>
      </c>
      <c r="K263" s="20">
        <v>636327</v>
      </c>
      <c r="L263" s="20">
        <v>1525884</v>
      </c>
      <c r="M263" s="19">
        <v>101376</v>
      </c>
      <c r="N263" s="19">
        <v>2994599</v>
      </c>
      <c r="O263" s="20">
        <v>4621859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250000</v>
      </c>
      <c r="E264" s="19">
        <v>250000</v>
      </c>
      <c r="F264" s="19">
        <v>213000</v>
      </c>
      <c r="G264" s="21">
        <f>IF(($D264     =0),0,($F264     /$D264     ))</f>
        <v>0.85199999999999998</v>
      </c>
      <c r="H264" s="20">
        <v>0</v>
      </c>
      <c r="I264" s="19">
        <v>0</v>
      </c>
      <c r="J264" s="19">
        <v>0</v>
      </c>
      <c r="K264" s="20">
        <v>0</v>
      </c>
      <c r="L264" s="20">
        <v>0</v>
      </c>
      <c r="M264" s="19">
        <v>0</v>
      </c>
      <c r="N264" s="19">
        <v>213000</v>
      </c>
      <c r="O264" s="20">
        <v>213000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359614650</v>
      </c>
      <c r="E265" s="12">
        <f>SUM(E261:E264)</f>
        <v>359614650</v>
      </c>
      <c r="F265" s="12">
        <f>SUM(F261:F264)</f>
        <v>116569937</v>
      </c>
      <c r="G265" s="14">
        <f>IF(($D265     =0),0,($F265     /$D265     ))</f>
        <v>0.32415235864278613</v>
      </c>
      <c r="H265" s="13">
        <f>SUM(H261:H264)</f>
        <v>7902158</v>
      </c>
      <c r="I265" s="12">
        <f>SUM(I261:I264)</f>
        <v>22346417</v>
      </c>
      <c r="J265" s="12">
        <f>SUM(J261:J264)</f>
        <v>12759005</v>
      </c>
      <c r="K265" s="13">
        <f>SUM(K261:K264)</f>
        <v>43007580</v>
      </c>
      <c r="L265" s="13">
        <f>SUM(L261:L264)</f>
        <v>16756927</v>
      </c>
      <c r="M265" s="12">
        <f>SUM(M261:M264)</f>
        <v>27607876</v>
      </c>
      <c r="N265" s="12">
        <f>SUM(N261:N264)</f>
        <v>29197554</v>
      </c>
      <c r="O265" s="13">
        <f>SUM(O261:O264)</f>
        <v>73562357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17986000</v>
      </c>
      <c r="E266" s="19">
        <v>17986000</v>
      </c>
      <c r="F266" s="19">
        <v>19054871</v>
      </c>
      <c r="G266" s="21">
        <f>IF(($D266     =0),0,($F266     /$D266     ))</f>
        <v>1.0594279439564105</v>
      </c>
      <c r="H266" s="20">
        <v>16634061</v>
      </c>
      <c r="I266" s="19">
        <v>0</v>
      </c>
      <c r="J266" s="19">
        <v>0</v>
      </c>
      <c r="K266" s="20">
        <v>16634061</v>
      </c>
      <c r="L266" s="20">
        <v>1053791</v>
      </c>
      <c r="M266" s="19">
        <v>1119224</v>
      </c>
      <c r="N266" s="19">
        <v>247795</v>
      </c>
      <c r="O266" s="20">
        <v>2420810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55899000</v>
      </c>
      <c r="E267" s="19">
        <v>55899000</v>
      </c>
      <c r="F267" s="19">
        <v>2703889</v>
      </c>
      <c r="G267" s="21">
        <f>IF(($D267     =0),0,($F267     /$D267     ))</f>
        <v>4.8370972647095653E-2</v>
      </c>
      <c r="H267" s="20">
        <v>0</v>
      </c>
      <c r="I267" s="19">
        <v>0</v>
      </c>
      <c r="J267" s="19">
        <v>28556</v>
      </c>
      <c r="K267" s="20">
        <v>28556</v>
      </c>
      <c r="L267" s="20">
        <v>51177</v>
      </c>
      <c r="M267" s="19">
        <v>2007908</v>
      </c>
      <c r="N267" s="19">
        <v>616248</v>
      </c>
      <c r="O267" s="20">
        <v>2675333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13588935</v>
      </c>
      <c r="E268" s="19">
        <v>13588935</v>
      </c>
      <c r="F268" s="19">
        <v>286811</v>
      </c>
      <c r="G268" s="21">
        <f>IF(($D268     =0),0,($F268     /$D268     ))</f>
        <v>2.1106216197222225E-2</v>
      </c>
      <c r="H268" s="20">
        <v>0</v>
      </c>
      <c r="I268" s="19">
        <v>0</v>
      </c>
      <c r="J268" s="19">
        <v>0</v>
      </c>
      <c r="K268" s="20">
        <v>0</v>
      </c>
      <c r="L268" s="20">
        <v>180265</v>
      </c>
      <c r="M268" s="19">
        <v>106546</v>
      </c>
      <c r="N268" s="19">
        <v>0</v>
      </c>
      <c r="O268" s="20">
        <v>286811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155400667</v>
      </c>
      <c r="E269" s="19">
        <v>155400667</v>
      </c>
      <c r="F269" s="19">
        <v>88105527</v>
      </c>
      <c r="G269" s="21">
        <f>IF(($D269     =0),0,($F269     /$D269     ))</f>
        <v>0.56695719973968961</v>
      </c>
      <c r="H269" s="20">
        <v>4015461</v>
      </c>
      <c r="I269" s="19">
        <v>6094247</v>
      </c>
      <c r="J269" s="19">
        <v>16155170</v>
      </c>
      <c r="K269" s="20">
        <v>26264878</v>
      </c>
      <c r="L269" s="20">
        <v>15827311</v>
      </c>
      <c r="M269" s="19">
        <v>25459099</v>
      </c>
      <c r="N269" s="19">
        <v>20554239</v>
      </c>
      <c r="O269" s="20">
        <v>61840649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22333003</v>
      </c>
      <c r="E270" s="19">
        <v>22333003</v>
      </c>
      <c r="F270" s="19">
        <v>8795079</v>
      </c>
      <c r="G270" s="21">
        <f>IF(($D270     =0),0,($F270     /$D270     ))</f>
        <v>0.39381533240290167</v>
      </c>
      <c r="H270" s="20">
        <v>0</v>
      </c>
      <c r="I270" s="19">
        <v>2054179</v>
      </c>
      <c r="J270" s="19">
        <v>1860349</v>
      </c>
      <c r="K270" s="20">
        <v>3914528</v>
      </c>
      <c r="L270" s="20">
        <v>49547</v>
      </c>
      <c r="M270" s="19">
        <v>2282687</v>
      </c>
      <c r="N270" s="19">
        <v>2548317</v>
      </c>
      <c r="O270" s="20">
        <v>4880551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14107000</v>
      </c>
      <c r="E271" s="19">
        <v>14107000</v>
      </c>
      <c r="F271" s="19">
        <v>6619972</v>
      </c>
      <c r="G271" s="21">
        <f>IF(($D271     =0),0,($F271     /$D271     ))</f>
        <v>0.46926859006167149</v>
      </c>
      <c r="H271" s="20">
        <v>0</v>
      </c>
      <c r="I271" s="19">
        <v>0</v>
      </c>
      <c r="J271" s="19">
        <v>2299185</v>
      </c>
      <c r="K271" s="20">
        <v>2299185</v>
      </c>
      <c r="L271" s="20">
        <v>9043</v>
      </c>
      <c r="M271" s="19">
        <v>2647830</v>
      </c>
      <c r="N271" s="19">
        <v>1663914</v>
      </c>
      <c r="O271" s="20">
        <v>4320787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1115000</v>
      </c>
      <c r="E272" s="19">
        <v>1115000</v>
      </c>
      <c r="F272" s="19">
        <v>47300</v>
      </c>
      <c r="G272" s="21">
        <f>IF(($D272     =0),0,($F272     /$D272     ))</f>
        <v>4.2421524663677129E-2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47300</v>
      </c>
      <c r="O272" s="20">
        <v>47300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280429605</v>
      </c>
      <c r="E273" s="12">
        <f>SUM(E266:E272)</f>
        <v>280429605</v>
      </c>
      <c r="F273" s="12">
        <f>SUM(F266:F272)</f>
        <v>125613449</v>
      </c>
      <c r="G273" s="14">
        <f>IF(($D273     =0),0,($F273     /$D273     ))</f>
        <v>0.44793219674506191</v>
      </c>
      <c r="H273" s="13">
        <f>SUM(H266:H272)</f>
        <v>20649522</v>
      </c>
      <c r="I273" s="12">
        <f>SUM(I266:I272)</f>
        <v>8148426</v>
      </c>
      <c r="J273" s="12">
        <f>SUM(J266:J272)</f>
        <v>20343260</v>
      </c>
      <c r="K273" s="13">
        <f>SUM(K266:K272)</f>
        <v>49141208</v>
      </c>
      <c r="L273" s="13">
        <f>SUM(L266:L272)</f>
        <v>17171134</v>
      </c>
      <c r="M273" s="12">
        <f>SUM(M266:M272)</f>
        <v>33623294</v>
      </c>
      <c r="N273" s="12">
        <f>SUM(N266:N272)</f>
        <v>25677813</v>
      </c>
      <c r="O273" s="13">
        <f>SUM(O266:O272)</f>
        <v>76472241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37819000</v>
      </c>
      <c r="E274" s="19">
        <v>37819000</v>
      </c>
      <c r="F274" s="19">
        <v>7217377</v>
      </c>
      <c r="G274" s="21">
        <f>IF(($D274     =0),0,($F274     /$D274     ))</f>
        <v>0.1908399746159338</v>
      </c>
      <c r="H274" s="20">
        <v>0</v>
      </c>
      <c r="I274" s="19">
        <v>0</v>
      </c>
      <c r="J274" s="19">
        <v>1630855</v>
      </c>
      <c r="K274" s="20">
        <v>1630855</v>
      </c>
      <c r="L274" s="20">
        <v>1585192</v>
      </c>
      <c r="M274" s="19">
        <v>885799</v>
      </c>
      <c r="N274" s="19">
        <v>3115531</v>
      </c>
      <c r="O274" s="20">
        <v>5586522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30578700</v>
      </c>
      <c r="E275" s="19">
        <v>30578700</v>
      </c>
      <c r="F275" s="19">
        <v>8426230</v>
      </c>
      <c r="G275" s="21">
        <f>IF(($D275     =0),0,($F275     /$D275     ))</f>
        <v>0.27555880400409433</v>
      </c>
      <c r="H275" s="20">
        <v>22785</v>
      </c>
      <c r="I275" s="19">
        <v>177600</v>
      </c>
      <c r="J275" s="19">
        <v>904554</v>
      </c>
      <c r="K275" s="20">
        <v>1104939</v>
      </c>
      <c r="L275" s="20">
        <v>1093603</v>
      </c>
      <c r="M275" s="19">
        <v>1611065</v>
      </c>
      <c r="N275" s="19">
        <v>4616623</v>
      </c>
      <c r="O275" s="20">
        <v>7321291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47658200</v>
      </c>
      <c r="E276" s="19">
        <v>47658200</v>
      </c>
      <c r="F276" s="19">
        <v>10784194</v>
      </c>
      <c r="G276" s="21">
        <f>IF(($D276     =0),0,($F276     /$D276     ))</f>
        <v>0.22628202491911151</v>
      </c>
      <c r="H276" s="20">
        <v>0</v>
      </c>
      <c r="I276" s="19">
        <v>0</v>
      </c>
      <c r="J276" s="19">
        <v>3156687</v>
      </c>
      <c r="K276" s="20">
        <v>3156687</v>
      </c>
      <c r="L276" s="20">
        <v>2237017</v>
      </c>
      <c r="M276" s="19">
        <v>3035233</v>
      </c>
      <c r="N276" s="19">
        <v>2355257</v>
      </c>
      <c r="O276" s="20">
        <v>7627507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9172000</v>
      </c>
      <c r="E277" s="19">
        <v>9172000</v>
      </c>
      <c r="F277" s="19">
        <v>719850</v>
      </c>
      <c r="G277" s="21">
        <f>IF(($D277     =0),0,($F277     /$D277     ))</f>
        <v>7.8483427823811597E-2</v>
      </c>
      <c r="H277" s="20">
        <v>0</v>
      </c>
      <c r="I277" s="19">
        <v>0</v>
      </c>
      <c r="J277" s="19">
        <v>728</v>
      </c>
      <c r="K277" s="20">
        <v>728</v>
      </c>
      <c r="L277" s="20">
        <v>719122</v>
      </c>
      <c r="M277" s="19">
        <v>0</v>
      </c>
      <c r="N277" s="19">
        <v>0</v>
      </c>
      <c r="O277" s="20">
        <v>719122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7998000</v>
      </c>
      <c r="E278" s="19">
        <v>7998000</v>
      </c>
      <c r="F278" s="19">
        <v>6511702</v>
      </c>
      <c r="G278" s="21">
        <f>IF(($D278     =0),0,($F278     /$D278     ))</f>
        <v>0.81416629157289322</v>
      </c>
      <c r="H278" s="20">
        <v>173658</v>
      </c>
      <c r="I278" s="19">
        <v>1909550</v>
      </c>
      <c r="J278" s="19">
        <v>0</v>
      </c>
      <c r="K278" s="20">
        <v>2083208</v>
      </c>
      <c r="L278" s="20">
        <v>144288</v>
      </c>
      <c r="M278" s="19">
        <v>3090169</v>
      </c>
      <c r="N278" s="19">
        <v>1194037</v>
      </c>
      <c r="O278" s="20">
        <v>4428494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21401000</v>
      </c>
      <c r="E279" s="19">
        <v>21401000</v>
      </c>
      <c r="F279" s="19">
        <v>1068924</v>
      </c>
      <c r="G279" s="21">
        <f>IF(($D279     =0),0,($F279     /$D279     ))</f>
        <v>4.9947385636185226E-2</v>
      </c>
      <c r="H279" s="20">
        <v>0</v>
      </c>
      <c r="I279" s="19">
        <v>0</v>
      </c>
      <c r="J279" s="19">
        <v>493393</v>
      </c>
      <c r="K279" s="20">
        <v>493393</v>
      </c>
      <c r="L279" s="20">
        <v>0</v>
      </c>
      <c r="M279" s="19">
        <v>0</v>
      </c>
      <c r="N279" s="19">
        <v>575531</v>
      </c>
      <c r="O279" s="20">
        <v>575531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30439003</v>
      </c>
      <c r="E280" s="19">
        <v>30439003</v>
      </c>
      <c r="F280" s="19">
        <v>4943794</v>
      </c>
      <c r="G280" s="21">
        <f>IF(($D280     =0),0,($F280     /$D280     ))</f>
        <v>0.16241642342884885</v>
      </c>
      <c r="H280" s="20">
        <v>1098368</v>
      </c>
      <c r="I280" s="19">
        <v>562827</v>
      </c>
      <c r="J280" s="19">
        <v>562827</v>
      </c>
      <c r="K280" s="20">
        <v>2224022</v>
      </c>
      <c r="L280" s="20">
        <v>957837</v>
      </c>
      <c r="M280" s="19">
        <v>856397</v>
      </c>
      <c r="N280" s="19">
        <v>905538</v>
      </c>
      <c r="O280" s="20">
        <v>2719772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28371000</v>
      </c>
      <c r="E281" s="19">
        <v>28371000</v>
      </c>
      <c r="F281" s="19">
        <v>3315620</v>
      </c>
      <c r="G281" s="21">
        <f>IF(($D281     =0),0,($F281     /$D281     ))</f>
        <v>0.11686651862817667</v>
      </c>
      <c r="H281" s="20">
        <v>0</v>
      </c>
      <c r="I281" s="19">
        <v>354000</v>
      </c>
      <c r="J281" s="19">
        <v>0</v>
      </c>
      <c r="K281" s="20">
        <v>354000</v>
      </c>
      <c r="L281" s="20">
        <v>386700</v>
      </c>
      <c r="M281" s="19">
        <v>1304468</v>
      </c>
      <c r="N281" s="19">
        <v>1270452</v>
      </c>
      <c r="O281" s="20">
        <v>2961620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1150000</v>
      </c>
      <c r="E282" s="19">
        <v>1150000</v>
      </c>
      <c r="F282" s="19">
        <v>454523</v>
      </c>
      <c r="G282" s="21">
        <f>IF(($D282     =0),0,($F282     /$D282     ))</f>
        <v>0.39523739130434782</v>
      </c>
      <c r="H282" s="20">
        <v>3382</v>
      </c>
      <c r="I282" s="19">
        <v>296065</v>
      </c>
      <c r="J282" s="19">
        <v>21172</v>
      </c>
      <c r="K282" s="20">
        <v>320619</v>
      </c>
      <c r="L282" s="20">
        <v>35021</v>
      </c>
      <c r="M282" s="19">
        <v>0</v>
      </c>
      <c r="N282" s="19">
        <v>98883</v>
      </c>
      <c r="O282" s="20">
        <v>133904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214586903</v>
      </c>
      <c r="E283" s="12">
        <f>SUM(E274:E282)</f>
        <v>214586903</v>
      </c>
      <c r="F283" s="12">
        <f>SUM(F274:F282)</f>
        <v>43442214</v>
      </c>
      <c r="G283" s="14">
        <f>IF(($D283     =0),0,($F283     /$D283     ))</f>
        <v>0.20244578486693571</v>
      </c>
      <c r="H283" s="13">
        <f>SUM(H274:H282)</f>
        <v>1298193</v>
      </c>
      <c r="I283" s="12">
        <f>SUM(I274:I282)</f>
        <v>3300042</v>
      </c>
      <c r="J283" s="12">
        <f>SUM(J274:J282)</f>
        <v>6770216</v>
      </c>
      <c r="K283" s="13">
        <f>SUM(K274:K282)</f>
        <v>11368451</v>
      </c>
      <c r="L283" s="13">
        <f>SUM(L274:L282)</f>
        <v>7158780</v>
      </c>
      <c r="M283" s="12">
        <f>SUM(M274:M282)</f>
        <v>10783131</v>
      </c>
      <c r="N283" s="12">
        <f>SUM(N274:N282)</f>
        <v>14131852</v>
      </c>
      <c r="O283" s="13">
        <f>SUM(O274:O282)</f>
        <v>32073763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37909686</v>
      </c>
      <c r="E284" s="19">
        <v>37909686</v>
      </c>
      <c r="F284" s="19">
        <v>9516971</v>
      </c>
      <c r="G284" s="21">
        <f>IF(($D284     =0),0,($F284     /$D284     ))</f>
        <v>0.25104325580538966</v>
      </c>
      <c r="H284" s="20">
        <v>0</v>
      </c>
      <c r="I284" s="19">
        <v>0</v>
      </c>
      <c r="J284" s="19">
        <v>5236577</v>
      </c>
      <c r="K284" s="20">
        <v>5236577</v>
      </c>
      <c r="L284" s="20">
        <v>1819437</v>
      </c>
      <c r="M284" s="19">
        <v>2186753</v>
      </c>
      <c r="N284" s="19">
        <v>274204</v>
      </c>
      <c r="O284" s="20">
        <v>4280394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21331000</v>
      </c>
      <c r="E285" s="19">
        <v>21331000</v>
      </c>
      <c r="F285" s="19">
        <v>8470549</v>
      </c>
      <c r="G285" s="21">
        <f>IF(($D285     =0),0,($F285     /$D285     ))</f>
        <v>0.39710041723313488</v>
      </c>
      <c r="H285" s="20">
        <v>0</v>
      </c>
      <c r="I285" s="19">
        <v>0</v>
      </c>
      <c r="J285" s="19">
        <v>5651212</v>
      </c>
      <c r="K285" s="20">
        <v>5651212</v>
      </c>
      <c r="L285" s="20">
        <v>0</v>
      </c>
      <c r="M285" s="19">
        <v>0</v>
      </c>
      <c r="N285" s="19">
        <v>2819337</v>
      </c>
      <c r="O285" s="20">
        <v>2819337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40406014</v>
      </c>
      <c r="E286" s="19">
        <v>40406014</v>
      </c>
      <c r="F286" s="19">
        <v>4866980</v>
      </c>
      <c r="G286" s="21">
        <f>IF(($D286     =0),0,($F286     /$D286     ))</f>
        <v>0.12045187134766622</v>
      </c>
      <c r="H286" s="20">
        <v>0</v>
      </c>
      <c r="I286" s="19">
        <v>0</v>
      </c>
      <c r="J286" s="19">
        <v>0</v>
      </c>
      <c r="K286" s="20">
        <v>0</v>
      </c>
      <c r="L286" s="20">
        <v>1348758</v>
      </c>
      <c r="M286" s="19">
        <v>1598568</v>
      </c>
      <c r="N286" s="19">
        <v>1919654</v>
      </c>
      <c r="O286" s="20">
        <v>4866980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24332000</v>
      </c>
      <c r="E287" s="19">
        <v>24332000</v>
      </c>
      <c r="F287" s="19">
        <v>55604125</v>
      </c>
      <c r="G287" s="21">
        <f>IF(($D287     =0),0,($F287     /$D287     ))</f>
        <v>2.2852262452737135</v>
      </c>
      <c r="H287" s="20">
        <v>0</v>
      </c>
      <c r="I287" s="19">
        <v>8724888</v>
      </c>
      <c r="J287" s="19">
        <v>6625675</v>
      </c>
      <c r="K287" s="20">
        <v>15350563</v>
      </c>
      <c r="L287" s="20">
        <v>12415448</v>
      </c>
      <c r="M287" s="19">
        <v>12599574</v>
      </c>
      <c r="N287" s="19">
        <v>15238540</v>
      </c>
      <c r="O287" s="20">
        <v>40253562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125753559</v>
      </c>
      <c r="E288" s="19">
        <v>125753559</v>
      </c>
      <c r="F288" s="19">
        <v>42451804</v>
      </c>
      <c r="G288" s="21">
        <f>IF(($D288     =0),0,($F288     /$D288     ))</f>
        <v>0.33757934437465903</v>
      </c>
      <c r="H288" s="20">
        <v>2189399</v>
      </c>
      <c r="I288" s="19">
        <v>2583016</v>
      </c>
      <c r="J288" s="19">
        <v>7096796</v>
      </c>
      <c r="K288" s="20">
        <v>11869211</v>
      </c>
      <c r="L288" s="20">
        <v>9428775</v>
      </c>
      <c r="M288" s="19">
        <v>5608446</v>
      </c>
      <c r="N288" s="19">
        <v>15545372</v>
      </c>
      <c r="O288" s="20">
        <v>30582593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2740000</v>
      </c>
      <c r="E289" s="19">
        <v>2740000</v>
      </c>
      <c r="F289" s="19">
        <v>1069523</v>
      </c>
      <c r="G289" s="21">
        <f>IF(($D289     =0),0,($F289     /$D289     ))</f>
        <v>0.39033686131386863</v>
      </c>
      <c r="H289" s="20">
        <v>0</v>
      </c>
      <c r="I289" s="19">
        <v>0</v>
      </c>
      <c r="J289" s="19">
        <v>727167</v>
      </c>
      <c r="K289" s="20">
        <v>727167</v>
      </c>
      <c r="L289" s="20">
        <v>0</v>
      </c>
      <c r="M289" s="19">
        <v>342356</v>
      </c>
      <c r="N289" s="19">
        <v>0</v>
      </c>
      <c r="O289" s="20">
        <v>342356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252472259</v>
      </c>
      <c r="E290" s="12">
        <f>SUM(E284:E289)</f>
        <v>252472259</v>
      </c>
      <c r="F290" s="12">
        <f>SUM(F284:F289)</f>
        <v>121979952</v>
      </c>
      <c r="G290" s="14">
        <f>IF(($D290     =0),0,($F290     /$D290     ))</f>
        <v>0.48314199937506797</v>
      </c>
      <c r="H290" s="13">
        <f>SUM(H284:H289)</f>
        <v>2189399</v>
      </c>
      <c r="I290" s="12">
        <f>SUM(I284:I289)</f>
        <v>11307904</v>
      </c>
      <c r="J290" s="12">
        <f>SUM(J284:J289)</f>
        <v>25337427</v>
      </c>
      <c r="K290" s="13">
        <f>SUM(K284:K289)</f>
        <v>38834730</v>
      </c>
      <c r="L290" s="13">
        <f>SUM(L284:L289)</f>
        <v>25012418</v>
      </c>
      <c r="M290" s="12">
        <f>SUM(M284:M289)</f>
        <v>22335697</v>
      </c>
      <c r="N290" s="12">
        <f>SUM(N284:N289)</f>
        <v>35797107</v>
      </c>
      <c r="O290" s="13">
        <f>SUM(O284:O289)</f>
        <v>83145222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249473000</v>
      </c>
      <c r="E291" s="19">
        <v>249473000</v>
      </c>
      <c r="F291" s="19">
        <v>38942879</v>
      </c>
      <c r="G291" s="21">
        <f>IF(($D291     =0),0,($F291     /$D291     ))</f>
        <v>0.15610057601423802</v>
      </c>
      <c r="H291" s="20">
        <v>1772</v>
      </c>
      <c r="I291" s="19">
        <v>3842095</v>
      </c>
      <c r="J291" s="19">
        <v>6359017</v>
      </c>
      <c r="K291" s="20">
        <v>10202884</v>
      </c>
      <c r="L291" s="20">
        <v>7938523</v>
      </c>
      <c r="M291" s="19">
        <v>13979658</v>
      </c>
      <c r="N291" s="19">
        <v>6821814</v>
      </c>
      <c r="O291" s="20">
        <v>28739995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50257796</v>
      </c>
      <c r="E292" s="19">
        <v>50257796</v>
      </c>
      <c r="F292" s="19">
        <v>5685881</v>
      </c>
      <c r="G292" s="21">
        <f>IF(($D292     =0),0,($F292     /$D292     ))</f>
        <v>0.11313430855583081</v>
      </c>
      <c r="H292" s="20">
        <v>0</v>
      </c>
      <c r="I292" s="19">
        <v>729914</v>
      </c>
      <c r="J292" s="19">
        <v>4329528</v>
      </c>
      <c r="K292" s="20">
        <v>5059442</v>
      </c>
      <c r="L292" s="20">
        <v>346641</v>
      </c>
      <c r="M292" s="19">
        <v>5760</v>
      </c>
      <c r="N292" s="19">
        <v>274038</v>
      </c>
      <c r="O292" s="20">
        <v>626439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55257000</v>
      </c>
      <c r="E293" s="19">
        <v>55257000</v>
      </c>
      <c r="F293" s="19">
        <v>23338528</v>
      </c>
      <c r="G293" s="21">
        <f>IF(($D293     =0),0,($F293     /$D293     ))</f>
        <v>0.42236328428977327</v>
      </c>
      <c r="H293" s="20">
        <v>2591195</v>
      </c>
      <c r="I293" s="19">
        <v>2411071</v>
      </c>
      <c r="J293" s="19">
        <v>0</v>
      </c>
      <c r="K293" s="20">
        <v>5002266</v>
      </c>
      <c r="L293" s="20">
        <v>8241645</v>
      </c>
      <c r="M293" s="19">
        <v>4401000</v>
      </c>
      <c r="N293" s="19">
        <v>5693617</v>
      </c>
      <c r="O293" s="20">
        <v>18336262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80253134</v>
      </c>
      <c r="E294" s="19">
        <v>80253134</v>
      </c>
      <c r="F294" s="19">
        <v>25175722</v>
      </c>
      <c r="G294" s="21">
        <f>IF(($D294     =0),0,($F294     /$D294     ))</f>
        <v>0.31370391092764055</v>
      </c>
      <c r="H294" s="20">
        <v>0</v>
      </c>
      <c r="I294" s="19">
        <v>3638617</v>
      </c>
      <c r="J294" s="19">
        <v>1404894</v>
      </c>
      <c r="K294" s="20">
        <v>5043511</v>
      </c>
      <c r="L294" s="20">
        <v>6738821</v>
      </c>
      <c r="M294" s="19">
        <v>4689821</v>
      </c>
      <c r="N294" s="19">
        <v>8703569</v>
      </c>
      <c r="O294" s="20">
        <v>20132211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7565400</v>
      </c>
      <c r="E295" s="19">
        <v>7565400</v>
      </c>
      <c r="F295" s="19">
        <v>1115385</v>
      </c>
      <c r="G295" s="21">
        <f>IF(($D295     =0),0,($F295     /$D295     ))</f>
        <v>0.14743238956301055</v>
      </c>
      <c r="H295" s="20">
        <v>0</v>
      </c>
      <c r="I295" s="19">
        <v>1039461</v>
      </c>
      <c r="J295" s="19">
        <v>12366</v>
      </c>
      <c r="K295" s="20">
        <v>1051827</v>
      </c>
      <c r="L295" s="20">
        <v>37524</v>
      </c>
      <c r="M295" s="19">
        <v>21793</v>
      </c>
      <c r="N295" s="19">
        <v>4241</v>
      </c>
      <c r="O295" s="20">
        <v>63558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442806330</v>
      </c>
      <c r="E296" s="12">
        <f>SUM(E291:E295)</f>
        <v>442806330</v>
      </c>
      <c r="F296" s="12">
        <f>SUM(F291:F295)</f>
        <v>94258395</v>
      </c>
      <c r="G296" s="14">
        <f>IF(($D296     =0),0,($F296     /$D296     ))</f>
        <v>0.21286596106248074</v>
      </c>
      <c r="H296" s="13">
        <f>SUM(H291:H295)</f>
        <v>2592967</v>
      </c>
      <c r="I296" s="12">
        <f>SUM(I291:I295)</f>
        <v>11661158</v>
      </c>
      <c r="J296" s="12">
        <f>SUM(J291:J295)</f>
        <v>12105805</v>
      </c>
      <c r="K296" s="13">
        <f>SUM(K291:K295)</f>
        <v>26359930</v>
      </c>
      <c r="L296" s="13">
        <f>SUM(L291:L295)</f>
        <v>23303154</v>
      </c>
      <c r="M296" s="12">
        <f>SUM(M291:M295)</f>
        <v>23098032</v>
      </c>
      <c r="N296" s="12">
        <f>SUM(N291:N295)</f>
        <v>21497279</v>
      </c>
      <c r="O296" s="13">
        <f>SUM(O291:O295)</f>
        <v>67898465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1549909747</v>
      </c>
      <c r="E297" s="12">
        <f>SUM(E261:E264,E266:E272,E274:E282,E284:E289,E291:E295)</f>
        <v>1549909747</v>
      </c>
      <c r="F297" s="12">
        <f>SUM(F261:F264,F266:F272,F274:F282,F284:F289,F291:F295)</f>
        <v>501863947</v>
      </c>
      <c r="G297" s="14">
        <f>IF(($D297     =0),0,($F297     /$D297     ))</f>
        <v>0.3238020458748686</v>
      </c>
      <c r="H297" s="13">
        <f>SUM(H261:H264,H266:H272,H274:H282,H284:H289,H291:H295)</f>
        <v>34632239</v>
      </c>
      <c r="I297" s="12">
        <f>SUM(I261:I264,I266:I272,I274:I282,I284:I289,I291:I295)</f>
        <v>56763947</v>
      </c>
      <c r="J297" s="12">
        <f>SUM(J261:J264,J266:J272,J274:J282,J284:J289,J291:J295)</f>
        <v>77315713</v>
      </c>
      <c r="K297" s="13">
        <f>SUM(K261:K264,K266:K272,K274:K282,K284:K289,K291:K295)</f>
        <v>168711899</v>
      </c>
      <c r="L297" s="13">
        <f>SUM(L261:L264,L266:L272,L274:L282,L284:L289,L291:L295)</f>
        <v>89402413</v>
      </c>
      <c r="M297" s="12">
        <f>SUM(M261:M264,M266:M272,M274:M282,M284:M289,M291:M295)</f>
        <v>117448030</v>
      </c>
      <c r="N297" s="12">
        <f>SUM(N261:N264,N266:N272,N274:N282,N284:N289,N291:N295)</f>
        <v>126301605</v>
      </c>
      <c r="O297" s="13">
        <f>SUM(O261:O264,O266:O272,O274:O282,O284:O289,O291:O295)</f>
        <v>333152048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11034869388</v>
      </c>
      <c r="E300" s="19">
        <v>11374232949</v>
      </c>
      <c r="F300" s="19">
        <v>3520318540</v>
      </c>
      <c r="G300" s="21">
        <f>IF(($D300     =0),0,($F300     /$D300     ))</f>
        <v>0.31901768985396534</v>
      </c>
      <c r="H300" s="20">
        <v>173228328</v>
      </c>
      <c r="I300" s="19">
        <v>491817896</v>
      </c>
      <c r="J300" s="19">
        <v>510760319</v>
      </c>
      <c r="K300" s="20">
        <v>1175806543</v>
      </c>
      <c r="L300" s="20">
        <v>776407669</v>
      </c>
      <c r="M300" s="19">
        <v>675469685</v>
      </c>
      <c r="N300" s="19">
        <v>892634643</v>
      </c>
      <c r="O300" s="20">
        <v>2344511997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11034869388</v>
      </c>
      <c r="E301" s="12">
        <f>E300</f>
        <v>11374232949</v>
      </c>
      <c r="F301" s="12">
        <f>F300</f>
        <v>3520318540</v>
      </c>
      <c r="G301" s="14">
        <f>IF(($D301     =0),0,($F301     /$D301     ))</f>
        <v>0.31901768985396534</v>
      </c>
      <c r="H301" s="13">
        <f>H300</f>
        <v>173228328</v>
      </c>
      <c r="I301" s="12">
        <f>I300</f>
        <v>491817896</v>
      </c>
      <c r="J301" s="12">
        <f>J300</f>
        <v>510760319</v>
      </c>
      <c r="K301" s="13">
        <f>K300</f>
        <v>1175806543</v>
      </c>
      <c r="L301" s="13">
        <f>L300</f>
        <v>776407669</v>
      </c>
      <c r="M301" s="12">
        <f>M300</f>
        <v>675469685</v>
      </c>
      <c r="N301" s="12">
        <f>N300</f>
        <v>892634643</v>
      </c>
      <c r="O301" s="13">
        <f>O300</f>
        <v>2344511997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51648038</v>
      </c>
      <c r="E302" s="19">
        <v>56762514</v>
      </c>
      <c r="F302" s="19">
        <v>18985697</v>
      </c>
      <c r="G302" s="21">
        <f>IF(($D302     =0),0,($F302     /$D302     ))</f>
        <v>0.36759764233444842</v>
      </c>
      <c r="H302" s="20">
        <v>0</v>
      </c>
      <c r="I302" s="19">
        <v>7894517</v>
      </c>
      <c r="J302" s="19">
        <v>1510544</v>
      </c>
      <c r="K302" s="20">
        <v>9405061</v>
      </c>
      <c r="L302" s="20">
        <v>2507238</v>
      </c>
      <c r="M302" s="19">
        <v>4150052</v>
      </c>
      <c r="N302" s="19">
        <v>2923346</v>
      </c>
      <c r="O302" s="20">
        <v>9580636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86994625</v>
      </c>
      <c r="E303" s="19">
        <v>93272001</v>
      </c>
      <c r="F303" s="19">
        <v>14797017</v>
      </c>
      <c r="G303" s="21">
        <f>IF(($D303     =0),0,($F303     /$D303     ))</f>
        <v>0.17009116367821575</v>
      </c>
      <c r="H303" s="20">
        <v>323977</v>
      </c>
      <c r="I303" s="19">
        <v>1665943</v>
      </c>
      <c r="J303" s="19">
        <v>930239</v>
      </c>
      <c r="K303" s="20">
        <v>2920159</v>
      </c>
      <c r="L303" s="20">
        <v>5277720</v>
      </c>
      <c r="M303" s="19">
        <v>4045372</v>
      </c>
      <c r="N303" s="19">
        <v>2553766</v>
      </c>
      <c r="O303" s="20">
        <v>11876858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102440609</v>
      </c>
      <c r="E304" s="19">
        <v>112533065</v>
      </c>
      <c r="F304" s="19">
        <v>42969887</v>
      </c>
      <c r="G304" s="21">
        <f>IF(($D304     =0),0,($F304     /$D304     ))</f>
        <v>0.41946145595444478</v>
      </c>
      <c r="H304" s="20">
        <v>709395</v>
      </c>
      <c r="I304" s="19">
        <v>4479509</v>
      </c>
      <c r="J304" s="19">
        <v>5820478</v>
      </c>
      <c r="K304" s="20">
        <v>11009382</v>
      </c>
      <c r="L304" s="20">
        <v>6817411</v>
      </c>
      <c r="M304" s="19">
        <v>22442288</v>
      </c>
      <c r="N304" s="19">
        <v>2700806</v>
      </c>
      <c r="O304" s="20">
        <v>31960505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312265443</v>
      </c>
      <c r="E305" s="19">
        <v>419917449</v>
      </c>
      <c r="F305" s="19">
        <v>70641299</v>
      </c>
      <c r="G305" s="21">
        <f>IF(($D305     =0),0,($F305     /$D305     ))</f>
        <v>0.22622195501793005</v>
      </c>
      <c r="H305" s="20">
        <v>6233898</v>
      </c>
      <c r="I305" s="19">
        <v>4774661</v>
      </c>
      <c r="J305" s="19">
        <v>12898230</v>
      </c>
      <c r="K305" s="20">
        <v>23906789</v>
      </c>
      <c r="L305" s="20">
        <v>12098498</v>
      </c>
      <c r="M305" s="19">
        <v>13803566</v>
      </c>
      <c r="N305" s="19">
        <v>20832446</v>
      </c>
      <c r="O305" s="20">
        <v>46734510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209052395</v>
      </c>
      <c r="E306" s="19">
        <v>248689919</v>
      </c>
      <c r="F306" s="19">
        <v>55649405</v>
      </c>
      <c r="G306" s="21">
        <f>IF(($D306     =0),0,($F306     /$D306     ))</f>
        <v>0.26619836142035108</v>
      </c>
      <c r="H306" s="20">
        <v>227881</v>
      </c>
      <c r="I306" s="19">
        <v>2480592</v>
      </c>
      <c r="J306" s="19">
        <v>5467054</v>
      </c>
      <c r="K306" s="20">
        <v>8175527</v>
      </c>
      <c r="L306" s="20">
        <v>14280928</v>
      </c>
      <c r="M306" s="19">
        <v>10715269</v>
      </c>
      <c r="N306" s="19">
        <v>22477681</v>
      </c>
      <c r="O306" s="20">
        <v>47473878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38500000</v>
      </c>
      <c r="E307" s="19">
        <v>38500000</v>
      </c>
      <c r="F307" s="19">
        <v>3578500</v>
      </c>
      <c r="G307" s="21">
        <f>IF(($D307     =0),0,($F307     /$D307     ))</f>
        <v>9.2948051948051946E-2</v>
      </c>
      <c r="H307" s="20">
        <v>0</v>
      </c>
      <c r="I307" s="19">
        <v>34500</v>
      </c>
      <c r="J307" s="19">
        <v>31683</v>
      </c>
      <c r="K307" s="20">
        <v>66183</v>
      </c>
      <c r="L307" s="20">
        <v>2423051</v>
      </c>
      <c r="M307" s="19">
        <v>914940</v>
      </c>
      <c r="N307" s="19">
        <v>174326</v>
      </c>
      <c r="O307" s="20">
        <v>3512317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800901110</v>
      </c>
      <c r="E308" s="12">
        <f>SUM(E302:E307)</f>
        <v>969674948</v>
      </c>
      <c r="F308" s="12">
        <f>SUM(F302:F307)</f>
        <v>206621805</v>
      </c>
      <c r="G308" s="14">
        <f>IF(($D308     =0),0,($F308     /$D308     ))</f>
        <v>0.25798666329729519</v>
      </c>
      <c r="H308" s="13">
        <f>SUM(H302:H307)</f>
        <v>7495151</v>
      </c>
      <c r="I308" s="12">
        <f>SUM(I302:I307)</f>
        <v>21329722</v>
      </c>
      <c r="J308" s="12">
        <f>SUM(J302:J307)</f>
        <v>26658228</v>
      </c>
      <c r="K308" s="13">
        <f>SUM(K302:K307)</f>
        <v>55483101</v>
      </c>
      <c r="L308" s="13">
        <f>SUM(L302:L307)</f>
        <v>43404846</v>
      </c>
      <c r="M308" s="12">
        <f>SUM(M302:M307)</f>
        <v>56071487</v>
      </c>
      <c r="N308" s="12">
        <f>SUM(N302:N307)</f>
        <v>51662371</v>
      </c>
      <c r="O308" s="13">
        <f>SUM(O302:O307)</f>
        <v>151138704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73264405</v>
      </c>
      <c r="E309" s="19">
        <v>84342234</v>
      </c>
      <c r="F309" s="19">
        <v>28718840</v>
      </c>
      <c r="G309" s="21">
        <f>IF(($D309     =0),0,($F309     /$D309     ))</f>
        <v>0.391988988377098</v>
      </c>
      <c r="H309" s="20">
        <v>215671</v>
      </c>
      <c r="I309" s="19">
        <v>5739429</v>
      </c>
      <c r="J309" s="19">
        <v>4059257</v>
      </c>
      <c r="K309" s="20">
        <v>10014357</v>
      </c>
      <c r="L309" s="20">
        <v>5014059</v>
      </c>
      <c r="M309" s="19">
        <v>7537494</v>
      </c>
      <c r="N309" s="19">
        <v>6152930</v>
      </c>
      <c r="O309" s="20">
        <v>18704483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457423210</v>
      </c>
      <c r="E310" s="19">
        <v>450104619</v>
      </c>
      <c r="F310" s="19">
        <v>154002329</v>
      </c>
      <c r="G310" s="21">
        <f>IF(($D310     =0),0,($F310     /$D310     ))</f>
        <v>0.33667362222393571</v>
      </c>
      <c r="H310" s="20">
        <v>776979</v>
      </c>
      <c r="I310" s="19">
        <v>1377827</v>
      </c>
      <c r="J310" s="19">
        <v>12394916</v>
      </c>
      <c r="K310" s="20">
        <v>14549722</v>
      </c>
      <c r="L310" s="20">
        <v>28556882</v>
      </c>
      <c r="M310" s="19">
        <v>47529049</v>
      </c>
      <c r="N310" s="19">
        <v>63366676</v>
      </c>
      <c r="O310" s="20">
        <v>139452607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504799865</v>
      </c>
      <c r="E311" s="19">
        <v>491726021</v>
      </c>
      <c r="F311" s="19">
        <v>126244903</v>
      </c>
      <c r="G311" s="21">
        <f>IF(($D311     =0),0,($F311     /$D311     ))</f>
        <v>0.2500890189421901</v>
      </c>
      <c r="H311" s="20">
        <v>14056</v>
      </c>
      <c r="I311" s="19">
        <v>9795471</v>
      </c>
      <c r="J311" s="19">
        <v>17037791</v>
      </c>
      <c r="K311" s="20">
        <v>26847318</v>
      </c>
      <c r="L311" s="20">
        <v>27121746</v>
      </c>
      <c r="M311" s="19">
        <v>29974697</v>
      </c>
      <c r="N311" s="19">
        <v>42301142</v>
      </c>
      <c r="O311" s="20">
        <v>99397585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190530652</v>
      </c>
      <c r="E312" s="19">
        <v>190530652</v>
      </c>
      <c r="F312" s="19">
        <v>97774863</v>
      </c>
      <c r="G312" s="21">
        <f>IF(($D312     =0),0,($F312     /$D312     ))</f>
        <v>0.51317130327145477</v>
      </c>
      <c r="H312" s="20">
        <v>5936807</v>
      </c>
      <c r="I312" s="19">
        <v>22558512</v>
      </c>
      <c r="J312" s="19">
        <v>17592753</v>
      </c>
      <c r="K312" s="20">
        <v>46088072</v>
      </c>
      <c r="L312" s="20">
        <v>22344913</v>
      </c>
      <c r="M312" s="19">
        <v>13953805</v>
      </c>
      <c r="N312" s="19">
        <v>15388073</v>
      </c>
      <c r="O312" s="20">
        <v>51686791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119474427</v>
      </c>
      <c r="E313" s="19">
        <v>179367466</v>
      </c>
      <c r="F313" s="19">
        <v>69736463</v>
      </c>
      <c r="G313" s="21">
        <f>IF(($D313     =0),0,($F313     /$D313     ))</f>
        <v>0.58369363847210587</v>
      </c>
      <c r="H313" s="20">
        <v>8344547</v>
      </c>
      <c r="I313" s="19">
        <v>6540635</v>
      </c>
      <c r="J313" s="19">
        <v>3738301</v>
      </c>
      <c r="K313" s="20">
        <v>18623483</v>
      </c>
      <c r="L313" s="20">
        <v>11892757</v>
      </c>
      <c r="M313" s="19">
        <v>12508419</v>
      </c>
      <c r="N313" s="19">
        <v>26711804</v>
      </c>
      <c r="O313" s="20">
        <v>51112980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107668917</v>
      </c>
      <c r="E314" s="19">
        <v>108618917</v>
      </c>
      <c r="F314" s="19">
        <v>18818051</v>
      </c>
      <c r="G314" s="21">
        <f>IF(($D314     =0),0,($F314     /$D314     ))</f>
        <v>0.17477700644095825</v>
      </c>
      <c r="H314" s="20">
        <v>0</v>
      </c>
      <c r="I314" s="19">
        <v>1816981</v>
      </c>
      <c r="J314" s="19">
        <v>4426872</v>
      </c>
      <c r="K314" s="20">
        <v>6243853</v>
      </c>
      <c r="L314" s="20">
        <v>163832</v>
      </c>
      <c r="M314" s="19">
        <v>10726665</v>
      </c>
      <c r="N314" s="19">
        <v>1683701</v>
      </c>
      <c r="O314" s="20">
        <v>12574198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1453161476</v>
      </c>
      <c r="E315" s="12">
        <f>SUM(E309:E314)</f>
        <v>1504689909</v>
      </c>
      <c r="F315" s="12">
        <f>SUM(F309:F314)</f>
        <v>495295449</v>
      </c>
      <c r="G315" s="14">
        <f>IF(($D315     =0),0,($F315     /$D315     ))</f>
        <v>0.34083992534908075</v>
      </c>
      <c r="H315" s="13">
        <f>SUM(H309:H314)</f>
        <v>15288060</v>
      </c>
      <c r="I315" s="12">
        <f>SUM(I309:I314)</f>
        <v>47828855</v>
      </c>
      <c r="J315" s="12">
        <f>SUM(J309:J314)</f>
        <v>59249890</v>
      </c>
      <c r="K315" s="13">
        <f>SUM(K309:K314)</f>
        <v>122366805</v>
      </c>
      <c r="L315" s="13">
        <f>SUM(L309:L314)</f>
        <v>95094189</v>
      </c>
      <c r="M315" s="12">
        <f>SUM(M309:M314)</f>
        <v>122230129</v>
      </c>
      <c r="N315" s="12">
        <f>SUM(N309:N314)</f>
        <v>155604326</v>
      </c>
      <c r="O315" s="13">
        <f>SUM(O309:O314)</f>
        <v>372928644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147352476</v>
      </c>
      <c r="E316" s="19">
        <v>152139198</v>
      </c>
      <c r="F316" s="19">
        <v>21811653</v>
      </c>
      <c r="G316" s="21">
        <f>IF(($D316     =0),0,($F316     /$D316     ))</f>
        <v>0.14802366130583378</v>
      </c>
      <c r="H316" s="20">
        <v>303721</v>
      </c>
      <c r="I316" s="19">
        <v>1979380</v>
      </c>
      <c r="J316" s="19">
        <v>5762535</v>
      </c>
      <c r="K316" s="20">
        <v>8045636</v>
      </c>
      <c r="L316" s="20">
        <v>3534552</v>
      </c>
      <c r="M316" s="19">
        <v>5112641</v>
      </c>
      <c r="N316" s="19">
        <v>5118824</v>
      </c>
      <c r="O316" s="20">
        <v>13766017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209409052</v>
      </c>
      <c r="E317" s="19">
        <v>205819052</v>
      </c>
      <c r="F317" s="19">
        <v>56054612</v>
      </c>
      <c r="G317" s="21">
        <f>IF(($D317     =0),0,($F317     /$D317     ))</f>
        <v>0.26767998548601424</v>
      </c>
      <c r="H317" s="20">
        <v>519438</v>
      </c>
      <c r="I317" s="19">
        <v>9033669</v>
      </c>
      <c r="J317" s="19">
        <v>5753915</v>
      </c>
      <c r="K317" s="20">
        <v>15307022</v>
      </c>
      <c r="L317" s="20">
        <v>10930467</v>
      </c>
      <c r="M317" s="19">
        <v>8019079</v>
      </c>
      <c r="N317" s="19">
        <v>21798044</v>
      </c>
      <c r="O317" s="20">
        <v>40747590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59932535</v>
      </c>
      <c r="E318" s="19">
        <v>59932535</v>
      </c>
      <c r="F318" s="19">
        <v>19344610</v>
      </c>
      <c r="G318" s="21">
        <f>IF(($D318     =0),0,($F318     /$D318     ))</f>
        <v>0.32277309811774191</v>
      </c>
      <c r="H318" s="20">
        <v>884865</v>
      </c>
      <c r="I318" s="19">
        <v>1902537</v>
      </c>
      <c r="J318" s="19">
        <v>5806653</v>
      </c>
      <c r="K318" s="20">
        <v>8594055</v>
      </c>
      <c r="L318" s="20">
        <v>1494340</v>
      </c>
      <c r="M318" s="19">
        <v>7206562</v>
      </c>
      <c r="N318" s="19">
        <v>2049653</v>
      </c>
      <c r="O318" s="20">
        <v>10750555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46330276</v>
      </c>
      <c r="E319" s="19">
        <v>64306605</v>
      </c>
      <c r="F319" s="19">
        <v>14907916</v>
      </c>
      <c r="G319" s="21">
        <f>IF(($D319     =0),0,($F319     /$D319     ))</f>
        <v>0.32177481524176543</v>
      </c>
      <c r="H319" s="20">
        <v>248024</v>
      </c>
      <c r="I319" s="19">
        <v>2090219</v>
      </c>
      <c r="J319" s="19">
        <v>2381655</v>
      </c>
      <c r="K319" s="20">
        <v>4719898</v>
      </c>
      <c r="L319" s="20">
        <v>3194907</v>
      </c>
      <c r="M319" s="19">
        <v>3822333</v>
      </c>
      <c r="N319" s="19">
        <v>3170778</v>
      </c>
      <c r="O319" s="20">
        <v>10188018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6355000</v>
      </c>
      <c r="E320" s="19">
        <v>13896054</v>
      </c>
      <c r="F320" s="19">
        <v>7049109</v>
      </c>
      <c r="G320" s="21">
        <f>IF(($D320     =0),0,($F320     /$D320     ))</f>
        <v>1.109222501966955</v>
      </c>
      <c r="H320" s="20">
        <v>0</v>
      </c>
      <c r="I320" s="19">
        <v>339175</v>
      </c>
      <c r="J320" s="19">
        <v>1299533</v>
      </c>
      <c r="K320" s="20">
        <v>1638708</v>
      </c>
      <c r="L320" s="20">
        <v>2812533</v>
      </c>
      <c r="M320" s="19">
        <v>1848841</v>
      </c>
      <c r="N320" s="19">
        <v>749027</v>
      </c>
      <c r="O320" s="20">
        <v>5410401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469379339</v>
      </c>
      <c r="E321" s="12">
        <f>SUM(E316:E320)</f>
        <v>496093444</v>
      </c>
      <c r="F321" s="12">
        <f>SUM(F316:F320)</f>
        <v>119167900</v>
      </c>
      <c r="G321" s="14">
        <f>IF(($D321     =0),0,($F321     /$D321     ))</f>
        <v>0.25388399125935962</v>
      </c>
      <c r="H321" s="13">
        <f>SUM(H316:H320)</f>
        <v>1956048</v>
      </c>
      <c r="I321" s="12">
        <f>SUM(I316:I320)</f>
        <v>15344980</v>
      </c>
      <c r="J321" s="12">
        <f>SUM(J316:J320)</f>
        <v>21004291</v>
      </c>
      <c r="K321" s="13">
        <f>SUM(K316:K320)</f>
        <v>38305319</v>
      </c>
      <c r="L321" s="13">
        <f>SUM(L316:L320)</f>
        <v>21966799</v>
      </c>
      <c r="M321" s="12">
        <f>SUM(M316:M320)</f>
        <v>26009456</v>
      </c>
      <c r="N321" s="12">
        <f>SUM(N316:N320)</f>
        <v>32886326</v>
      </c>
      <c r="O321" s="13">
        <f>SUM(O316:O320)</f>
        <v>80862581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13742913</v>
      </c>
      <c r="E322" s="19">
        <v>13742913</v>
      </c>
      <c r="F322" s="19">
        <v>7295436</v>
      </c>
      <c r="G322" s="21">
        <f>IF(($D322     =0),0,($F322     /$D322     ))</f>
        <v>0.53085077377700052</v>
      </c>
      <c r="H322" s="20">
        <v>0</v>
      </c>
      <c r="I322" s="19">
        <v>0</v>
      </c>
      <c r="J322" s="19">
        <v>530077</v>
      </c>
      <c r="K322" s="20">
        <v>530077</v>
      </c>
      <c r="L322" s="20">
        <v>3094780</v>
      </c>
      <c r="M322" s="19">
        <v>2103571</v>
      </c>
      <c r="N322" s="19">
        <v>1567008</v>
      </c>
      <c r="O322" s="20">
        <v>6765359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110382428</v>
      </c>
      <c r="E323" s="19">
        <v>194951756</v>
      </c>
      <c r="F323" s="19">
        <v>54466337</v>
      </c>
      <c r="G323" s="21">
        <f>IF(($D323     =0),0,($F323     /$D323     ))</f>
        <v>0.4934330399037789</v>
      </c>
      <c r="H323" s="20">
        <v>4705630</v>
      </c>
      <c r="I323" s="19">
        <v>3643772</v>
      </c>
      <c r="J323" s="19">
        <v>6488236</v>
      </c>
      <c r="K323" s="20">
        <v>14837638</v>
      </c>
      <c r="L323" s="20">
        <v>4694923</v>
      </c>
      <c r="M323" s="19">
        <v>20470361</v>
      </c>
      <c r="N323" s="19">
        <v>14463415</v>
      </c>
      <c r="O323" s="20">
        <v>39628699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381703743</v>
      </c>
      <c r="E324" s="19">
        <v>406641303</v>
      </c>
      <c r="F324" s="19">
        <v>118450009</v>
      </c>
      <c r="G324" s="21">
        <f>IF(($D324     =0),0,($F324     /$D324     ))</f>
        <v>0.31031922314683719</v>
      </c>
      <c r="H324" s="20">
        <v>6657651</v>
      </c>
      <c r="I324" s="19">
        <v>20554441</v>
      </c>
      <c r="J324" s="19">
        <v>22921469</v>
      </c>
      <c r="K324" s="20">
        <v>50133561</v>
      </c>
      <c r="L324" s="20">
        <v>21270776</v>
      </c>
      <c r="M324" s="19">
        <v>24244449</v>
      </c>
      <c r="N324" s="19">
        <v>22801223</v>
      </c>
      <c r="O324" s="20">
        <v>68316448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1023042577</v>
      </c>
      <c r="E325" s="19">
        <v>1426741570</v>
      </c>
      <c r="F325" s="19">
        <v>355266351</v>
      </c>
      <c r="G325" s="21">
        <f>IF(($D325     =0),0,($F325     /$D325     ))</f>
        <v>0.3472644824243713</v>
      </c>
      <c r="H325" s="20">
        <v>5691756</v>
      </c>
      <c r="I325" s="19">
        <v>42409730</v>
      </c>
      <c r="J325" s="19">
        <v>69728867</v>
      </c>
      <c r="K325" s="20">
        <v>117830353</v>
      </c>
      <c r="L325" s="20">
        <v>80418916</v>
      </c>
      <c r="M325" s="19">
        <v>82560852</v>
      </c>
      <c r="N325" s="19">
        <v>74456230</v>
      </c>
      <c r="O325" s="20">
        <v>237435998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59489500</v>
      </c>
      <c r="E326" s="19">
        <v>64484000</v>
      </c>
      <c r="F326" s="19">
        <v>28869811</v>
      </c>
      <c r="G326" s="21">
        <f>IF(($D326     =0),0,($F326     /$D326     ))</f>
        <v>0.48529254742433536</v>
      </c>
      <c r="H326" s="20">
        <v>1729345</v>
      </c>
      <c r="I326" s="19">
        <v>1412219</v>
      </c>
      <c r="J326" s="19">
        <v>8485165</v>
      </c>
      <c r="K326" s="20">
        <v>11626729</v>
      </c>
      <c r="L326" s="20">
        <v>4312639</v>
      </c>
      <c r="M326" s="19">
        <v>4328278</v>
      </c>
      <c r="N326" s="19">
        <v>8602165</v>
      </c>
      <c r="O326" s="20">
        <v>17243082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109432104</v>
      </c>
      <c r="E327" s="19">
        <v>136464353</v>
      </c>
      <c r="F327" s="19">
        <v>27863020</v>
      </c>
      <c r="G327" s="21">
        <f>IF(($D327     =0),0,($F327     /$D327     ))</f>
        <v>0.25461467870525456</v>
      </c>
      <c r="H327" s="20">
        <v>0</v>
      </c>
      <c r="I327" s="19">
        <v>380992</v>
      </c>
      <c r="J327" s="19">
        <v>3694124</v>
      </c>
      <c r="K327" s="20">
        <v>4075116</v>
      </c>
      <c r="L327" s="20">
        <v>6164045</v>
      </c>
      <c r="M327" s="19">
        <v>12324259</v>
      </c>
      <c r="N327" s="19">
        <v>5299600</v>
      </c>
      <c r="O327" s="20">
        <v>23787904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110738609</v>
      </c>
      <c r="E328" s="19">
        <v>113532551</v>
      </c>
      <c r="F328" s="19">
        <v>116418677</v>
      </c>
      <c r="G328" s="21">
        <f>IF(($D328     =0),0,($F328     /$D328     ))</f>
        <v>1.0512925713199088</v>
      </c>
      <c r="H328" s="20">
        <v>97925534</v>
      </c>
      <c r="I328" s="19">
        <v>4289202</v>
      </c>
      <c r="J328" s="19">
        <v>4144664</v>
      </c>
      <c r="K328" s="20">
        <v>106359400</v>
      </c>
      <c r="L328" s="20">
        <v>2877634</v>
      </c>
      <c r="M328" s="19">
        <v>3303394</v>
      </c>
      <c r="N328" s="19">
        <v>3878249</v>
      </c>
      <c r="O328" s="20">
        <v>10059277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158300075</v>
      </c>
      <c r="E329" s="19">
        <v>162400075</v>
      </c>
      <c r="F329" s="19">
        <v>20312709</v>
      </c>
      <c r="G329" s="21">
        <f>IF(($D329     =0),0,($F329     /$D329     ))</f>
        <v>0.12831774716468075</v>
      </c>
      <c r="H329" s="20">
        <v>-20710856</v>
      </c>
      <c r="I329" s="19">
        <v>6594386</v>
      </c>
      <c r="J329" s="19">
        <v>2875376</v>
      </c>
      <c r="K329" s="20">
        <v>-11241094</v>
      </c>
      <c r="L329" s="20">
        <v>27881787</v>
      </c>
      <c r="M329" s="19">
        <v>2888713</v>
      </c>
      <c r="N329" s="19">
        <v>783303</v>
      </c>
      <c r="O329" s="20">
        <v>31553803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1966831949</v>
      </c>
      <c r="E330" s="12">
        <f>SUM(E322:E329)</f>
        <v>2518958521</v>
      </c>
      <c r="F330" s="12">
        <f>SUM(F322:F329)</f>
        <v>728942350</v>
      </c>
      <c r="G330" s="14">
        <f>IF(($D330     =0),0,($F330     /$D330     ))</f>
        <v>0.37061750515625774</v>
      </c>
      <c r="H330" s="13">
        <f>SUM(H322:H329)</f>
        <v>95999060</v>
      </c>
      <c r="I330" s="12">
        <f>SUM(I322:I329)</f>
        <v>79284742</v>
      </c>
      <c r="J330" s="12">
        <f>SUM(J322:J329)</f>
        <v>118867978</v>
      </c>
      <c r="K330" s="13">
        <f>SUM(K322:K329)</f>
        <v>294151780</v>
      </c>
      <c r="L330" s="13">
        <f>SUM(L322:L329)</f>
        <v>150715500</v>
      </c>
      <c r="M330" s="12">
        <f>SUM(M322:M329)</f>
        <v>152223877</v>
      </c>
      <c r="N330" s="12">
        <f>SUM(N322:N329)</f>
        <v>131851193</v>
      </c>
      <c r="O330" s="13">
        <f>SUM(O322:O329)</f>
        <v>434790570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48344052</v>
      </c>
      <c r="E331" s="19">
        <v>48344052</v>
      </c>
      <c r="F331" s="19">
        <v>32669494</v>
      </c>
      <c r="G331" s="21">
        <f>IF(($D331     =0),0,($F331     /$D331     ))</f>
        <v>0.67577070287778107</v>
      </c>
      <c r="H331" s="20">
        <v>23123358</v>
      </c>
      <c r="I331" s="19">
        <v>2656041</v>
      </c>
      <c r="J331" s="19">
        <v>618896</v>
      </c>
      <c r="K331" s="20">
        <v>26398295</v>
      </c>
      <c r="L331" s="20">
        <v>1853997</v>
      </c>
      <c r="M331" s="19">
        <v>363426</v>
      </c>
      <c r="N331" s="19">
        <v>4053776</v>
      </c>
      <c r="O331" s="20">
        <v>6271199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27200044</v>
      </c>
      <c r="E332" s="19">
        <v>36644661</v>
      </c>
      <c r="F332" s="19">
        <v>7715552</v>
      </c>
      <c r="G332" s="21">
        <f>IF(($D332     =0),0,($F332     /$D332     ))</f>
        <v>0.28365954113897757</v>
      </c>
      <c r="H332" s="20">
        <v>600666</v>
      </c>
      <c r="I332" s="19">
        <v>910509</v>
      </c>
      <c r="J332" s="19">
        <v>3146861</v>
      </c>
      <c r="K332" s="20">
        <v>4658036</v>
      </c>
      <c r="L332" s="20">
        <v>1111595</v>
      </c>
      <c r="M332" s="19">
        <v>1112840</v>
      </c>
      <c r="N332" s="19">
        <v>833081</v>
      </c>
      <c r="O332" s="20">
        <v>3057516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13976999</v>
      </c>
      <c r="E333" s="19">
        <v>13976999</v>
      </c>
      <c r="F333" s="19">
        <v>7014964</v>
      </c>
      <c r="G333" s="21">
        <f>IF(($D333     =0),0,($F333     /$D333     ))</f>
        <v>0.50189343220243487</v>
      </c>
      <c r="H333" s="20">
        <v>1400795</v>
      </c>
      <c r="I333" s="19">
        <v>0</v>
      </c>
      <c r="J333" s="19">
        <v>831935</v>
      </c>
      <c r="K333" s="20">
        <v>2232730</v>
      </c>
      <c r="L333" s="20">
        <v>148198</v>
      </c>
      <c r="M333" s="19">
        <v>2446708</v>
      </c>
      <c r="N333" s="19">
        <v>2187328</v>
      </c>
      <c r="O333" s="20">
        <v>4782234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400000</v>
      </c>
      <c r="E334" s="19">
        <v>1226088</v>
      </c>
      <c r="F334" s="19">
        <v>92105</v>
      </c>
      <c r="G334" s="21">
        <f>IF(($D334     =0),0,($F334     /$D334     ))</f>
        <v>0.23026250000000001</v>
      </c>
      <c r="H334" s="20">
        <v>0</v>
      </c>
      <c r="I334" s="19">
        <v>43084</v>
      </c>
      <c r="J334" s="19">
        <v>0</v>
      </c>
      <c r="K334" s="20">
        <v>43084</v>
      </c>
      <c r="L334" s="20">
        <v>25247</v>
      </c>
      <c r="M334" s="19">
        <v>5080</v>
      </c>
      <c r="N334" s="19">
        <v>18694</v>
      </c>
      <c r="O334" s="20">
        <v>49021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89921095</v>
      </c>
      <c r="E335" s="12">
        <f>SUM(E331:E334)</f>
        <v>100191800</v>
      </c>
      <c r="F335" s="12">
        <f>SUM(F331:F334)</f>
        <v>47492115</v>
      </c>
      <c r="G335" s="14">
        <f>IF(($D335     =0),0,($F335     /$D335     ))</f>
        <v>0.52815321032289475</v>
      </c>
      <c r="H335" s="13">
        <f>SUM(H331:H334)</f>
        <v>25124819</v>
      </c>
      <c r="I335" s="12">
        <f>SUM(I331:I334)</f>
        <v>3609634</v>
      </c>
      <c r="J335" s="12">
        <f>SUM(J331:J334)</f>
        <v>4597692</v>
      </c>
      <c r="K335" s="13">
        <f>SUM(K331:K334)</f>
        <v>33332145</v>
      </c>
      <c r="L335" s="13">
        <f>SUM(L331:L334)</f>
        <v>3139037</v>
      </c>
      <c r="M335" s="12">
        <f>SUM(M331:M334)</f>
        <v>3928054</v>
      </c>
      <c r="N335" s="12">
        <f>SUM(N331:N334)</f>
        <v>7092879</v>
      </c>
      <c r="O335" s="13">
        <f>SUM(O331:O334)</f>
        <v>14159970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15815064357</v>
      </c>
      <c r="E336" s="12">
        <f>SUM(E300,E302:E307,E309:E314,E316:E320,E322:E329,E331:E334)</f>
        <v>16963841571</v>
      </c>
      <c r="F336" s="12">
        <f>SUM(F300,F302:F307,F309:F314,F316:F320,F322:F329,F331:F334)</f>
        <v>5117838159</v>
      </c>
      <c r="G336" s="14">
        <f>IF(($D336     =0),0,($F336     /$D336     ))</f>
        <v>0.32360526922135241</v>
      </c>
      <c r="H336" s="13">
        <f>SUM(H300,H302:H307,H309:H314,H316:H320,H322:H329,H331:H334)</f>
        <v>319091466</v>
      </c>
      <c r="I336" s="12">
        <f>SUM(I300,I302:I307,I309:I314,I316:I320,I322:I329,I331:I334)</f>
        <v>659215829</v>
      </c>
      <c r="J336" s="12">
        <f>SUM(J300,J302:J307,J309:J314,J316:J320,J322:J329,J331:J334)</f>
        <v>741138398</v>
      </c>
      <c r="K336" s="13">
        <f>SUM(K300,K302:K307,K309:K314,K316:K320,K322:K329,K331:K334)</f>
        <v>1719445693</v>
      </c>
      <c r="L336" s="13">
        <f>SUM(L300,L302:L307,L309:L314,L316:L320,L322:L329,L331:L334)</f>
        <v>1090728040</v>
      </c>
      <c r="M336" s="12">
        <f>SUM(M300,M302:M307,M309:M314,M316:M320,M322:M329,M331:M334)</f>
        <v>1035932688</v>
      </c>
      <c r="N336" s="12">
        <f>SUM(N300,N302:N307,N309:N314,N316:N320,N322:N329,N331:N334)</f>
        <v>1271731738</v>
      </c>
      <c r="O336" s="13">
        <f>SUM(O300,O302:O307,O309:O314,O316:O320,O322:O329,O331:O334)</f>
        <v>3398392466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76009039360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77903148248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25817541440</v>
      </c>
      <c r="G337" s="7">
        <f>IF(($D337     =0),0,($F337     /$D337     ))</f>
        <v>0.33966409334185804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33753330479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3702442087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3980735771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41436508337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-27135040937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5186235617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6329838423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-15618966897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037875-71FF-4AF9-9CAA-1255EA5127FB}"/>
</file>

<file path=customXml/itemProps2.xml><?xml version="1.0" encoding="utf-8"?>
<ds:datastoreItem xmlns:ds="http://schemas.openxmlformats.org/officeDocument/2006/customXml" ds:itemID="{9B5C3113-7B93-4B54-BFDF-EDDBA13E9533}"/>
</file>

<file path=customXml/itemProps3.xml><?xml version="1.0" encoding="utf-8"?>
<ds:datastoreItem xmlns:ds="http://schemas.openxmlformats.org/officeDocument/2006/customXml" ds:itemID="{667FC39B-B502-4D11-BB7F-3E158AFCB0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2024-02-06T08:19:35Z</dcterms:created>
  <dcterms:modified xsi:type="dcterms:W3CDTF">2024-02-06T08:20:33Z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