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CF9ADD5F-3412-4887-A9D1-2541BF09BE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7" i="1" s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8" i="1" l="1"/>
  <c r="G38" i="1"/>
  <c r="G52" i="1"/>
  <c r="G83" i="1"/>
  <c r="G202" i="1"/>
  <c r="G257" i="1"/>
  <c r="G330" i="1"/>
  <c r="G33" i="1"/>
  <c r="G61" i="1"/>
  <c r="G252" i="1"/>
  <c r="G283" i="1"/>
  <c r="G297" i="1"/>
  <c r="G100" i="1"/>
  <c r="G135" i="1"/>
  <c r="G265" i="1"/>
  <c r="G336" i="1"/>
  <c r="G56" i="1"/>
  <c r="G68" i="1"/>
  <c r="G130" i="1"/>
  <c r="G142" i="1"/>
  <c r="G258" i="1"/>
  <c r="G301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<sst xmlns="http://schemas.openxmlformats.org/spreadsheetml/2006/main" count="1001" uniqueCount="607">
  <si>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</si>
  <si>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</si>
  <si>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2nd Quarter Ended 31 December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</si>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</sst>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9415556940</v>
      </c>
      <c r="E6" s="24">
        <v>9418619058</v>
      </c>
      <c r="F6" s="24">
        <v>5087226676</v>
      </c>
      <c r="G6" s="31">
        <f>IF(($D6       =0),0,($F6       /$D6       ))</f>
        <v>0.54030013396106125</v>
      </c>
      <c r="H6" s="23">
        <v>1130671741</v>
      </c>
      <c r="I6" s="24">
        <v>927215703</v>
      </c>
      <c r="J6" s="24">
        <v>609136044</v>
      </c>
      <c r="K6" s="23">
        <v>2667023488</v>
      </c>
      <c r="L6" s="23">
        <v>586099698</v>
      </c>
      <c r="M6" s="24">
        <v>597939152</v>
      </c>
      <c r="N6" s="24">
        <v>1236164338</v>
      </c>
      <c r="O6" s="23">
        <v>2420203188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16055280007</v>
      </c>
      <c r="E7" s="24">
        <v>16055280007</v>
      </c>
      <c r="F7" s="24">
        <v>9435883627</v>
      </c>
      <c r="G7" s="31">
        <f>IF(($D7       =0),0,($F7       /$D7       ))</f>
        <v>0.58771218084555454</v>
      </c>
      <c r="H7" s="23">
        <v>4056690581</v>
      </c>
      <c r="I7" s="24">
        <v>1543273149</v>
      </c>
      <c r="J7" s="24">
        <v>7802992651</v>
      </c>
      <c r="K7" s="23">
        <v>13402956381</v>
      </c>
      <c r="L7" s="23">
        <v>-5733688346</v>
      </c>
      <c r="M7" s="24">
        <v>321631625</v>
      </c>
      <c r="N7" s="24">
        <v>1444983967</v>
      </c>
      <c r="O7" s="23">
        <v>-3967072754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25470836947</v>
      </c>
      <c r="E8" s="26">
        <f>SUM(E6:E7)</f>
        <v>25473899065</v>
      </c>
      <c r="F8" s="26">
        <f>SUM(F6:F7)</f>
        <v>14523110303</v>
      </c>
      <c r="G8" s="32">
        <f>IF(($D8       =0),0,($F8       /$D8       ))</f>
        <v>0.57018582990499489</v>
      </c>
      <c r="H8" s="25">
        <f t="shared" ref="H8:W8" si="0">SUM(H6:H7)</f>
        <v>5187362322</v>
      </c>
      <c r="I8" s="26">
        <f t="shared" si="0"/>
        <v>2470488852</v>
      </c>
      <c r="J8" s="26">
        <f t="shared" si="0"/>
        <v>8412128695</v>
      </c>
      <c r="K8" s="25">
        <f t="shared" si="0"/>
        <v>16069979869</v>
      </c>
      <c r="L8" s="25">
        <f t="shared" si="0"/>
        <v>-5147588648</v>
      </c>
      <c r="M8" s="26">
        <f t="shared" si="0"/>
        <v>919570777</v>
      </c>
      <c r="N8" s="26">
        <f t="shared" si="0"/>
        <v>2681148305</v>
      </c>
      <c r="O8" s="25">
        <f t="shared" si="0"/>
        <v>-1546869566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453136435</v>
      </c>
      <c r="E9" s="24">
        <v>453136435</v>
      </c>
      <c r="F9" s="24">
        <v>316628084</v>
      </c>
      <c r="G9" s="31">
        <f>IF(($D9       =0),0,($F9       /$D9       ))</f>
        <v>0.69874779325568914</v>
      </c>
      <c r="H9" s="23">
        <v>140665173</v>
      </c>
      <c r="I9" s="24">
        <v>28803629</v>
      </c>
      <c r="J9" s="24">
        <v>37334732</v>
      </c>
      <c r="K9" s="23">
        <v>206803534</v>
      </c>
      <c r="L9" s="23">
        <v>25275207</v>
      </c>
      <c r="M9" s="24">
        <v>27219101</v>
      </c>
      <c r="N9" s="24">
        <v>57330242</v>
      </c>
      <c r="O9" s="23">
        <v>109824550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314333479</v>
      </c>
      <c r="E10" s="24">
        <v>314603479</v>
      </c>
      <c r="F10" s="24">
        <v>160924167</v>
      </c>
      <c r="G10" s="31">
        <f t="shared" ref="G10:G52" si="1">IF(($D10      =0),0,($F10      /$D10      ))</f>
        <v>0.51195363443930197</v>
      </c>
      <c r="H10" s="23">
        <v>59657197</v>
      </c>
      <c r="I10" s="24">
        <v>17992585</v>
      </c>
      <c r="J10" s="24">
        <v>15050695</v>
      </c>
      <c r="K10" s="23">
        <v>92700477</v>
      </c>
      <c r="L10" s="23">
        <v>17542081</v>
      </c>
      <c r="M10" s="24">
        <v>16834696</v>
      </c>
      <c r="N10" s="24">
        <v>33846913</v>
      </c>
      <c r="O10" s="23">
        <v>68223690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741971939</v>
      </c>
      <c r="E11" s="24">
        <v>741971939</v>
      </c>
      <c r="F11" s="24">
        <v>296250303</v>
      </c>
      <c r="G11" s="31">
        <f t="shared" si="1"/>
        <v>0.39927426824156487</v>
      </c>
      <c r="H11" s="23">
        <v>136365460</v>
      </c>
      <c r="I11" s="24">
        <v>0</v>
      </c>
      <c r="J11" s="24">
        <v>0</v>
      </c>
      <c r="K11" s="23">
        <v>136365460</v>
      </c>
      <c r="L11" s="23">
        <v>51446437</v>
      </c>
      <c r="M11" s="24">
        <v>45627148</v>
      </c>
      <c r="N11" s="24">
        <v>62811258</v>
      </c>
      <c r="O11" s="23">
        <v>159884843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549851670</v>
      </c>
      <c r="E12" s="24">
        <v>549851670</v>
      </c>
      <c r="F12" s="24">
        <v>328317165</v>
      </c>
      <c r="G12" s="31">
        <f t="shared" si="1"/>
        <v>0.59710133280126254</v>
      </c>
      <c r="H12" s="23">
        <v>47079027</v>
      </c>
      <c r="I12" s="24">
        <v>36532175</v>
      </c>
      <c r="J12" s="24">
        <v>86177881</v>
      </c>
      <c r="K12" s="23">
        <v>169789083</v>
      </c>
      <c r="L12" s="23">
        <v>40716834</v>
      </c>
      <c r="M12" s="24">
        <v>49719600</v>
      </c>
      <c r="N12" s="24">
        <v>68091648</v>
      </c>
      <c r="O12" s="23">
        <v>158528082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256028700</v>
      </c>
      <c r="E13" s="24">
        <v>256028700</v>
      </c>
      <c r="F13" s="24">
        <v>104710201</v>
      </c>
      <c r="G13" s="31">
        <f t="shared" si="1"/>
        <v>0.40897837234653772</v>
      </c>
      <c r="H13" s="23">
        <v>46519412</v>
      </c>
      <c r="I13" s="24">
        <v>32367467</v>
      </c>
      <c r="J13" s="24">
        <v>-3557705</v>
      </c>
      <c r="K13" s="23">
        <v>75329174</v>
      </c>
      <c r="L13" s="23">
        <v>21961607</v>
      </c>
      <c r="M13" s="24">
        <v>6898331</v>
      </c>
      <c r="N13" s="24">
        <v>521089</v>
      </c>
      <c r="O13" s="23">
        <v>29381027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1158957039</v>
      </c>
      <c r="E14" s="24">
        <v>1293822602</v>
      </c>
      <c r="F14" s="24">
        <v>640502745</v>
      </c>
      <c r="G14" s="31">
        <f t="shared" si="1"/>
        <v>0.55265443277574333</v>
      </c>
      <c r="H14" s="23">
        <v>207690948</v>
      </c>
      <c r="I14" s="24">
        <v>79157403</v>
      </c>
      <c r="J14" s="24">
        <v>81392250</v>
      </c>
      <c r="K14" s="23">
        <v>368240601</v>
      </c>
      <c r="L14" s="23">
        <v>65616536</v>
      </c>
      <c r="M14" s="24">
        <v>73838143</v>
      </c>
      <c r="N14" s="24">
        <v>132807465</v>
      </c>
      <c r="O14" s="23">
        <v>272262144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189766276</v>
      </c>
      <c r="E15" s="24">
        <v>189766276</v>
      </c>
      <c r="F15" s="24">
        <v>126138203</v>
      </c>
      <c r="G15" s="31">
        <f t="shared" si="1"/>
        <v>0.66470294753531445</v>
      </c>
      <c r="H15" s="23">
        <v>38284672</v>
      </c>
      <c r="I15" s="24">
        <v>29383057</v>
      </c>
      <c r="J15" s="24">
        <v>7169025</v>
      </c>
      <c r="K15" s="23">
        <v>74836754</v>
      </c>
      <c r="L15" s="23">
        <v>10905414</v>
      </c>
      <c r="M15" s="24">
        <v>5890373</v>
      </c>
      <c r="N15" s="24">
        <v>34505662</v>
      </c>
      <c r="O15" s="23">
        <v>51301449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200522504</v>
      </c>
      <c r="F16" s="24">
        <v>44287395</v>
      </c>
      <c r="G16" s="31">
        <f t="shared" si="1"/>
        <v>0.24520082370176494</v>
      </c>
      <c r="H16" s="23">
        <v>11431373</v>
      </c>
      <c r="I16" s="24">
        <v>7729744</v>
      </c>
      <c r="J16" s="24">
        <v>1766025</v>
      </c>
      <c r="K16" s="23">
        <v>20927142</v>
      </c>
      <c r="L16" s="23">
        <v>12751211</v>
      </c>
      <c r="M16" s="24">
        <v>3821059</v>
      </c>
      <c r="N16" s="24">
        <v>6787983</v>
      </c>
      <c r="O16" s="23">
        <v>23360253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3844662366</v>
      </c>
      <c r="E17" s="26">
        <f>SUM(E9:E16)</f>
        <v>3999703605</v>
      </c>
      <c r="F17" s="26">
        <f>SUM(F9:F16)</f>
        <v>2017758263</v>
      </c>
      <c r="G17" s="32">
        <f t="shared" si="1"/>
        <v>0.52482066587794618</v>
      </c>
      <c r="H17" s="25">
        <f t="shared" ref="H17:W17" si="2">SUM(H9:H16)</f>
        <v>687693262</v>
      </c>
      <c r="I17" s="26">
        <f t="shared" si="2"/>
        <v>231966060</v>
      </c>
      <c r="J17" s="26">
        <f t="shared" si="2"/>
        <v>225332903</v>
      </c>
      <c r="K17" s="25">
        <f t="shared" si="2"/>
        <v>1144992225</v>
      </c>
      <c r="L17" s="25">
        <f t="shared" si="2"/>
        <v>246215327</v>
      </c>
      <c r="M17" s="26">
        <f t="shared" si="2"/>
        <v>229848451</v>
      </c>
      <c r="N17" s="26">
        <f t="shared" si="2"/>
        <v>396702260</v>
      </c>
      <c r="O17" s="25">
        <f t="shared" si="2"/>
        <v>872766038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371178350</v>
      </c>
      <c r="E18" s="24">
        <v>371178350</v>
      </c>
      <c r="F18" s="24">
        <v>192002143</v>
      </c>
      <c r="G18" s="31">
        <f t="shared" si="1"/>
        <v>0.51727732234382739</v>
      </c>
      <c r="H18" s="23">
        <v>6180525</v>
      </c>
      <c r="I18" s="24">
        <v>21773485</v>
      </c>
      <c r="J18" s="24">
        <v>31959908</v>
      </c>
      <c r="K18" s="23">
        <v>59913918</v>
      </c>
      <c r="L18" s="23">
        <v>4330270</v>
      </c>
      <c r="M18" s="24">
        <v>16092565</v>
      </c>
      <c r="N18" s="24">
        <v>111665390</v>
      </c>
      <c r="O18" s="23">
        <v>132088225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442587331</v>
      </c>
      <c r="E19" s="24">
        <v>447928325</v>
      </c>
      <c r="F19" s="24">
        <v>333144290</v>
      </c>
      <c r="G19" s="31">
        <f t="shared" si="1"/>
        <v>0.75271989653946958</v>
      </c>
      <c r="H19" s="23">
        <v>179111909</v>
      </c>
      <c r="I19" s="24">
        <v>20442907</v>
      </c>
      <c r="J19" s="24">
        <v>986264</v>
      </c>
      <c r="K19" s="23">
        <v>200541080</v>
      </c>
      <c r="L19" s="23">
        <v>8754130</v>
      </c>
      <c r="M19" s="24">
        <v>7976744</v>
      </c>
      <c r="N19" s="24">
        <v>115872336</v>
      </c>
      <c r="O19" s="23">
        <v>132603210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139084924</v>
      </c>
      <c r="E20" s="24">
        <v>142127925</v>
      </c>
      <c r="F20" s="24">
        <v>78115660</v>
      </c>
      <c r="G20" s="31">
        <f t="shared" si="1"/>
        <v>0.56164002361607501</v>
      </c>
      <c r="H20" s="23">
        <v>30088174</v>
      </c>
      <c r="I20" s="24">
        <v>6491671</v>
      </c>
      <c r="J20" s="24">
        <v>5398589</v>
      </c>
      <c r="K20" s="23">
        <v>41978434</v>
      </c>
      <c r="L20" s="23">
        <v>5692886</v>
      </c>
      <c r="M20" s="24">
        <v>6094274</v>
      </c>
      <c r="N20" s="24">
        <v>24350066</v>
      </c>
      <c r="O20" s="23">
        <v>36137226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240449034</v>
      </c>
      <c r="E21" s="24">
        <v>240449034</v>
      </c>
      <c r="F21" s="24">
        <v>154133909</v>
      </c>
      <c r="G21" s="31">
        <f t="shared" si="1"/>
        <v>0.64102527856277436</v>
      </c>
      <c r="H21" s="23">
        <v>7101557</v>
      </c>
      <c r="I21" s="24">
        <v>63982307</v>
      </c>
      <c r="J21" s="24">
        <v>11735253</v>
      </c>
      <c r="K21" s="23">
        <v>82819117</v>
      </c>
      <c r="L21" s="23">
        <v>8860844</v>
      </c>
      <c r="M21" s="24">
        <v>7516100</v>
      </c>
      <c r="N21" s="24">
        <v>54937848</v>
      </c>
      <c r="O21" s="23">
        <v>71314792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174499234</v>
      </c>
      <c r="E22" s="24">
        <v>180699234</v>
      </c>
      <c r="F22" s="24">
        <v>112575436</v>
      </c>
      <c r="G22" s="31">
        <f t="shared" si="1"/>
        <v>0.64513427033152482</v>
      </c>
      <c r="H22" s="23">
        <v>62231602</v>
      </c>
      <c r="I22" s="24">
        <v>1191337</v>
      </c>
      <c r="J22" s="24">
        <v>4287429</v>
      </c>
      <c r="K22" s="23">
        <v>67710368</v>
      </c>
      <c r="L22" s="23">
        <v>3456794</v>
      </c>
      <c r="M22" s="24">
        <v>4460371</v>
      </c>
      <c r="N22" s="24">
        <v>36947903</v>
      </c>
      <c r="O22" s="23">
        <v>44865068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518967015</v>
      </c>
      <c r="E23" s="24">
        <v>518967015</v>
      </c>
      <c r="F23" s="24">
        <v>331638395</v>
      </c>
      <c r="G23" s="31">
        <f t="shared" si="1"/>
        <v>0.63903559458398329</v>
      </c>
      <c r="H23" s="23">
        <v>166661051</v>
      </c>
      <c r="I23" s="24">
        <v>21695913</v>
      </c>
      <c r="J23" s="24">
        <v>23194379</v>
      </c>
      <c r="K23" s="23">
        <v>211551343</v>
      </c>
      <c r="L23" s="23">
        <v>21415369</v>
      </c>
      <c r="M23" s="24">
        <v>23942474</v>
      </c>
      <c r="N23" s="24">
        <v>74729209</v>
      </c>
      <c r="O23" s="23">
        <v>120087052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1881379732</v>
      </c>
      <c r="E24" s="24">
        <v>1881379732</v>
      </c>
      <c r="F24" s="24">
        <v>1208903558</v>
      </c>
      <c r="G24" s="31">
        <f t="shared" si="1"/>
        <v>0.64256223102545895</v>
      </c>
      <c r="H24" s="23">
        <v>522871332</v>
      </c>
      <c r="I24" s="24">
        <v>35175963</v>
      </c>
      <c r="J24" s="24">
        <v>70850437</v>
      </c>
      <c r="K24" s="23">
        <v>628897732</v>
      </c>
      <c r="L24" s="23">
        <v>83962201</v>
      </c>
      <c r="M24" s="24">
        <v>132584429</v>
      </c>
      <c r="N24" s="24">
        <v>363459196</v>
      </c>
      <c r="O24" s="23">
        <v>580005826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3768145620</v>
      </c>
      <c r="E25" s="26">
        <f>SUM(E18:E24)</f>
        <v>3782729615</v>
      </c>
      <c r="F25" s="26">
        <f>SUM(F18:F24)</f>
        <v>2410513391</v>
      </c>
      <c r="G25" s="32">
        <f t="shared" si="1"/>
        <v>0.63970813075955379</v>
      </c>
      <c r="H25" s="25">
        <f t="shared" ref="H25:W25" si="3">SUM(H18:H24)</f>
        <v>974246150</v>
      </c>
      <c r="I25" s="26">
        <f t="shared" si="3"/>
        <v>170753583</v>
      </c>
      <c r="J25" s="26">
        <f t="shared" si="3"/>
        <v>148412259</v>
      </c>
      <c r="K25" s="25">
        <f t="shared" si="3"/>
        <v>1293411992</v>
      </c>
      <c r="L25" s="25">
        <f t="shared" si="3"/>
        <v>136472494</v>
      </c>
      <c r="M25" s="26">
        <f t="shared" si="3"/>
        <v>198666957</v>
      </c>
      <c r="N25" s="26">
        <f t="shared" si="3"/>
        <v>781961948</v>
      </c>
      <c r="O25" s="25">
        <f t="shared" si="3"/>
        <v>1117101399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420876653</v>
      </c>
      <c r="E26" s="24">
        <v>420876653</v>
      </c>
      <c r="F26" s="24">
        <v>187914727</v>
      </c>
      <c r="G26" s="31">
        <f t="shared" si="1"/>
        <v>0.44648408425734176</v>
      </c>
      <c r="H26" s="23">
        <v>84034600</v>
      </c>
      <c r="I26" s="24">
        <v>16183086</v>
      </c>
      <c r="J26" s="24">
        <v>16446754</v>
      </c>
      <c r="K26" s="23">
        <v>116664440</v>
      </c>
      <c r="L26" s="23">
        <v>16592068</v>
      </c>
      <c r="M26" s="24">
        <v>19449678</v>
      </c>
      <c r="N26" s="24">
        <v>35208541</v>
      </c>
      <c r="O26" s="23">
        <v>71250287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252640181</v>
      </c>
      <c r="E27" s="24">
        <v>252640181</v>
      </c>
      <c r="F27" s="24">
        <v>174176873</v>
      </c>
      <c r="G27" s="31">
        <f t="shared" si="1"/>
        <v>0.68942664745795124</v>
      </c>
      <c r="H27" s="23">
        <v>88540529</v>
      </c>
      <c r="I27" s="24">
        <v>3708799</v>
      </c>
      <c r="J27" s="24">
        <v>6023665</v>
      </c>
      <c r="K27" s="23">
        <v>98272993</v>
      </c>
      <c r="L27" s="23">
        <v>3247382</v>
      </c>
      <c r="M27" s="24">
        <v>3848880</v>
      </c>
      <c r="N27" s="24">
        <v>68807618</v>
      </c>
      <c r="O27" s="23">
        <v>75903880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218512024</v>
      </c>
      <c r="E28" s="24">
        <v>218512024</v>
      </c>
      <c r="F28" s="24">
        <v>96376903</v>
      </c>
      <c r="G28" s="31">
        <f t="shared" si="1"/>
        <v>0.44105995283811017</v>
      </c>
      <c r="H28" s="23">
        <v>74761467</v>
      </c>
      <c r="I28" s="24">
        <v>-1074156</v>
      </c>
      <c r="J28" s="24">
        <v>6587687</v>
      </c>
      <c r="K28" s="23">
        <v>80274998</v>
      </c>
      <c r="L28" s="23">
        <v>8248507</v>
      </c>
      <c r="M28" s="24">
        <v>7853398</v>
      </c>
      <c r="N28" s="24">
        <v>0</v>
      </c>
      <c r="O28" s="23">
        <v>16101905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255565444</v>
      </c>
      <c r="E29" s="24">
        <v>255565444</v>
      </c>
      <c r="F29" s="24">
        <v>163487847</v>
      </c>
      <c r="G29" s="31">
        <f t="shared" si="1"/>
        <v>0.63971030058351708</v>
      </c>
      <c r="H29" s="23">
        <v>80380659</v>
      </c>
      <c r="I29" s="24">
        <v>4168975</v>
      </c>
      <c r="J29" s="24">
        <v>770077</v>
      </c>
      <c r="K29" s="23">
        <v>85319711</v>
      </c>
      <c r="L29" s="23">
        <v>4937073</v>
      </c>
      <c r="M29" s="24">
        <v>6330855</v>
      </c>
      <c r="N29" s="24">
        <v>66900208</v>
      </c>
      <c r="O29" s="23">
        <v>78168136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130961529</v>
      </c>
      <c r="E30" s="24">
        <v>130961529</v>
      </c>
      <c r="F30" s="24">
        <v>89745659</v>
      </c>
      <c r="G30" s="31">
        <f t="shared" si="1"/>
        <v>0.68528261456079975</v>
      </c>
      <c r="H30" s="23">
        <v>40368915</v>
      </c>
      <c r="I30" s="24">
        <v>3699772</v>
      </c>
      <c r="J30" s="24">
        <v>5379354</v>
      </c>
      <c r="K30" s="23">
        <v>49448041</v>
      </c>
      <c r="L30" s="23">
        <v>4167408</v>
      </c>
      <c r="M30" s="24">
        <v>4180835</v>
      </c>
      <c r="N30" s="24">
        <v>31949375</v>
      </c>
      <c r="O30" s="23">
        <v>40297618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977920140</v>
      </c>
      <c r="E31" s="24">
        <v>979566140</v>
      </c>
      <c r="F31" s="24">
        <v>575085359</v>
      </c>
      <c r="G31" s="31">
        <f t="shared" si="1"/>
        <v>0.58806985916048315</v>
      </c>
      <c r="H31" s="23">
        <v>189109104</v>
      </c>
      <c r="I31" s="24">
        <v>153976111</v>
      </c>
      <c r="J31" s="24">
        <v>45304256</v>
      </c>
      <c r="K31" s="23">
        <v>388389471</v>
      </c>
      <c r="L31" s="23">
        <v>40352554</v>
      </c>
      <c r="M31" s="24">
        <v>34043581</v>
      </c>
      <c r="N31" s="24">
        <v>112299753</v>
      </c>
      <c r="O31" s="23">
        <v>186695888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1638085315</v>
      </c>
      <c r="E32" s="24">
        <v>1638085315</v>
      </c>
      <c r="F32" s="24">
        <v>952545894</v>
      </c>
      <c r="G32" s="31">
        <f t="shared" si="1"/>
        <v>0.58149956249378865</v>
      </c>
      <c r="H32" s="23">
        <v>344096275</v>
      </c>
      <c r="I32" s="24">
        <v>61997334</v>
      </c>
      <c r="J32" s="24">
        <v>82525835</v>
      </c>
      <c r="K32" s="23">
        <v>488619444</v>
      </c>
      <c r="L32" s="23">
        <v>73371936</v>
      </c>
      <c r="M32" s="24">
        <v>71766630</v>
      </c>
      <c r="N32" s="24">
        <v>318787884</v>
      </c>
      <c r="O32" s="23">
        <v>463926450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3894561286</v>
      </c>
      <c r="E33" s="26">
        <f>SUM(E26:E32)</f>
        <v>3896207286</v>
      </c>
      <c r="F33" s="26">
        <f>SUM(F26:F32)</f>
        <v>2239333262</v>
      </c>
      <c r="G33" s="32">
        <f t="shared" si="1"/>
        <v>0.5749898634410654</v>
      </c>
      <c r="H33" s="25">
        <f t="shared" ref="H33:W33" si="4">SUM(H26:H32)</f>
        <v>901291549</v>
      </c>
      <c r="I33" s="26">
        <f t="shared" si="4"/>
        <v>242659921</v>
      </c>
      <c r="J33" s="26">
        <f t="shared" si="4"/>
        <v>163037628</v>
      </c>
      <c r="K33" s="25">
        <f t="shared" si="4"/>
        <v>1306989098</v>
      </c>
      <c r="L33" s="25">
        <f t="shared" si="4"/>
        <v>150916928</v>
      </c>
      <c r="M33" s="26">
        <f t="shared" si="4"/>
        <v>147473857</v>
      </c>
      <c r="N33" s="26">
        <f t="shared" si="4"/>
        <v>633953379</v>
      </c>
      <c r="O33" s="25">
        <f t="shared" si="4"/>
        <v>932344164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416082620</v>
      </c>
      <c r="E34" s="24">
        <v>416082620</v>
      </c>
      <c r="F34" s="24">
        <v>197372449</v>
      </c>
      <c r="G34" s="31">
        <f t="shared" si="1"/>
        <v>0.4743587920110674</v>
      </c>
      <c r="H34" s="23">
        <v>88221100</v>
      </c>
      <c r="I34" s="24">
        <v>8425891</v>
      </c>
      <c r="J34" s="24">
        <v>5520827</v>
      </c>
      <c r="K34" s="23">
        <v>102167818</v>
      </c>
      <c r="L34" s="23">
        <v>9806394</v>
      </c>
      <c r="M34" s="24">
        <v>12152155</v>
      </c>
      <c r="N34" s="24">
        <v>73246082</v>
      </c>
      <c r="O34" s="23">
        <v>95204631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325572503</v>
      </c>
      <c r="E35" s="24">
        <v>326407286</v>
      </c>
      <c r="F35" s="24">
        <v>209655410</v>
      </c>
      <c r="G35" s="31">
        <f t="shared" si="1"/>
        <v>0.6439592043803527</v>
      </c>
      <c r="H35" s="23">
        <v>97709365</v>
      </c>
      <c r="I35" s="24">
        <v>6747838</v>
      </c>
      <c r="J35" s="24">
        <v>20008030</v>
      </c>
      <c r="K35" s="23">
        <v>124465233</v>
      </c>
      <c r="L35" s="23">
        <v>9841093</v>
      </c>
      <c r="M35" s="24">
        <v>6285767</v>
      </c>
      <c r="N35" s="24">
        <v>69063317</v>
      </c>
      <c r="O35" s="23">
        <v>85190177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399572713</v>
      </c>
      <c r="E36" s="24">
        <v>399572713</v>
      </c>
      <c r="F36" s="24">
        <v>209622898</v>
      </c>
      <c r="G36" s="31">
        <f t="shared" si="1"/>
        <v>0.52461765075534572</v>
      </c>
      <c r="H36" s="23">
        <v>0</v>
      </c>
      <c r="I36" s="24">
        <v>25138375</v>
      </c>
      <c r="J36" s="24">
        <v>22413035</v>
      </c>
      <c r="K36" s="23">
        <v>47551410</v>
      </c>
      <c r="L36" s="23">
        <v>87136103</v>
      </c>
      <c r="M36" s="24">
        <v>23363217</v>
      </c>
      <c r="N36" s="24">
        <v>51572168</v>
      </c>
      <c r="O36" s="23">
        <v>162071488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747032816</v>
      </c>
      <c r="E37" s="24">
        <v>747032816</v>
      </c>
      <c r="F37" s="24">
        <v>270913681</v>
      </c>
      <c r="G37" s="31">
        <f t="shared" si="1"/>
        <v>0.36265298551489605</v>
      </c>
      <c r="H37" s="23">
        <v>2153076</v>
      </c>
      <c r="I37" s="24">
        <v>189401217</v>
      </c>
      <c r="J37" s="24">
        <v>2276032</v>
      </c>
      <c r="K37" s="23">
        <v>193830325</v>
      </c>
      <c r="L37" s="23">
        <v>2638158</v>
      </c>
      <c r="M37" s="24">
        <v>29382108</v>
      </c>
      <c r="N37" s="24">
        <v>45063090</v>
      </c>
      <c r="O37" s="23">
        <v>77083356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1888260652</v>
      </c>
      <c r="E38" s="26">
        <f>SUM(E34:E37)</f>
        <v>1889095435</v>
      </c>
      <c r="F38" s="26">
        <f>SUM(F34:F37)</f>
        <v>887564438</v>
      </c>
      <c r="G38" s="32">
        <f t="shared" si="1"/>
        <v>0.47004338996309286</v>
      </c>
      <c r="H38" s="25">
        <f t="shared" ref="H38:W38" si="5">SUM(H34:H37)</f>
        <v>188083541</v>
      </c>
      <c r="I38" s="26">
        <f t="shared" si="5"/>
        <v>229713321</v>
      </c>
      <c r="J38" s="26">
        <f t="shared" si="5"/>
        <v>50217924</v>
      </c>
      <c r="K38" s="25">
        <f t="shared" si="5"/>
        <v>468014786</v>
      </c>
      <c r="L38" s="25">
        <f t="shared" si="5"/>
        <v>109421748</v>
      </c>
      <c r="M38" s="26">
        <f t="shared" si="5"/>
        <v>71183247</v>
      </c>
      <c r="N38" s="26">
        <f t="shared" si="5"/>
        <v>238944657</v>
      </c>
      <c r="O38" s="25">
        <f t="shared" si="5"/>
        <v>419549652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410172372</v>
      </c>
      <c r="E39" s="24">
        <v>414310372</v>
      </c>
      <c r="F39" s="24">
        <v>292512046</v>
      </c>
      <c r="G39" s="31">
        <f t="shared" si="1"/>
        <v>0.7131441948996019</v>
      </c>
      <c r="H39" s="23">
        <v>158458880</v>
      </c>
      <c r="I39" s="24">
        <v>4023201</v>
      </c>
      <c r="J39" s="24">
        <v>3302784</v>
      </c>
      <c r="K39" s="23">
        <v>165784865</v>
      </c>
      <c r="L39" s="23">
        <v>4129302</v>
      </c>
      <c r="M39" s="24">
        <v>4752500</v>
      </c>
      <c r="N39" s="24">
        <v>117845379</v>
      </c>
      <c r="O39" s="23">
        <v>126727181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272990799</v>
      </c>
      <c r="E40" s="24">
        <v>272990798</v>
      </c>
      <c r="F40" s="24">
        <v>170471596</v>
      </c>
      <c r="G40" s="31">
        <f t="shared" si="1"/>
        <v>0.6244591269173142</v>
      </c>
      <c r="H40" s="23">
        <v>97956296</v>
      </c>
      <c r="I40" s="24">
        <v>2618219</v>
      </c>
      <c r="J40" s="24">
        <v>2942998</v>
      </c>
      <c r="K40" s="23">
        <v>103517513</v>
      </c>
      <c r="L40" s="23">
        <v>0</v>
      </c>
      <c r="M40" s="24">
        <v>1690557</v>
      </c>
      <c r="N40" s="24">
        <v>65263526</v>
      </c>
      <c r="O40" s="23">
        <v>66954083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386916283</v>
      </c>
      <c r="E41" s="24">
        <v>391516282</v>
      </c>
      <c r="F41" s="24">
        <v>349643221</v>
      </c>
      <c r="G41" s="31">
        <f t="shared" si="1"/>
        <v>0.90366633910829752</v>
      </c>
      <c r="H41" s="23">
        <v>148534533</v>
      </c>
      <c r="I41" s="24">
        <v>7655418</v>
      </c>
      <c r="J41" s="24">
        <v>28670090</v>
      </c>
      <c r="K41" s="23">
        <v>184860041</v>
      </c>
      <c r="L41" s="23">
        <v>6479354</v>
      </c>
      <c r="M41" s="24">
        <v>8710987</v>
      </c>
      <c r="N41" s="24">
        <v>149592839</v>
      </c>
      <c r="O41" s="23">
        <v>164783180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285071765</v>
      </c>
      <c r="E42" s="24">
        <v>285071765</v>
      </c>
      <c r="F42" s="24">
        <v>219304657</v>
      </c>
      <c r="G42" s="31">
        <f t="shared" si="1"/>
        <v>0.76929631035188628</v>
      </c>
      <c r="H42" s="23">
        <v>133135314</v>
      </c>
      <c r="I42" s="24">
        <v>1951740</v>
      </c>
      <c r="J42" s="24">
        <v>1942821</v>
      </c>
      <c r="K42" s="23">
        <v>137029875</v>
      </c>
      <c r="L42" s="23">
        <v>2552520</v>
      </c>
      <c r="M42" s="24">
        <v>1717485</v>
      </c>
      <c r="N42" s="24">
        <v>78004777</v>
      </c>
      <c r="O42" s="23">
        <v>82274782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1671030425</v>
      </c>
      <c r="E43" s="24">
        <v>1670368105</v>
      </c>
      <c r="F43" s="24">
        <v>1144749425</v>
      </c>
      <c r="G43" s="31">
        <f t="shared" si="1"/>
        <v>0.68505600369305064</v>
      </c>
      <c r="H43" s="23">
        <v>604424285</v>
      </c>
      <c r="I43" s="24">
        <v>149809000</v>
      </c>
      <c r="J43" s="24">
        <v>61902119</v>
      </c>
      <c r="K43" s="23">
        <v>816135404</v>
      </c>
      <c r="L43" s="23">
        <v>61951817</v>
      </c>
      <c r="M43" s="24">
        <v>64415126</v>
      </c>
      <c r="N43" s="24">
        <v>202247078</v>
      </c>
      <c r="O43" s="23">
        <v>328614021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1813180668</v>
      </c>
      <c r="E44" s="24">
        <v>1813180668</v>
      </c>
      <c r="F44" s="24">
        <v>944521752</v>
      </c>
      <c r="G44" s="31">
        <f t="shared" si="1"/>
        <v>0.52091982264615677</v>
      </c>
      <c r="H44" s="23">
        <v>507937002</v>
      </c>
      <c r="I44" s="24">
        <v>0</v>
      </c>
      <c r="J44" s="24">
        <v>0</v>
      </c>
      <c r="K44" s="23">
        <v>507937002</v>
      </c>
      <c r="L44" s="23">
        <v>104660056</v>
      </c>
      <c r="M44" s="24">
        <v>35201844</v>
      </c>
      <c r="N44" s="24">
        <v>296722850</v>
      </c>
      <c r="O44" s="23">
        <v>436584750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4839362312</v>
      </c>
      <c r="E45" s="26">
        <f>SUM(E39:E44)</f>
        <v>4847437990</v>
      </c>
      <c r="F45" s="26">
        <f>SUM(F39:F44)</f>
        <v>3121202697</v>
      </c>
      <c r="G45" s="32">
        <f t="shared" si="1"/>
        <v>0.6449615663742434</v>
      </c>
      <c r="H45" s="25">
        <f t="shared" ref="H45:W45" si="6">SUM(H39:H44)</f>
        <v>1650446310</v>
      </c>
      <c r="I45" s="26">
        <f t="shared" si="6"/>
        <v>166057578</v>
      </c>
      <c r="J45" s="26">
        <f t="shared" si="6"/>
        <v>98760812</v>
      </c>
      <c r="K45" s="25">
        <f t="shared" si="6"/>
        <v>1915264700</v>
      </c>
      <c r="L45" s="25">
        <f t="shared" si="6"/>
        <v>179773049</v>
      </c>
      <c r="M45" s="26">
        <f t="shared" si="6"/>
        <v>116488499</v>
      </c>
      <c r="N45" s="26">
        <f t="shared" si="6"/>
        <v>909676449</v>
      </c>
      <c r="O45" s="25">
        <f t="shared" si="6"/>
        <v>1205937997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514753008</v>
      </c>
      <c r="E46" s="24">
        <v>517187040</v>
      </c>
      <c r="F46" s="24">
        <v>340749553</v>
      </c>
      <c r="G46" s="31">
        <f t="shared" si="1"/>
        <v>0.66196709432341971</v>
      </c>
      <c r="H46" s="23">
        <v>171674864</v>
      </c>
      <c r="I46" s="24">
        <v>15253335</v>
      </c>
      <c r="J46" s="24">
        <v>12109001</v>
      </c>
      <c r="K46" s="23">
        <v>199037200</v>
      </c>
      <c r="L46" s="23">
        <v>13017953</v>
      </c>
      <c r="M46" s="24">
        <v>19969241</v>
      </c>
      <c r="N46" s="24">
        <v>108725159</v>
      </c>
      <c r="O46" s="23">
        <v>141712353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385653366</v>
      </c>
      <c r="E47" s="24">
        <v>424767366</v>
      </c>
      <c r="F47" s="24">
        <v>266143563</v>
      </c>
      <c r="G47" s="31">
        <f t="shared" si="1"/>
        <v>0.69011082610387486</v>
      </c>
      <c r="H47" s="23">
        <v>156808277</v>
      </c>
      <c r="I47" s="24">
        <v>2880994</v>
      </c>
      <c r="J47" s="24">
        <v>3681825</v>
      </c>
      <c r="K47" s="23">
        <v>163371096</v>
      </c>
      <c r="L47" s="23">
        <v>4221322</v>
      </c>
      <c r="M47" s="24">
        <v>3577830</v>
      </c>
      <c r="N47" s="24">
        <v>94973315</v>
      </c>
      <c r="O47" s="23">
        <v>102772467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440094108</v>
      </c>
      <c r="E48" s="24">
        <v>440094108</v>
      </c>
      <c r="F48" s="24">
        <v>332368556</v>
      </c>
      <c r="G48" s="31">
        <f t="shared" si="1"/>
        <v>0.75522155365915511</v>
      </c>
      <c r="H48" s="23">
        <v>165066748</v>
      </c>
      <c r="I48" s="24">
        <v>10858455</v>
      </c>
      <c r="J48" s="24">
        <v>11005893</v>
      </c>
      <c r="K48" s="23">
        <v>186931096</v>
      </c>
      <c r="L48" s="23">
        <v>10619576</v>
      </c>
      <c r="M48" s="24">
        <v>11010395</v>
      </c>
      <c r="N48" s="24">
        <v>123807489</v>
      </c>
      <c r="O48" s="23">
        <v>145437460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360895748</v>
      </c>
      <c r="E49" s="24">
        <v>359630838</v>
      </c>
      <c r="F49" s="24">
        <v>129710602</v>
      </c>
      <c r="G49" s="31">
        <f t="shared" si="1"/>
        <v>0.35941294049272093</v>
      </c>
      <c r="H49" s="23">
        <v>66620398</v>
      </c>
      <c r="I49" s="24">
        <v>2975710</v>
      </c>
      <c r="J49" s="24">
        <v>1533558</v>
      </c>
      <c r="K49" s="23">
        <v>71129666</v>
      </c>
      <c r="L49" s="23">
        <v>2411655</v>
      </c>
      <c r="M49" s="24">
        <v>1856429</v>
      </c>
      <c r="N49" s="24">
        <v>54312852</v>
      </c>
      <c r="O49" s="23">
        <v>58580936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1046146855</v>
      </c>
      <c r="E50" s="24">
        <v>1059690136</v>
      </c>
      <c r="F50" s="24">
        <v>635455426</v>
      </c>
      <c r="G50" s="31">
        <f t="shared" si="1"/>
        <v>0.60742468704357955</v>
      </c>
      <c r="H50" s="23">
        <v>317585336</v>
      </c>
      <c r="I50" s="24">
        <v>13305184</v>
      </c>
      <c r="J50" s="24">
        <v>11364060</v>
      </c>
      <c r="K50" s="23">
        <v>342254580</v>
      </c>
      <c r="L50" s="23">
        <v>22244642</v>
      </c>
      <c r="M50" s="24">
        <v>13369540</v>
      </c>
      <c r="N50" s="24">
        <v>257586664</v>
      </c>
      <c r="O50" s="23">
        <v>293200846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2747543085</v>
      </c>
      <c r="E51" s="26">
        <f>SUM(E46:E50)</f>
        <v>2801369488</v>
      </c>
      <c r="F51" s="26">
        <f>SUM(F46:F50)</f>
        <v>1704427700</v>
      </c>
      <c r="G51" s="32">
        <f t="shared" si="1"/>
        <v>0.62034612279792511</v>
      </c>
      <c r="H51" s="25">
        <f t="shared" ref="H51:W51" si="7">SUM(H46:H50)</f>
        <v>877755623</v>
      </c>
      <c r="I51" s="26">
        <f t="shared" si="7"/>
        <v>45273678</v>
      </c>
      <c r="J51" s="26">
        <f t="shared" si="7"/>
        <v>39694337</v>
      </c>
      <c r="K51" s="25">
        <f t="shared" si="7"/>
        <v>962723638</v>
      </c>
      <c r="L51" s="25">
        <f t="shared" si="7"/>
        <v>52515148</v>
      </c>
      <c r="M51" s="26">
        <f t="shared" si="7"/>
        <v>49783435</v>
      </c>
      <c r="N51" s="26">
        <f t="shared" si="7"/>
        <v>639405479</v>
      </c>
      <c r="O51" s="25">
        <f t="shared" si="7"/>
        <v>741704062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46453372268</v>
      </c>
      <c r="E52" s="26">
        <f>SUM(E6:E7,E9:E16,E18:E24,E26:E32,E34:E37,E39:E44,E46:E50)</f>
        <v>46690442484</v>
      </c>
      <c r="F52" s="26">
        <f>SUM(F6:F7,F9:F16,F18:F24,F26:F32,F34:F37,F39:F44,F46:F50)</f>
        <v>26903910054</v>
      </c>
      <c r="G52" s="32">
        <f t="shared" si="1"/>
        <v>0.57915946120736428</v>
      </c>
      <c r="H52" s="25">
        <f t="shared" ref="H52:W52" si="8">SUM(H6:H7,H9:H16,H18:H24,H26:H32,H34:H37,H39:H44,H46:H50)</f>
        <v>10466878757</v>
      </c>
      <c r="I52" s="26">
        <f t="shared" si="8"/>
        <v>3556912993</v>
      </c>
      <c r="J52" s="26">
        <f t="shared" si="8"/>
        <v>9137584558</v>
      </c>
      <c r="K52" s="25">
        <f t="shared" si="8"/>
        <v>23161376308</v>
      </c>
      <c r="L52" s="25">
        <f t="shared" si="8"/>
        <v>-4272273954</v>
      </c>
      <c r="M52" s="26">
        <f t="shared" si="8"/>
        <v>1733015223</v>
      </c>
      <c r="N52" s="26">
        <f t="shared" si="8"/>
        <v>6281792477</v>
      </c>
      <c r="O52" s="25">
        <f t="shared" si="8"/>
        <v>3742533746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9311433012</v>
      </c>
      <c r="E55" s="24">
        <v>9311433012</v>
      </c>
      <c r="F55" s="24">
        <v>4540125059</v>
      </c>
      <c r="G55" s="31">
        <f t="shared" ref="G55:G83" si="9">IF(($D55      =0),0,($F55      /$D55      ))</f>
        <v>0.48758607328742709</v>
      </c>
      <c r="H55" s="23">
        <v>1085945196</v>
      </c>
      <c r="I55" s="24">
        <v>877799054</v>
      </c>
      <c r="J55" s="24">
        <v>705724331</v>
      </c>
      <c r="K55" s="23">
        <v>2669468581</v>
      </c>
      <c r="L55" s="23">
        <v>610488990</v>
      </c>
      <c r="M55" s="24">
        <v>694309260</v>
      </c>
      <c r="N55" s="24">
        <v>565858228</v>
      </c>
      <c r="O55" s="23">
        <v>1870656478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9311433012</v>
      </c>
      <c r="E56" s="26">
        <f>E55</f>
        <v>9311433012</v>
      </c>
      <c r="F56" s="26">
        <f>F55</f>
        <v>4540125059</v>
      </c>
      <c r="G56" s="32">
        <f t="shared" si="9"/>
        <v>0.48758607328742709</v>
      </c>
      <c r="H56" s="25">
        <f t="shared" ref="H56:W56" si="10">H55</f>
        <v>1085945196</v>
      </c>
      <c r="I56" s="26">
        <f t="shared" si="10"/>
        <v>877799054</v>
      </c>
      <c r="J56" s="26">
        <f t="shared" si="10"/>
        <v>705724331</v>
      </c>
      <c r="K56" s="25">
        <f t="shared" si="10"/>
        <v>2669468581</v>
      </c>
      <c r="L56" s="25">
        <f t="shared" si="10"/>
        <v>610488990</v>
      </c>
      <c r="M56" s="26">
        <f t="shared" si="10"/>
        <v>694309260</v>
      </c>
      <c r="N56" s="26">
        <f t="shared" si="10"/>
        <v>565858228</v>
      </c>
      <c r="O56" s="25">
        <f t="shared" si="10"/>
        <v>1870656478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231260640</v>
      </c>
      <c r="E57" s="24">
        <v>231260640</v>
      </c>
      <c r="F57" s="24">
        <v>90518022</v>
      </c>
      <c r="G57" s="31">
        <f t="shared" si="9"/>
        <v>0.39141127517419305</v>
      </c>
      <c r="H57" s="23">
        <v>27964807</v>
      </c>
      <c r="I57" s="24">
        <v>0</v>
      </c>
      <c r="J57" s="24">
        <v>8361442</v>
      </c>
      <c r="K57" s="23">
        <v>36326249</v>
      </c>
      <c r="L57" s="23">
        <v>11485069</v>
      </c>
      <c r="M57" s="24">
        <v>8132992</v>
      </c>
      <c r="N57" s="24">
        <v>34573712</v>
      </c>
      <c r="O57" s="23">
        <v>54191773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374371008</v>
      </c>
      <c r="E58" s="24">
        <v>374371008</v>
      </c>
      <c r="F58" s="24">
        <v>58828</v>
      </c>
      <c r="G58" s="31">
        <f t="shared" si="9"/>
        <v>1.5713823651643453E-4</v>
      </c>
      <c r="H58" s="23">
        <v>0</v>
      </c>
      <c r="I58" s="24">
        <v>0</v>
      </c>
      <c r="J58" s="24">
        <v>41497</v>
      </c>
      <c r="K58" s="23">
        <v>41497</v>
      </c>
      <c r="L58" s="23">
        <v>15772</v>
      </c>
      <c r="M58" s="24">
        <v>1559</v>
      </c>
      <c r="N58" s="24">
        <v>0</v>
      </c>
      <c r="O58" s="23">
        <v>17331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277320930</v>
      </c>
      <c r="E59" s="24">
        <v>277320930</v>
      </c>
      <c r="F59" s="24">
        <v>64546963</v>
      </c>
      <c r="G59" s="31">
        <f t="shared" si="9"/>
        <v>0.23275186261635572</v>
      </c>
      <c r="H59" s="23">
        <v>0</v>
      </c>
      <c r="I59" s="24">
        <v>38177232</v>
      </c>
      <c r="J59" s="24">
        <v>0</v>
      </c>
      <c r="K59" s="23">
        <v>38177232</v>
      </c>
      <c r="L59" s="23">
        <v>8989887</v>
      </c>
      <c r="M59" s="24">
        <v>8254393</v>
      </c>
      <c r="N59" s="24">
        <v>9125451</v>
      </c>
      <c r="O59" s="23">
        <v>26369731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65113002</v>
      </c>
      <c r="E60" s="24">
        <v>65113002</v>
      </c>
      <c r="F60" s="24">
        <v>20462221</v>
      </c>
      <c r="G60" s="31">
        <f t="shared" si="9"/>
        <v>0.31425706650723922</v>
      </c>
      <c r="H60" s="23">
        <v>0</v>
      </c>
      <c r="I60" s="24">
        <v>972806</v>
      </c>
      <c r="J60" s="24">
        <v>250228</v>
      </c>
      <c r="K60" s="23">
        <v>1223034</v>
      </c>
      <c r="L60" s="23">
        <v>542686</v>
      </c>
      <c r="M60" s="24">
        <v>619599</v>
      </c>
      <c r="N60" s="24">
        <v>18076902</v>
      </c>
      <c r="O60" s="23">
        <v>19239187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948065580</v>
      </c>
      <c r="E61" s="26">
        <f>SUM(E57:E60)</f>
        <v>948065580</v>
      </c>
      <c r="F61" s="26">
        <f>SUM(F57:F60)</f>
        <v>175586034</v>
      </c>
      <c r="G61" s="32">
        <f t="shared" si="9"/>
        <v>0.185204523509861</v>
      </c>
      <c r="H61" s="25">
        <f t="shared" ref="H61:W61" si="11">SUM(H57:H60)</f>
        <v>27964807</v>
      </c>
      <c r="I61" s="26">
        <f t="shared" si="11"/>
        <v>39150038</v>
      </c>
      <c r="J61" s="26">
        <f t="shared" si="11"/>
        <v>8653167</v>
      </c>
      <c r="K61" s="25">
        <f t="shared" si="11"/>
        <v>75768012</v>
      </c>
      <c r="L61" s="25">
        <f t="shared" si="11"/>
        <v>21033414</v>
      </c>
      <c r="M61" s="26">
        <f t="shared" si="11"/>
        <v>17008543</v>
      </c>
      <c r="N61" s="26">
        <f t="shared" si="11"/>
        <v>61776065</v>
      </c>
      <c r="O61" s="25">
        <f t="shared" si="11"/>
        <v>99818022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420211451</v>
      </c>
      <c r="E62" s="24">
        <v>420211451</v>
      </c>
      <c r="F62" s="24">
        <v>-508672648</v>
      </c>
      <c r="G62" s="31">
        <f t="shared" si="9"/>
        <v>-1.2105159123805029</v>
      </c>
      <c r="H62" s="23">
        <v>14433758</v>
      </c>
      <c r="I62" s="24">
        <v>15906684</v>
      </c>
      <c r="J62" s="24">
        <v>15021971</v>
      </c>
      <c r="K62" s="23">
        <v>45362413</v>
      </c>
      <c r="L62" s="23">
        <v>-283861839</v>
      </c>
      <c r="M62" s="24">
        <v>-283861839</v>
      </c>
      <c r="N62" s="24">
        <v>13688617</v>
      </c>
      <c r="O62" s="23">
        <v>-554035061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203697359</v>
      </c>
      <c r="E63" s="24">
        <v>203697359</v>
      </c>
      <c r="F63" s="24">
        <v>58908733</v>
      </c>
      <c r="G63" s="31">
        <f t="shared" si="9"/>
        <v>0.28919733318682839</v>
      </c>
      <c r="H63" s="23">
        <v>7161748</v>
      </c>
      <c r="I63" s="24">
        <v>-12202</v>
      </c>
      <c r="J63" s="24">
        <v>10013003</v>
      </c>
      <c r="K63" s="23">
        <v>17162549</v>
      </c>
      <c r="L63" s="23">
        <v>12778889</v>
      </c>
      <c r="M63" s="24">
        <v>19277763</v>
      </c>
      <c r="N63" s="24">
        <v>9689532</v>
      </c>
      <c r="O63" s="23">
        <v>41746184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214985592</v>
      </c>
      <c r="E64" s="24">
        <v>214985592</v>
      </c>
      <c r="F64" s="24">
        <v>145621802</v>
      </c>
      <c r="G64" s="31">
        <f t="shared" si="9"/>
        <v>0.6773560992868769</v>
      </c>
      <c r="H64" s="23">
        <v>71823691</v>
      </c>
      <c r="I64" s="24">
        <v>8032637</v>
      </c>
      <c r="J64" s="24">
        <v>8053684</v>
      </c>
      <c r="K64" s="23">
        <v>87910012</v>
      </c>
      <c r="L64" s="23">
        <v>8398350</v>
      </c>
      <c r="M64" s="24">
        <v>9462121</v>
      </c>
      <c r="N64" s="24">
        <v>39851319</v>
      </c>
      <c r="O64" s="23">
        <v>57711790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4158412041</v>
      </c>
      <c r="E65" s="24">
        <v>4158412041</v>
      </c>
      <c r="F65" s="24">
        <v>1854038957</v>
      </c>
      <c r="G65" s="31">
        <f t="shared" si="9"/>
        <v>0.44585263286082333</v>
      </c>
      <c r="H65" s="23">
        <v>511310355</v>
      </c>
      <c r="I65" s="24">
        <v>234346486</v>
      </c>
      <c r="J65" s="24">
        <v>233095115</v>
      </c>
      <c r="K65" s="23">
        <v>978751956</v>
      </c>
      <c r="L65" s="23">
        <v>221526953</v>
      </c>
      <c r="M65" s="24">
        <v>223979828</v>
      </c>
      <c r="N65" s="24">
        <v>429780220</v>
      </c>
      <c r="O65" s="23">
        <v>875287001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534054318</v>
      </c>
      <c r="E66" s="24">
        <v>534054318</v>
      </c>
      <c r="F66" s="24">
        <v>150624337</v>
      </c>
      <c r="G66" s="31">
        <f t="shared" si="9"/>
        <v>0.28203935802649949</v>
      </c>
      <c r="H66" s="23">
        <v>0</v>
      </c>
      <c r="I66" s="24">
        <v>23705994</v>
      </c>
      <c r="J66" s="24">
        <v>26987909</v>
      </c>
      <c r="K66" s="23">
        <v>50693903</v>
      </c>
      <c r="L66" s="23">
        <v>29162328</v>
      </c>
      <c r="M66" s="24">
        <v>0</v>
      </c>
      <c r="N66" s="24">
        <v>70768106</v>
      </c>
      <c r="O66" s="23">
        <v>99930434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159413000</v>
      </c>
      <c r="E67" s="24">
        <v>159413000</v>
      </c>
      <c r="F67" s="24">
        <v>115206318</v>
      </c>
      <c r="G67" s="31">
        <f t="shared" si="9"/>
        <v>0.72269085959112489</v>
      </c>
      <c r="H67" s="23">
        <v>62239466</v>
      </c>
      <c r="I67" s="24">
        <v>987233</v>
      </c>
      <c r="J67" s="24">
        <v>438505</v>
      </c>
      <c r="K67" s="23">
        <v>63665204</v>
      </c>
      <c r="L67" s="23">
        <v>2020135</v>
      </c>
      <c r="M67" s="24">
        <v>368537</v>
      </c>
      <c r="N67" s="24">
        <v>49152442</v>
      </c>
      <c r="O67" s="23">
        <v>51541114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5690773761</v>
      </c>
      <c r="E68" s="26">
        <f>SUM(E62:E67)</f>
        <v>5690773761</v>
      </c>
      <c r="F68" s="26">
        <f>SUM(F62:F67)</f>
        <v>1815727499</v>
      </c>
      <c r="G68" s="32">
        <f t="shared" si="9"/>
        <v>0.31906513512161389</v>
      </c>
      <c r="H68" s="25">
        <f t="shared" ref="H68:W68" si="12">SUM(H62:H67)</f>
        <v>666969018</v>
      </c>
      <c r="I68" s="26">
        <f t="shared" si="12"/>
        <v>282966832</v>
      </c>
      <c r="J68" s="26">
        <f t="shared" si="12"/>
        <v>293610187</v>
      </c>
      <c r="K68" s="25">
        <f t="shared" si="12"/>
        <v>1243546037</v>
      </c>
      <c r="L68" s="25">
        <f t="shared" si="12"/>
        <v>-9975184</v>
      </c>
      <c r="M68" s="26">
        <f t="shared" si="12"/>
        <v>-30773590</v>
      </c>
      <c r="N68" s="26">
        <f t="shared" si="12"/>
        <v>612930236</v>
      </c>
      <c r="O68" s="25">
        <f t="shared" si="12"/>
        <v>572181462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658565364</v>
      </c>
      <c r="E69" s="24">
        <v>658565364</v>
      </c>
      <c r="F69" s="24">
        <v>415013538</v>
      </c>
      <c r="G69" s="31">
        <f t="shared" si="9"/>
        <v>0.63017820354123577</v>
      </c>
      <c r="H69" s="23">
        <v>38222752</v>
      </c>
      <c r="I69" s="24">
        <v>144084283</v>
      </c>
      <c r="J69" s="24">
        <v>36402970</v>
      </c>
      <c r="K69" s="23">
        <v>218710005</v>
      </c>
      <c r="L69" s="23">
        <v>37785073</v>
      </c>
      <c r="M69" s="24">
        <v>36219800</v>
      </c>
      <c r="N69" s="24">
        <v>122298660</v>
      </c>
      <c r="O69" s="23">
        <v>196303533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1047130185</v>
      </c>
      <c r="E70" s="24">
        <v>1047130185</v>
      </c>
      <c r="F70" s="24">
        <v>529662933</v>
      </c>
      <c r="G70" s="31">
        <f t="shared" si="9"/>
        <v>0.50582338336469601</v>
      </c>
      <c r="H70" s="23">
        <v>165794625</v>
      </c>
      <c r="I70" s="24">
        <v>60533944</v>
      </c>
      <c r="J70" s="24">
        <v>58305030</v>
      </c>
      <c r="K70" s="23">
        <v>284633599</v>
      </c>
      <c r="L70" s="23">
        <v>59044256</v>
      </c>
      <c r="M70" s="24">
        <v>61725114</v>
      </c>
      <c r="N70" s="24">
        <v>124259964</v>
      </c>
      <c r="O70" s="23">
        <v>245029334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462440960</v>
      </c>
      <c r="E71" s="24">
        <v>462440960</v>
      </c>
      <c r="F71" s="24">
        <v>317774775</v>
      </c>
      <c r="G71" s="31">
        <f t="shared" si="9"/>
        <v>0.68716831441574722</v>
      </c>
      <c r="H71" s="23">
        <v>88811485</v>
      </c>
      <c r="I71" s="24">
        <v>35165240</v>
      </c>
      <c r="J71" s="24">
        <v>38098517</v>
      </c>
      <c r="K71" s="23">
        <v>162075242</v>
      </c>
      <c r="L71" s="23">
        <v>37364939</v>
      </c>
      <c r="M71" s="24">
        <v>39121561</v>
      </c>
      <c r="N71" s="24">
        <v>79213033</v>
      </c>
      <c r="O71" s="23">
        <v>155699533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1705903317</v>
      </c>
      <c r="E72" s="24">
        <v>1705903317</v>
      </c>
      <c r="F72" s="24">
        <v>948341785</v>
      </c>
      <c r="G72" s="31">
        <f t="shared" si="9"/>
        <v>0.55591766282965727</v>
      </c>
      <c r="H72" s="23">
        <v>360934179</v>
      </c>
      <c r="I72" s="24">
        <v>32591211</v>
      </c>
      <c r="J72" s="24">
        <v>121022654</v>
      </c>
      <c r="K72" s="23">
        <v>514548044</v>
      </c>
      <c r="L72" s="23">
        <v>65152204</v>
      </c>
      <c r="M72" s="24">
        <v>21861042</v>
      </c>
      <c r="N72" s="24">
        <v>346780495</v>
      </c>
      <c r="O72" s="23">
        <v>433793741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249006428</v>
      </c>
      <c r="E73" s="24">
        <v>249006428</v>
      </c>
      <c r="F73" s="24">
        <v>114749254</v>
      </c>
      <c r="G73" s="31">
        <f t="shared" si="9"/>
        <v>0.46082848110250391</v>
      </c>
      <c r="H73" s="23">
        <v>0</v>
      </c>
      <c r="I73" s="24">
        <v>55742793</v>
      </c>
      <c r="J73" s="24">
        <v>8394903</v>
      </c>
      <c r="K73" s="23">
        <v>64137696</v>
      </c>
      <c r="L73" s="23">
        <v>11572842</v>
      </c>
      <c r="M73" s="24">
        <v>8929937</v>
      </c>
      <c r="N73" s="24">
        <v>30108779</v>
      </c>
      <c r="O73" s="23">
        <v>50611558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424575630</v>
      </c>
      <c r="E74" s="24">
        <v>424575630</v>
      </c>
      <c r="F74" s="24">
        <v>40055378</v>
      </c>
      <c r="G74" s="31">
        <f t="shared" si="9"/>
        <v>9.4342150537467265E-2</v>
      </c>
      <c r="H74" s="23">
        <v>1858</v>
      </c>
      <c r="I74" s="24">
        <v>41151</v>
      </c>
      <c r="J74" s="24">
        <v>0</v>
      </c>
      <c r="K74" s="23">
        <v>43009</v>
      </c>
      <c r="L74" s="23">
        <v>-905397</v>
      </c>
      <c r="M74" s="24">
        <v>20469141</v>
      </c>
      <c r="N74" s="24">
        <v>20448625</v>
      </c>
      <c r="O74" s="23">
        <v>40012369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159632892</v>
      </c>
      <c r="E75" s="24">
        <v>159632892</v>
      </c>
      <c r="F75" s="24">
        <v>110208519</v>
      </c>
      <c r="G75" s="31">
        <f t="shared" si="9"/>
        <v>0.69038728559775764</v>
      </c>
      <c r="H75" s="23">
        <v>57060331</v>
      </c>
      <c r="I75" s="24">
        <v>1107699</v>
      </c>
      <c r="J75" s="24">
        <v>514976</v>
      </c>
      <c r="K75" s="23">
        <v>58683006</v>
      </c>
      <c r="L75" s="23">
        <v>2247106</v>
      </c>
      <c r="M75" s="24">
        <v>3263940</v>
      </c>
      <c r="N75" s="24">
        <v>46014467</v>
      </c>
      <c r="O75" s="23">
        <v>51525513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4707254776</v>
      </c>
      <c r="E76" s="26">
        <f>SUM(E69:E75)</f>
        <v>4707254776</v>
      </c>
      <c r="F76" s="26">
        <f>SUM(F69:F75)</f>
        <v>2475806182</v>
      </c>
      <c r="G76" s="32">
        <f t="shared" si="9"/>
        <v>0.52595542408771456</v>
      </c>
      <c r="H76" s="25">
        <f t="shared" ref="H76:W76" si="13">SUM(H69:H75)</f>
        <v>710825230</v>
      </c>
      <c r="I76" s="26">
        <f t="shared" si="13"/>
        <v>329266321</v>
      </c>
      <c r="J76" s="26">
        <f t="shared" si="13"/>
        <v>262739050</v>
      </c>
      <c r="K76" s="25">
        <f t="shared" si="13"/>
        <v>1302830601</v>
      </c>
      <c r="L76" s="25">
        <f t="shared" si="13"/>
        <v>212261023</v>
      </c>
      <c r="M76" s="26">
        <f t="shared" si="13"/>
        <v>191590535</v>
      </c>
      <c r="N76" s="26">
        <f t="shared" si="13"/>
        <v>769124023</v>
      </c>
      <c r="O76" s="25">
        <f t="shared" si="13"/>
        <v>1172975581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1191278640</v>
      </c>
      <c r="E77" s="24">
        <v>1191278640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1056344175</v>
      </c>
      <c r="E78" s="24">
        <v>1056344175</v>
      </c>
      <c r="F78" s="24">
        <v>443032489</v>
      </c>
      <c r="G78" s="31">
        <f t="shared" si="9"/>
        <v>0.41940164908847061</v>
      </c>
      <c r="H78" s="23">
        <v>125466600</v>
      </c>
      <c r="I78" s="24">
        <v>39985449</v>
      </c>
      <c r="J78" s="24">
        <v>44181165</v>
      </c>
      <c r="K78" s="23">
        <v>209633214</v>
      </c>
      <c r="L78" s="23">
        <v>59288400</v>
      </c>
      <c r="M78" s="24">
        <v>50927460</v>
      </c>
      <c r="N78" s="24">
        <v>123183415</v>
      </c>
      <c r="O78" s="23">
        <v>233399275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1789823870</v>
      </c>
      <c r="E79" s="24">
        <v>1789823870</v>
      </c>
      <c r="F79" s="24">
        <v>883803279</v>
      </c>
      <c r="G79" s="31">
        <f t="shared" si="9"/>
        <v>0.49379343622230271</v>
      </c>
      <c r="H79" s="23">
        <v>232239146</v>
      </c>
      <c r="I79" s="24">
        <v>112721397</v>
      </c>
      <c r="J79" s="24">
        <v>116503866</v>
      </c>
      <c r="K79" s="23">
        <v>461464409</v>
      </c>
      <c r="L79" s="23">
        <v>101005030</v>
      </c>
      <c r="M79" s="24">
        <v>120115803</v>
      </c>
      <c r="N79" s="24">
        <v>201218037</v>
      </c>
      <c r="O79" s="23">
        <v>422338870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283100775</v>
      </c>
      <c r="E80" s="24">
        <v>283100775</v>
      </c>
      <c r="F80" s="24">
        <v>184941280</v>
      </c>
      <c r="G80" s="31">
        <f t="shared" si="9"/>
        <v>0.65327012969144993</v>
      </c>
      <c r="H80" s="23">
        <v>0</v>
      </c>
      <c r="I80" s="24">
        <v>20203970</v>
      </c>
      <c r="J80" s="24">
        <v>75710548</v>
      </c>
      <c r="K80" s="23">
        <v>95914518</v>
      </c>
      <c r="L80" s="23">
        <v>17291129</v>
      </c>
      <c r="M80" s="24">
        <v>17112882</v>
      </c>
      <c r="N80" s="24">
        <v>54622751</v>
      </c>
      <c r="O80" s="23">
        <v>89026762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185016000</v>
      </c>
      <c r="E81" s="24">
        <v>185016000</v>
      </c>
      <c r="F81" s="24">
        <v>134585546</v>
      </c>
      <c r="G81" s="31">
        <f t="shared" si="9"/>
        <v>0.72742652527348983</v>
      </c>
      <c r="H81" s="23">
        <v>72800707</v>
      </c>
      <c r="I81" s="24">
        <v>1137328</v>
      </c>
      <c r="J81" s="24">
        <v>627700</v>
      </c>
      <c r="K81" s="23">
        <v>74565735</v>
      </c>
      <c r="L81" s="23">
        <v>565850</v>
      </c>
      <c r="M81" s="24">
        <v>636677</v>
      </c>
      <c r="N81" s="24">
        <v>58817284</v>
      </c>
      <c r="O81" s="23">
        <v>60019811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4505563460</v>
      </c>
      <c r="E82" s="26">
        <f>SUM(E77:E81)</f>
        <v>4505563460</v>
      </c>
      <c r="F82" s="26">
        <f>SUM(F77:F81)</f>
        <v>1646362594</v>
      </c>
      <c r="G82" s="32">
        <f t="shared" si="9"/>
        <v>0.36540659311898804</v>
      </c>
      <c r="H82" s="25">
        <f t="shared" ref="H82:W82" si="14">SUM(H77:H81)</f>
        <v>430506453</v>
      </c>
      <c r="I82" s="26">
        <f t="shared" si="14"/>
        <v>174048144</v>
      </c>
      <c r="J82" s="26">
        <f t="shared" si="14"/>
        <v>237023279</v>
      </c>
      <c r="K82" s="25">
        <f t="shared" si="14"/>
        <v>841577876</v>
      </c>
      <c r="L82" s="25">
        <f t="shared" si="14"/>
        <v>178150409</v>
      </c>
      <c r="M82" s="26">
        <f t="shared" si="14"/>
        <v>188792822</v>
      </c>
      <c r="N82" s="26">
        <f t="shared" si="14"/>
        <v>437841487</v>
      </c>
      <c r="O82" s="25">
        <f t="shared" si="14"/>
        <v>804784718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25163090589</v>
      </c>
      <c r="E83" s="26">
        <f>SUM(E55,E57:E60,E62:E67,E69:E75,E77:E81)</f>
        <v>25163090589</v>
      </c>
      <c r="F83" s="26">
        <f>SUM(F55,F57:F60,F62:F67,F69:F75,F77:F81)</f>
        <v>10653607368</v>
      </c>
      <c r="G83" s="32">
        <f t="shared" si="9"/>
        <v>0.42338230792115833</v>
      </c>
      <c r="H83" s="25">
        <f t="shared" ref="H83:W83" si="15">SUM(H55,H57:H60,H62:H67,H69:H75,H77:H81)</f>
        <v>2922210704</v>
      </c>
      <c r="I83" s="26">
        <f t="shared" si="15"/>
        <v>1703230389</v>
      </c>
      <c r="J83" s="26">
        <f t="shared" si="15"/>
        <v>1507750014</v>
      </c>
      <c r="K83" s="25">
        <f t="shared" si="15"/>
        <v>6133191107</v>
      </c>
      <c r="L83" s="25">
        <f t="shared" si="15"/>
        <v>1011958652</v>
      </c>
      <c r="M83" s="26">
        <f t="shared" si="15"/>
        <v>1060927570</v>
      </c>
      <c r="N83" s="26">
        <f t="shared" si="15"/>
        <v>2447530039</v>
      </c>
      <c r="O83" s="25">
        <f t="shared" si="15"/>
        <v>4520416261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55326542441</v>
      </c>
      <c r="E86" s="24">
        <v>55326542441</v>
      </c>
      <c r="F86" s="24">
        <v>28089796571</v>
      </c>
      <c r="G86" s="31">
        <f t="shared" ref="G86:G99" si="16">IF(($D86      =0),0,($F86      /$D86      ))</f>
        <v>0.50770923559799253</v>
      </c>
      <c r="H86" s="23">
        <v>6179978748</v>
      </c>
      <c r="I86" s="24">
        <v>5253391629</v>
      </c>
      <c r="J86" s="24">
        <v>3582999006</v>
      </c>
      <c r="K86" s="23">
        <v>15016369383</v>
      </c>
      <c r="L86" s="23">
        <v>3630856211</v>
      </c>
      <c r="M86" s="24">
        <v>3561008671</v>
      </c>
      <c r="N86" s="24">
        <v>5881562306</v>
      </c>
      <c r="O86" s="23">
        <v>13073427188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75393870352</v>
      </c>
      <c r="E87" s="24">
        <v>75393870352</v>
      </c>
      <c r="F87" s="24">
        <v>41640759737</v>
      </c>
      <c r="G87" s="31">
        <f t="shared" si="16"/>
        <v>0.55230961804437173</v>
      </c>
      <c r="H87" s="23">
        <v>8531196278</v>
      </c>
      <c r="I87" s="24">
        <v>6026060767</v>
      </c>
      <c r="J87" s="24">
        <v>6150453610</v>
      </c>
      <c r="K87" s="23">
        <v>20707710655</v>
      </c>
      <c r="L87" s="23">
        <v>6020581528</v>
      </c>
      <c r="M87" s="24">
        <v>6203737877</v>
      </c>
      <c r="N87" s="24">
        <v>8708729677</v>
      </c>
      <c r="O87" s="23">
        <v>20933049082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44704930614</v>
      </c>
      <c r="E88" s="24">
        <v>44704930614</v>
      </c>
      <c r="F88" s="24">
        <v>28104520916</v>
      </c>
      <c r="G88" s="31">
        <f t="shared" si="16"/>
        <v>0.62866714096182175</v>
      </c>
      <c r="H88" s="23">
        <v>0</v>
      </c>
      <c r="I88" s="24">
        <v>0</v>
      </c>
      <c r="J88" s="24">
        <v>13559215025</v>
      </c>
      <c r="K88" s="23">
        <v>13559215025</v>
      </c>
      <c r="L88" s="23">
        <v>3361654310</v>
      </c>
      <c r="M88" s="24">
        <v>6287181524</v>
      </c>
      <c r="N88" s="24">
        <v>4896470057</v>
      </c>
      <c r="O88" s="23">
        <v>14545305891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175425343407</v>
      </c>
      <c r="E89" s="26">
        <f>SUM(E86:E88)</f>
        <v>175425343407</v>
      </c>
      <c r="F89" s="26">
        <f>SUM(F86:F88)</f>
        <v>97835077224</v>
      </c>
      <c r="G89" s="32">
        <f t="shared" si="16"/>
        <v>0.55770207043012743</v>
      </c>
      <c r="H89" s="25">
        <f t="shared" ref="H89:W89" si="17">SUM(H86:H88)</f>
        <v>14711175026</v>
      </c>
      <c r="I89" s="26">
        <f t="shared" si="17"/>
        <v>11279452396</v>
      </c>
      <c r="J89" s="26">
        <f t="shared" si="17"/>
        <v>23292667641</v>
      </c>
      <c r="K89" s="25">
        <f t="shared" si="17"/>
        <v>49283295063</v>
      </c>
      <c r="L89" s="25">
        <f t="shared" si="17"/>
        <v>13013092049</v>
      </c>
      <c r="M89" s="26">
        <f t="shared" si="17"/>
        <v>16051928072</v>
      </c>
      <c r="N89" s="26">
        <f t="shared" si="17"/>
        <v>19486762040</v>
      </c>
      <c r="O89" s="25">
        <f t="shared" si="17"/>
        <v>48551782161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7960574607</v>
      </c>
      <c r="E90" s="24">
        <v>7960574607</v>
      </c>
      <c r="F90" s="24">
        <v>4042761513</v>
      </c>
      <c r="G90" s="31">
        <f t="shared" si="16"/>
        <v>0.50784795226277568</v>
      </c>
      <c r="H90" s="23">
        <v>969746279</v>
      </c>
      <c r="I90" s="24">
        <v>605145333</v>
      </c>
      <c r="J90" s="24">
        <v>657469454</v>
      </c>
      <c r="K90" s="23">
        <v>2232361066</v>
      </c>
      <c r="L90" s="23">
        <v>502786663</v>
      </c>
      <c r="M90" s="24">
        <v>487170050</v>
      </c>
      <c r="N90" s="24">
        <v>820443734</v>
      </c>
      <c r="O90" s="23">
        <v>1810400447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1694996413</v>
      </c>
      <c r="E91" s="24">
        <v>1694996413</v>
      </c>
      <c r="F91" s="24">
        <v>823722215</v>
      </c>
      <c r="G91" s="31">
        <f t="shared" si="16"/>
        <v>0.4859728366870591</v>
      </c>
      <c r="H91" s="23">
        <v>178453909</v>
      </c>
      <c r="I91" s="24">
        <v>113975440</v>
      </c>
      <c r="J91" s="24">
        <v>149659630</v>
      </c>
      <c r="K91" s="23">
        <v>442088979</v>
      </c>
      <c r="L91" s="23">
        <v>109124789</v>
      </c>
      <c r="M91" s="24">
        <v>106409031</v>
      </c>
      <c r="N91" s="24">
        <v>166099416</v>
      </c>
      <c r="O91" s="23">
        <v>381633236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1209418126</v>
      </c>
      <c r="E92" s="24">
        <v>1209418126</v>
      </c>
      <c r="F92" s="24">
        <v>652583518</v>
      </c>
      <c r="G92" s="31">
        <f t="shared" si="16"/>
        <v>0.53958470108128676</v>
      </c>
      <c r="H92" s="23">
        <v>168888311</v>
      </c>
      <c r="I92" s="24">
        <v>108301654</v>
      </c>
      <c r="J92" s="24">
        <v>80713762</v>
      </c>
      <c r="K92" s="23">
        <v>357903727</v>
      </c>
      <c r="L92" s="23">
        <v>79807889</v>
      </c>
      <c r="M92" s="24">
        <v>71290621</v>
      </c>
      <c r="N92" s="24">
        <v>143581281</v>
      </c>
      <c r="O92" s="23">
        <v>294679791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408336592</v>
      </c>
      <c r="E93" s="24">
        <v>408336592</v>
      </c>
      <c r="F93" s="24">
        <v>274225168</v>
      </c>
      <c r="G93" s="31">
        <f t="shared" si="16"/>
        <v>0.67156648062537583</v>
      </c>
      <c r="H93" s="23">
        <v>127332654</v>
      </c>
      <c r="I93" s="24">
        <v>8230446</v>
      </c>
      <c r="J93" s="24">
        <v>9208182</v>
      </c>
      <c r="K93" s="23">
        <v>144771282</v>
      </c>
      <c r="L93" s="23">
        <v>8869832</v>
      </c>
      <c r="M93" s="24">
        <v>9301675</v>
      </c>
      <c r="N93" s="24">
        <v>111282379</v>
      </c>
      <c r="O93" s="23">
        <v>129453886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11273325738</v>
      </c>
      <c r="E94" s="26">
        <f>SUM(E90:E93)</f>
        <v>11273325738</v>
      </c>
      <c r="F94" s="26">
        <f>SUM(F90:F93)</f>
        <v>5793292414</v>
      </c>
      <c r="G94" s="32">
        <f t="shared" si="16"/>
        <v>0.51389381879315654</v>
      </c>
      <c r="H94" s="25">
        <f t="shared" ref="H94:W94" si="18">SUM(H90:H93)</f>
        <v>1444421153</v>
      </c>
      <c r="I94" s="26">
        <f t="shared" si="18"/>
        <v>835652873</v>
      </c>
      <c r="J94" s="26">
        <f t="shared" si="18"/>
        <v>897051028</v>
      </c>
      <c r="K94" s="25">
        <f t="shared" si="18"/>
        <v>3177125054</v>
      </c>
      <c r="L94" s="25">
        <f t="shared" si="18"/>
        <v>700589173</v>
      </c>
      <c r="M94" s="26">
        <f t="shared" si="18"/>
        <v>674171377</v>
      </c>
      <c r="N94" s="26">
        <f t="shared" si="18"/>
        <v>1241406810</v>
      </c>
      <c r="O94" s="25">
        <f t="shared" si="18"/>
        <v>2616167360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3942643971</v>
      </c>
      <c r="E95" s="24">
        <v>3942643971</v>
      </c>
      <c r="F95" s="24">
        <v>2084963496</v>
      </c>
      <c r="G95" s="31">
        <f t="shared" si="16"/>
        <v>0.528823680589951</v>
      </c>
      <c r="H95" s="23">
        <v>493143786</v>
      </c>
      <c r="I95" s="24">
        <v>295676844</v>
      </c>
      <c r="J95" s="24">
        <v>267762801</v>
      </c>
      <c r="K95" s="23">
        <v>1056583431</v>
      </c>
      <c r="L95" s="23">
        <v>281645443</v>
      </c>
      <c r="M95" s="24">
        <v>281961322</v>
      </c>
      <c r="N95" s="24">
        <v>464773300</v>
      </c>
      <c r="O95" s="23">
        <v>1028380065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2248907942</v>
      </c>
      <c r="E96" s="24">
        <v>2248907942</v>
      </c>
      <c r="F96" s="24">
        <v>997218385</v>
      </c>
      <c r="G96" s="31">
        <f t="shared" si="16"/>
        <v>0.44342339069386416</v>
      </c>
      <c r="H96" s="23">
        <v>0</v>
      </c>
      <c r="I96" s="24">
        <v>137772886</v>
      </c>
      <c r="J96" s="24">
        <v>482120085</v>
      </c>
      <c r="K96" s="23">
        <v>619892971</v>
      </c>
      <c r="L96" s="23">
        <v>201786295</v>
      </c>
      <c r="M96" s="24">
        <v>175539119</v>
      </c>
      <c r="N96" s="24">
        <v>0</v>
      </c>
      <c r="O96" s="23">
        <v>377325414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2727260901</v>
      </c>
      <c r="E97" s="24">
        <v>2727260901</v>
      </c>
      <c r="F97" s="24">
        <v>1434614460</v>
      </c>
      <c r="G97" s="31">
        <f t="shared" si="16"/>
        <v>0.52602758301340824</v>
      </c>
      <c r="H97" s="23">
        <v>404083460</v>
      </c>
      <c r="I97" s="24">
        <v>179638489</v>
      </c>
      <c r="J97" s="24">
        <v>176977685</v>
      </c>
      <c r="K97" s="23">
        <v>760699634</v>
      </c>
      <c r="L97" s="23">
        <v>200091364</v>
      </c>
      <c r="M97" s="24">
        <v>162033539</v>
      </c>
      <c r="N97" s="24">
        <v>311789923</v>
      </c>
      <c r="O97" s="23">
        <v>673914826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303827708</v>
      </c>
      <c r="E98" s="24">
        <v>303827708</v>
      </c>
      <c r="F98" s="24">
        <v>200378284</v>
      </c>
      <c r="G98" s="31">
        <f t="shared" si="16"/>
        <v>0.65951287102491651</v>
      </c>
      <c r="H98" s="23">
        <v>100929832</v>
      </c>
      <c r="I98" s="24">
        <v>1740262</v>
      </c>
      <c r="J98" s="24">
        <v>1348942</v>
      </c>
      <c r="K98" s="23">
        <v>104019036</v>
      </c>
      <c r="L98" s="23">
        <v>2293747</v>
      </c>
      <c r="M98" s="24">
        <v>8937093</v>
      </c>
      <c r="N98" s="24">
        <v>85128408</v>
      </c>
      <c r="O98" s="23">
        <v>96359248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9222640522</v>
      </c>
      <c r="E99" s="26">
        <f>SUM(E95:E98)</f>
        <v>9222640522</v>
      </c>
      <c r="F99" s="26">
        <f>SUM(F95:F98)</f>
        <v>4717174625</v>
      </c>
      <c r="G99" s="32">
        <f t="shared" si="16"/>
        <v>0.51147766344654677</v>
      </c>
      <c r="H99" s="25">
        <f t="shared" ref="H99:W99" si="19">SUM(H95:H98)</f>
        <v>998157078</v>
      </c>
      <c r="I99" s="26">
        <f t="shared" si="19"/>
        <v>614828481</v>
      </c>
      <c r="J99" s="26">
        <f t="shared" si="19"/>
        <v>928209513</v>
      </c>
      <c r="K99" s="25">
        <f t="shared" si="19"/>
        <v>2541195072</v>
      </c>
      <c r="L99" s="25">
        <f t="shared" si="19"/>
        <v>685816849</v>
      </c>
      <c r="M99" s="26">
        <f t="shared" si="19"/>
        <v>628471073</v>
      </c>
      <c r="N99" s="26">
        <f t="shared" si="19"/>
        <v>861691631</v>
      </c>
      <c r="O99" s="25">
        <f t="shared" si="19"/>
        <v>2175979553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195921309667</v>
      </c>
      <c r="E100" s="26">
        <f>SUM(E86:E88,E90:E93,E95:E98)</f>
        <v>195921309667</v>
      </c>
      <c r="F100" s="26">
        <f>SUM(F86:F88,F90:F93,F95:F98)</f>
        <v>108345544263</v>
      </c>
      <c r="G100" s="32">
        <f>IF(($D100     =0),0,($F100     /$D100     ))</f>
        <v>0.55300541042294382</v>
      </c>
      <c r="H100" s="25">
        <f t="shared" ref="H100:W100" si="20">SUM(H86:H88,H90:H93,H95:H98)</f>
        <v>17153753257</v>
      </c>
      <c r="I100" s="26">
        <f t="shared" si="20"/>
        <v>12729933750</v>
      </c>
      <c r="J100" s="26">
        <f t="shared" si="20"/>
        <v>25117928182</v>
      </c>
      <c r="K100" s="25">
        <f t="shared" si="20"/>
        <v>55001615189</v>
      </c>
      <c r="L100" s="25">
        <f t="shared" si="20"/>
        <v>14399498071</v>
      </c>
      <c r="M100" s="26">
        <f t="shared" si="20"/>
        <v>17354570522</v>
      </c>
      <c r="N100" s="26">
        <f t="shared" si="20"/>
        <v>21589860481</v>
      </c>
      <c r="O100" s="25">
        <f t="shared" si="20"/>
        <v>53343929074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52562915670</v>
      </c>
      <c r="E103" s="24">
        <v>52562915670</v>
      </c>
      <c r="F103" s="24">
        <v>27930821589</v>
      </c>
      <c r="G103" s="31">
        <f t="shared" ref="G103:G134" si="21">IF(($D103     =0),0,($F103     /$D103     ))</f>
        <v>0.53137884824264736</v>
      </c>
      <c r="H103" s="23">
        <v>6017215806</v>
      </c>
      <c r="I103" s="24">
        <v>4727831578</v>
      </c>
      <c r="J103" s="24">
        <v>3663168927</v>
      </c>
      <c r="K103" s="23">
        <v>14408216311</v>
      </c>
      <c r="L103" s="23">
        <v>4384475656</v>
      </c>
      <c r="M103" s="24">
        <v>3002862542</v>
      </c>
      <c r="N103" s="24">
        <v>6135267080</v>
      </c>
      <c r="O103" s="23">
        <v>13522605278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52562915670</v>
      </c>
      <c r="E104" s="26">
        <f>E103</f>
        <v>52562915670</v>
      </c>
      <c r="F104" s="26">
        <f>F103</f>
        <v>27930821589</v>
      </c>
      <c r="G104" s="32">
        <f t="shared" si="21"/>
        <v>0.53137884824264736</v>
      </c>
      <c r="H104" s="25">
        <f t="shared" ref="H104:W104" si="22">H103</f>
        <v>6017215806</v>
      </c>
      <c r="I104" s="26">
        <f t="shared" si="22"/>
        <v>4727831578</v>
      </c>
      <c r="J104" s="26">
        <f t="shared" si="22"/>
        <v>3663168927</v>
      </c>
      <c r="K104" s="25">
        <f t="shared" si="22"/>
        <v>14408216311</v>
      </c>
      <c r="L104" s="25">
        <f t="shared" si="22"/>
        <v>4384475656</v>
      </c>
      <c r="M104" s="26">
        <f t="shared" si="22"/>
        <v>3002862542</v>
      </c>
      <c r="N104" s="26">
        <f t="shared" si="22"/>
        <v>6135267080</v>
      </c>
      <c r="O104" s="25">
        <f t="shared" si="22"/>
        <v>13522605278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368149146</v>
      </c>
      <c r="E105" s="24">
        <v>368149146</v>
      </c>
      <c r="F105" s="24">
        <v>234060495</v>
      </c>
      <c r="G105" s="31">
        <f t="shared" si="21"/>
        <v>0.63577628127921826</v>
      </c>
      <c r="H105" s="23">
        <v>116109246</v>
      </c>
      <c r="I105" s="24">
        <v>12406416</v>
      </c>
      <c r="J105" s="24">
        <v>12295054</v>
      </c>
      <c r="K105" s="23">
        <v>140810716</v>
      </c>
      <c r="L105" s="23">
        <v>12258296</v>
      </c>
      <c r="M105" s="24">
        <v>11583870</v>
      </c>
      <c r="N105" s="24">
        <v>69407613</v>
      </c>
      <c r="O105" s="23">
        <v>93249779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219681622</v>
      </c>
      <c r="E106" s="24">
        <v>219681622</v>
      </c>
      <c r="F106" s="24">
        <v>161969061</v>
      </c>
      <c r="G106" s="31">
        <f t="shared" si="21"/>
        <v>0.73728999051181443</v>
      </c>
      <c r="H106" s="23">
        <v>76429986</v>
      </c>
      <c r="I106" s="24">
        <v>6487537</v>
      </c>
      <c r="J106" s="24">
        <v>9441637</v>
      </c>
      <c r="K106" s="23">
        <v>92359160</v>
      </c>
      <c r="L106" s="23">
        <v>1190964</v>
      </c>
      <c r="M106" s="24">
        <v>5246225</v>
      </c>
      <c r="N106" s="24">
        <v>63172712</v>
      </c>
      <c r="O106" s="23">
        <v>69609901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204177331</v>
      </c>
      <c r="E107" s="24">
        <v>204177331</v>
      </c>
      <c r="F107" s="24">
        <v>126070182</v>
      </c>
      <c r="G107" s="31">
        <f t="shared" si="21"/>
        <v>0.6174543539311913</v>
      </c>
      <c r="H107" s="23">
        <v>0</v>
      </c>
      <c r="I107" s="24">
        <v>57184401</v>
      </c>
      <c r="J107" s="24">
        <v>7331544</v>
      </c>
      <c r="K107" s="23">
        <v>64515945</v>
      </c>
      <c r="L107" s="23">
        <v>7935644</v>
      </c>
      <c r="M107" s="24">
        <v>6352632</v>
      </c>
      <c r="N107" s="24">
        <v>47265961</v>
      </c>
      <c r="O107" s="23">
        <v>61554237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1251107503</v>
      </c>
      <c r="E108" s="24">
        <v>1251107503</v>
      </c>
      <c r="F108" s="24">
        <v>771161983</v>
      </c>
      <c r="G108" s="31">
        <f t="shared" si="21"/>
        <v>0.61638346916699771</v>
      </c>
      <c r="H108" s="23">
        <v>190541176</v>
      </c>
      <c r="I108" s="24">
        <v>139705901</v>
      </c>
      <c r="J108" s="24">
        <v>75052038</v>
      </c>
      <c r="K108" s="23">
        <v>405299115</v>
      </c>
      <c r="L108" s="23">
        <v>91007412</v>
      </c>
      <c r="M108" s="24">
        <v>68906357</v>
      </c>
      <c r="N108" s="24">
        <v>205949099</v>
      </c>
      <c r="O108" s="23">
        <v>365862868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1287912183</v>
      </c>
      <c r="E109" s="24">
        <v>1287912183</v>
      </c>
      <c r="F109" s="24">
        <v>774052421</v>
      </c>
      <c r="G109" s="31">
        <f t="shared" si="21"/>
        <v>0.60101335418456869</v>
      </c>
      <c r="H109" s="23">
        <v>305100404</v>
      </c>
      <c r="I109" s="24">
        <v>49940262</v>
      </c>
      <c r="J109" s="24">
        <v>50972884</v>
      </c>
      <c r="K109" s="23">
        <v>406013550</v>
      </c>
      <c r="L109" s="23">
        <v>67476749</v>
      </c>
      <c r="M109" s="24">
        <v>42882356</v>
      </c>
      <c r="N109" s="24">
        <v>257679766</v>
      </c>
      <c r="O109" s="23">
        <v>368038871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3331027785</v>
      </c>
      <c r="E110" s="26">
        <f>SUM(E105:E109)</f>
        <v>3331027785</v>
      </c>
      <c r="F110" s="26">
        <f>SUM(F105:F109)</f>
        <v>2067314142</v>
      </c>
      <c r="G110" s="32">
        <f t="shared" si="21"/>
        <v>0.62062350584685977</v>
      </c>
      <c r="H110" s="25">
        <f t="shared" ref="H110:W110" si="23">SUM(H105:H109)</f>
        <v>688180812</v>
      </c>
      <c r="I110" s="26">
        <f t="shared" si="23"/>
        <v>265724517</v>
      </c>
      <c r="J110" s="26">
        <f t="shared" si="23"/>
        <v>155093157</v>
      </c>
      <c r="K110" s="25">
        <f t="shared" si="23"/>
        <v>1108998486</v>
      </c>
      <c r="L110" s="25">
        <f t="shared" si="23"/>
        <v>179869065</v>
      </c>
      <c r="M110" s="26">
        <f t="shared" si="23"/>
        <v>134971440</v>
      </c>
      <c r="N110" s="26">
        <f t="shared" si="23"/>
        <v>643475151</v>
      </c>
      <c r="O110" s="25">
        <f t="shared" si="23"/>
        <v>958315656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220539050</v>
      </c>
      <c r="E111" s="24">
        <v>220539050</v>
      </c>
      <c r="F111" s="24">
        <v>148627038</v>
      </c>
      <c r="G111" s="31">
        <f t="shared" si="21"/>
        <v>0.67392617316525127</v>
      </c>
      <c r="H111" s="23">
        <v>62034169</v>
      </c>
      <c r="I111" s="24">
        <v>8764147</v>
      </c>
      <c r="J111" s="24">
        <v>9855677</v>
      </c>
      <c r="K111" s="23">
        <v>80653993</v>
      </c>
      <c r="L111" s="23">
        <v>8077824</v>
      </c>
      <c r="M111" s="24">
        <v>8020784</v>
      </c>
      <c r="N111" s="24">
        <v>51874437</v>
      </c>
      <c r="O111" s="23">
        <v>67973045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571897112</v>
      </c>
      <c r="E112" s="24">
        <v>571897112</v>
      </c>
      <c r="F112" s="24">
        <v>284095097</v>
      </c>
      <c r="G112" s="31">
        <f t="shared" si="21"/>
        <v>0.49675910410962171</v>
      </c>
      <c r="H112" s="23">
        <v>75645790</v>
      </c>
      <c r="I112" s="24">
        <v>35353572</v>
      </c>
      <c r="J112" s="24">
        <v>36702279</v>
      </c>
      <c r="K112" s="23">
        <v>147701641</v>
      </c>
      <c r="L112" s="23">
        <v>32850287</v>
      </c>
      <c r="M112" s="24">
        <v>35883616</v>
      </c>
      <c r="N112" s="24">
        <v>67659553</v>
      </c>
      <c r="O112" s="23">
        <v>136393456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200217036</v>
      </c>
      <c r="E113" s="24">
        <v>200217036</v>
      </c>
      <c r="F113" s="24">
        <v>73790581</v>
      </c>
      <c r="G113" s="31">
        <f t="shared" si="21"/>
        <v>0.36855295870027766</v>
      </c>
      <c r="H113" s="23">
        <v>24711936</v>
      </c>
      <c r="I113" s="24">
        <v>10566153</v>
      </c>
      <c r="J113" s="24">
        <v>7606722</v>
      </c>
      <c r="K113" s="23">
        <v>42884811</v>
      </c>
      <c r="L113" s="23">
        <v>6767836</v>
      </c>
      <c r="M113" s="24">
        <v>5217531</v>
      </c>
      <c r="N113" s="24">
        <v>18920403</v>
      </c>
      <c r="O113" s="23">
        <v>30905770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64447835</v>
      </c>
      <c r="E114" s="24">
        <v>64447835</v>
      </c>
      <c r="F114" s="24">
        <v>47783716</v>
      </c>
      <c r="G114" s="31">
        <f t="shared" si="21"/>
        <v>0.74143244687738541</v>
      </c>
      <c r="H114" s="23">
        <v>25708881</v>
      </c>
      <c r="I114" s="24">
        <v>1133213</v>
      </c>
      <c r="J114" s="24">
        <v>-2304485</v>
      </c>
      <c r="K114" s="23">
        <v>24537609</v>
      </c>
      <c r="L114" s="23">
        <v>1139206</v>
      </c>
      <c r="M114" s="24">
        <v>2344884</v>
      </c>
      <c r="N114" s="24">
        <v>19762017</v>
      </c>
      <c r="O114" s="23">
        <v>23246107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8120726123</v>
      </c>
      <c r="E115" s="24">
        <v>8120726123</v>
      </c>
      <c r="F115" s="24">
        <v>3497831553</v>
      </c>
      <c r="G115" s="31">
        <f t="shared" si="21"/>
        <v>0.43072891512659622</v>
      </c>
      <c r="H115" s="23">
        <v>880210517</v>
      </c>
      <c r="I115" s="24">
        <v>0</v>
      </c>
      <c r="J115" s="24">
        <v>1126007249</v>
      </c>
      <c r="K115" s="23">
        <v>2006217766</v>
      </c>
      <c r="L115" s="23">
        <v>510216250</v>
      </c>
      <c r="M115" s="24">
        <v>246404514</v>
      </c>
      <c r="N115" s="24">
        <v>734993023</v>
      </c>
      <c r="O115" s="23">
        <v>1491613787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126921640</v>
      </c>
      <c r="E116" s="24">
        <v>126921640</v>
      </c>
      <c r="F116" s="24">
        <v>86971178</v>
      </c>
      <c r="G116" s="31">
        <f t="shared" si="21"/>
        <v>0.68523522072358978</v>
      </c>
      <c r="H116" s="23">
        <v>38701137</v>
      </c>
      <c r="I116" s="24">
        <v>4085541</v>
      </c>
      <c r="J116" s="24">
        <v>4154027</v>
      </c>
      <c r="K116" s="23">
        <v>46940705</v>
      </c>
      <c r="L116" s="23">
        <v>4234112</v>
      </c>
      <c r="M116" s="24">
        <v>4534305</v>
      </c>
      <c r="N116" s="24">
        <v>31262056</v>
      </c>
      <c r="O116" s="23">
        <v>40030473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154499204</v>
      </c>
      <c r="E117" s="24">
        <v>154499204</v>
      </c>
      <c r="F117" s="24">
        <v>101308704</v>
      </c>
      <c r="G117" s="31">
        <f t="shared" si="21"/>
        <v>0.65572314534384268</v>
      </c>
      <c r="H117" s="23">
        <v>2734059</v>
      </c>
      <c r="I117" s="24">
        <v>55764478</v>
      </c>
      <c r="J117" s="24">
        <v>2070779</v>
      </c>
      <c r="K117" s="23">
        <v>60569316</v>
      </c>
      <c r="L117" s="23">
        <v>3931894</v>
      </c>
      <c r="M117" s="24">
        <v>2874431</v>
      </c>
      <c r="N117" s="24">
        <v>33933063</v>
      </c>
      <c r="O117" s="23">
        <v>40739388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1405803546</v>
      </c>
      <c r="E118" s="24">
        <v>1405801972</v>
      </c>
      <c r="F118" s="24">
        <v>855764973</v>
      </c>
      <c r="G118" s="31">
        <f t="shared" si="21"/>
        <v>0.60873724172552346</v>
      </c>
      <c r="H118" s="23">
        <v>350756931</v>
      </c>
      <c r="I118" s="24">
        <v>53877935</v>
      </c>
      <c r="J118" s="24">
        <v>48832287</v>
      </c>
      <c r="K118" s="23">
        <v>453467153</v>
      </c>
      <c r="L118" s="23">
        <v>58014709</v>
      </c>
      <c r="M118" s="24">
        <v>50512471</v>
      </c>
      <c r="N118" s="24">
        <v>293770640</v>
      </c>
      <c r="O118" s="23">
        <v>402297820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10865051546</v>
      </c>
      <c r="E119" s="26">
        <f>SUM(E111:E118)</f>
        <v>10865049972</v>
      </c>
      <c r="F119" s="26">
        <f>SUM(F111:F118)</f>
        <v>5096172840</v>
      </c>
      <c r="G119" s="32">
        <f t="shared" si="21"/>
        <v>0.46904267489427337</v>
      </c>
      <c r="H119" s="25">
        <f t="shared" ref="H119:W119" si="24">SUM(H111:H118)</f>
        <v>1460503420</v>
      </c>
      <c r="I119" s="26">
        <f t="shared" si="24"/>
        <v>169545039</v>
      </c>
      <c r="J119" s="26">
        <f t="shared" si="24"/>
        <v>1232924535</v>
      </c>
      <c r="K119" s="25">
        <f t="shared" si="24"/>
        <v>2862972994</v>
      </c>
      <c r="L119" s="25">
        <f t="shared" si="24"/>
        <v>625232118</v>
      </c>
      <c r="M119" s="26">
        <f t="shared" si="24"/>
        <v>355792536</v>
      </c>
      <c r="N119" s="26">
        <f t="shared" si="24"/>
        <v>1252175192</v>
      </c>
      <c r="O119" s="25">
        <f t="shared" si="24"/>
        <v>2233199846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213040353</v>
      </c>
      <c r="E120" s="24">
        <v>213040353</v>
      </c>
      <c r="F120" s="24">
        <v>149173890</v>
      </c>
      <c r="G120" s="31">
        <f t="shared" si="21"/>
        <v>0.70021424532656495</v>
      </c>
      <c r="H120" s="23">
        <v>72409217</v>
      </c>
      <c r="I120" s="24">
        <v>5387255</v>
      </c>
      <c r="J120" s="24">
        <v>6011125</v>
      </c>
      <c r="K120" s="23">
        <v>83807597</v>
      </c>
      <c r="L120" s="23">
        <v>5675256</v>
      </c>
      <c r="M120" s="24">
        <v>4777629</v>
      </c>
      <c r="N120" s="24">
        <v>54913408</v>
      </c>
      <c r="O120" s="23">
        <v>65366293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718037637</v>
      </c>
      <c r="E121" s="24">
        <v>718037637</v>
      </c>
      <c r="F121" s="24">
        <v>377042645</v>
      </c>
      <c r="G121" s="31">
        <f t="shared" si="21"/>
        <v>0.52510150662199895</v>
      </c>
      <c r="H121" s="23">
        <v>165037498</v>
      </c>
      <c r="I121" s="24">
        <v>43411682</v>
      </c>
      <c r="J121" s="24">
        <v>37452013</v>
      </c>
      <c r="K121" s="23">
        <v>245901193</v>
      </c>
      <c r="L121" s="23">
        <v>40591593</v>
      </c>
      <c r="M121" s="24">
        <v>36303220</v>
      </c>
      <c r="N121" s="24">
        <v>54246639</v>
      </c>
      <c r="O121" s="23">
        <v>131141452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1289873364</v>
      </c>
      <c r="E122" s="24">
        <v>1303403023</v>
      </c>
      <c r="F122" s="24">
        <v>778995584</v>
      </c>
      <c r="G122" s="31">
        <f t="shared" si="21"/>
        <v>0.60393183217945723</v>
      </c>
      <c r="H122" s="23">
        <v>208638637</v>
      </c>
      <c r="I122" s="24">
        <v>109421793</v>
      </c>
      <c r="J122" s="24">
        <v>96524895</v>
      </c>
      <c r="K122" s="23">
        <v>414585325</v>
      </c>
      <c r="L122" s="23">
        <v>86772459</v>
      </c>
      <c r="M122" s="24">
        <v>80819057</v>
      </c>
      <c r="N122" s="24">
        <v>196818743</v>
      </c>
      <c r="O122" s="23">
        <v>364410259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882330680</v>
      </c>
      <c r="E123" s="24">
        <v>882330680</v>
      </c>
      <c r="F123" s="24">
        <v>597655725</v>
      </c>
      <c r="G123" s="31">
        <f t="shared" si="21"/>
        <v>0.67736024434739139</v>
      </c>
      <c r="H123" s="23">
        <v>272021816</v>
      </c>
      <c r="I123" s="24">
        <v>28806733</v>
      </c>
      <c r="J123" s="24">
        <v>24238726</v>
      </c>
      <c r="K123" s="23">
        <v>325067275</v>
      </c>
      <c r="L123" s="23">
        <v>21668075</v>
      </c>
      <c r="M123" s="24">
        <v>27005819</v>
      </c>
      <c r="N123" s="24">
        <v>223914556</v>
      </c>
      <c r="O123" s="23">
        <v>272588450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3103282034</v>
      </c>
      <c r="E124" s="26">
        <f>SUM(E120:E123)</f>
        <v>3116811693</v>
      </c>
      <c r="F124" s="26">
        <f>SUM(F120:F123)</f>
        <v>1902867844</v>
      </c>
      <c r="G124" s="32">
        <f t="shared" si="21"/>
        <v>0.61317915134747947</v>
      </c>
      <c r="H124" s="25">
        <f t="shared" ref="H124:W124" si="25">SUM(H120:H123)</f>
        <v>718107168</v>
      </c>
      <c r="I124" s="26">
        <f t="shared" si="25"/>
        <v>187027463</v>
      </c>
      <c r="J124" s="26">
        <f t="shared" si="25"/>
        <v>164226759</v>
      </c>
      <c r="K124" s="25">
        <f t="shared" si="25"/>
        <v>1069361390</v>
      </c>
      <c r="L124" s="25">
        <f t="shared" si="25"/>
        <v>154707383</v>
      </c>
      <c r="M124" s="26">
        <f t="shared" si="25"/>
        <v>148905725</v>
      </c>
      <c r="N124" s="26">
        <f t="shared" si="25"/>
        <v>529893346</v>
      </c>
      <c r="O124" s="25">
        <f t="shared" si="25"/>
        <v>833506454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435205156</v>
      </c>
      <c r="E125" s="24">
        <v>435205156</v>
      </c>
      <c r="F125" s="24">
        <v>207651487</v>
      </c>
      <c r="G125" s="31">
        <f t="shared" si="21"/>
        <v>0.47713471253084144</v>
      </c>
      <c r="H125" s="23">
        <v>68892049</v>
      </c>
      <c r="I125" s="24">
        <v>25081292</v>
      </c>
      <c r="J125" s="24">
        <v>19780943</v>
      </c>
      <c r="K125" s="23">
        <v>113754284</v>
      </c>
      <c r="L125" s="23">
        <v>24347758</v>
      </c>
      <c r="M125" s="24">
        <v>24827611</v>
      </c>
      <c r="N125" s="24">
        <v>44721834</v>
      </c>
      <c r="O125" s="23">
        <v>93897203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282002464</v>
      </c>
      <c r="E126" s="24">
        <v>282002464</v>
      </c>
      <c r="F126" s="24">
        <v>178490938</v>
      </c>
      <c r="G126" s="31">
        <f t="shared" si="21"/>
        <v>0.63294105827387381</v>
      </c>
      <c r="H126" s="23">
        <v>75994239</v>
      </c>
      <c r="I126" s="24">
        <v>8359078</v>
      </c>
      <c r="J126" s="24">
        <v>8217571</v>
      </c>
      <c r="K126" s="23">
        <v>92570888</v>
      </c>
      <c r="L126" s="23">
        <v>8708930</v>
      </c>
      <c r="M126" s="24">
        <v>8880059</v>
      </c>
      <c r="N126" s="24">
        <v>68331061</v>
      </c>
      <c r="O126" s="23">
        <v>85920050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281927640</v>
      </c>
      <c r="E127" s="24">
        <v>281927640</v>
      </c>
      <c r="F127" s="24">
        <v>200528359</v>
      </c>
      <c r="G127" s="31">
        <f t="shared" si="21"/>
        <v>0.71127598202148612</v>
      </c>
      <c r="H127" s="23">
        <v>97706251</v>
      </c>
      <c r="I127" s="24">
        <v>0</v>
      </c>
      <c r="J127" s="24">
        <v>6019280</v>
      </c>
      <c r="K127" s="23">
        <v>103725531</v>
      </c>
      <c r="L127" s="23">
        <v>11245927</v>
      </c>
      <c r="M127" s="24">
        <v>3834270</v>
      </c>
      <c r="N127" s="24">
        <v>81722631</v>
      </c>
      <c r="O127" s="23">
        <v>96802828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380693741</v>
      </c>
      <c r="E128" s="24">
        <v>380693741</v>
      </c>
      <c r="F128" s="24">
        <v>219705136</v>
      </c>
      <c r="G128" s="31">
        <f t="shared" si="21"/>
        <v>0.57711780451888228</v>
      </c>
      <c r="H128" s="23">
        <v>85423561</v>
      </c>
      <c r="I128" s="24">
        <v>14641280</v>
      </c>
      <c r="J128" s="24">
        <v>16041527</v>
      </c>
      <c r="K128" s="23">
        <v>116106368</v>
      </c>
      <c r="L128" s="23">
        <v>15073586</v>
      </c>
      <c r="M128" s="24">
        <v>16411759</v>
      </c>
      <c r="N128" s="24">
        <v>72113423</v>
      </c>
      <c r="O128" s="23">
        <v>103598768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665972100</v>
      </c>
      <c r="E129" s="24">
        <v>665972100</v>
      </c>
      <c r="F129" s="24">
        <v>432469639</v>
      </c>
      <c r="G129" s="31">
        <f t="shared" si="21"/>
        <v>0.6493810161116359</v>
      </c>
      <c r="H129" s="23">
        <v>8726024</v>
      </c>
      <c r="I129" s="24">
        <v>216620879</v>
      </c>
      <c r="J129" s="24">
        <v>12348578</v>
      </c>
      <c r="K129" s="23">
        <v>237695481</v>
      </c>
      <c r="L129" s="23">
        <v>11420973</v>
      </c>
      <c r="M129" s="24">
        <v>8889022</v>
      </c>
      <c r="N129" s="24">
        <v>174464163</v>
      </c>
      <c r="O129" s="23">
        <v>194774158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2045801101</v>
      </c>
      <c r="E130" s="26">
        <f>SUM(E125:E129)</f>
        <v>2045801101</v>
      </c>
      <c r="F130" s="26">
        <f>SUM(F125:F129)</f>
        <v>1238845559</v>
      </c>
      <c r="G130" s="32">
        <f t="shared" si="21"/>
        <v>0.60555523134406608</v>
      </c>
      <c r="H130" s="25">
        <f t="shared" ref="H130:W130" si="26">SUM(H125:H129)</f>
        <v>336742124</v>
      </c>
      <c r="I130" s="26">
        <f t="shared" si="26"/>
        <v>264702529</v>
      </c>
      <c r="J130" s="26">
        <f t="shared" si="26"/>
        <v>62407899</v>
      </c>
      <c r="K130" s="25">
        <f t="shared" si="26"/>
        <v>663852552</v>
      </c>
      <c r="L130" s="25">
        <f t="shared" si="26"/>
        <v>70797174</v>
      </c>
      <c r="M130" s="26">
        <f t="shared" si="26"/>
        <v>62842721</v>
      </c>
      <c r="N130" s="26">
        <f t="shared" si="26"/>
        <v>441353112</v>
      </c>
      <c r="O130" s="25">
        <f t="shared" si="26"/>
        <v>574993007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2355467910</v>
      </c>
      <c r="E131" s="24">
        <v>2355467910</v>
      </c>
      <c r="F131" s="24">
        <v>1308309329</v>
      </c>
      <c r="G131" s="31">
        <f t="shared" si="21"/>
        <v>0.55543500441914317</v>
      </c>
      <c r="H131" s="23">
        <v>368966962</v>
      </c>
      <c r="I131" s="24">
        <v>160744136</v>
      </c>
      <c r="J131" s="24">
        <v>161004883</v>
      </c>
      <c r="K131" s="23">
        <v>690715981</v>
      </c>
      <c r="L131" s="23">
        <v>143220762</v>
      </c>
      <c r="M131" s="24">
        <v>148042692</v>
      </c>
      <c r="N131" s="24">
        <v>326329894</v>
      </c>
      <c r="O131" s="23">
        <v>617593348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124666566</v>
      </c>
      <c r="E132" s="24">
        <v>124666566</v>
      </c>
      <c r="F132" s="24">
        <v>89663319</v>
      </c>
      <c r="G132" s="31">
        <f t="shared" si="21"/>
        <v>0.71922506472184367</v>
      </c>
      <c r="H132" s="23">
        <v>36338668</v>
      </c>
      <c r="I132" s="24">
        <v>7701735</v>
      </c>
      <c r="J132" s="24">
        <v>5717629</v>
      </c>
      <c r="K132" s="23">
        <v>49758032</v>
      </c>
      <c r="L132" s="23">
        <v>6209167</v>
      </c>
      <c r="M132" s="24">
        <v>7788039</v>
      </c>
      <c r="N132" s="24">
        <v>25908081</v>
      </c>
      <c r="O132" s="23">
        <v>39905287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199869460</v>
      </c>
      <c r="E133" s="24">
        <v>199869460</v>
      </c>
      <c r="F133" s="24">
        <v>112034752</v>
      </c>
      <c r="G133" s="31">
        <f t="shared" si="21"/>
        <v>0.56053962421272363</v>
      </c>
      <c r="H133" s="23">
        <v>52154403</v>
      </c>
      <c r="I133" s="24">
        <v>4582560</v>
      </c>
      <c r="J133" s="24">
        <v>4217089</v>
      </c>
      <c r="K133" s="23">
        <v>60954052</v>
      </c>
      <c r="L133" s="23">
        <v>5702843</v>
      </c>
      <c r="M133" s="24">
        <v>3977795</v>
      </c>
      <c r="N133" s="24">
        <v>41400062</v>
      </c>
      <c r="O133" s="23">
        <v>51080700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284392176</v>
      </c>
      <c r="E134" s="24">
        <v>284392176</v>
      </c>
      <c r="F134" s="24">
        <v>193559574</v>
      </c>
      <c r="G134" s="31">
        <f t="shared" si="21"/>
        <v>0.68060794330713237</v>
      </c>
      <c r="H134" s="23">
        <v>94662834</v>
      </c>
      <c r="I134" s="24">
        <v>6350189</v>
      </c>
      <c r="J134" s="24">
        <v>8234137</v>
      </c>
      <c r="K134" s="23">
        <v>109247160</v>
      </c>
      <c r="L134" s="23">
        <v>10670735</v>
      </c>
      <c r="M134" s="24">
        <v>1571030</v>
      </c>
      <c r="N134" s="24">
        <v>72070649</v>
      </c>
      <c r="O134" s="23">
        <v>84312414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2964396112</v>
      </c>
      <c r="E135" s="26">
        <f>SUM(E131:E134)</f>
        <v>2964396112</v>
      </c>
      <c r="F135" s="26">
        <f>SUM(F131:F134)</f>
        <v>1703566974</v>
      </c>
      <c r="G135" s="32">
        <f t="shared" ref="G135:G168" si="27">IF(($D135     =0),0,($F135     /$D135     ))</f>
        <v>0.57467589000804897</v>
      </c>
      <c r="H135" s="25">
        <f t="shared" ref="H135:W135" si="28">SUM(H131:H134)</f>
        <v>552122867</v>
      </c>
      <c r="I135" s="26">
        <f t="shared" si="28"/>
        <v>179378620</v>
      </c>
      <c r="J135" s="26">
        <f t="shared" si="28"/>
        <v>179173738</v>
      </c>
      <c r="K135" s="25">
        <f t="shared" si="28"/>
        <v>910675225</v>
      </c>
      <c r="L135" s="25">
        <f t="shared" si="28"/>
        <v>165803507</v>
      </c>
      <c r="M135" s="26">
        <f t="shared" si="28"/>
        <v>161379556</v>
      </c>
      <c r="N135" s="26">
        <f t="shared" si="28"/>
        <v>465708686</v>
      </c>
      <c r="O135" s="25">
        <f t="shared" si="28"/>
        <v>792891749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210761300</v>
      </c>
      <c r="E136" s="24">
        <v>210761300</v>
      </c>
      <c r="F136" s="24">
        <v>169173478</v>
      </c>
      <c r="G136" s="31">
        <f t="shared" si="27"/>
        <v>0.80267809128146395</v>
      </c>
      <c r="H136" s="23">
        <v>73540311</v>
      </c>
      <c r="I136" s="24">
        <v>12522976</v>
      </c>
      <c r="J136" s="24">
        <v>8550649</v>
      </c>
      <c r="K136" s="23">
        <v>94613936</v>
      </c>
      <c r="L136" s="23">
        <v>19117635</v>
      </c>
      <c r="M136" s="24">
        <v>15539237</v>
      </c>
      <c r="N136" s="24">
        <v>39902670</v>
      </c>
      <c r="O136" s="23">
        <v>74559542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314936084</v>
      </c>
      <c r="E137" s="24">
        <v>314936084</v>
      </c>
      <c r="F137" s="24">
        <v>202428169</v>
      </c>
      <c r="G137" s="31">
        <f t="shared" si="27"/>
        <v>0.64275952894619726</v>
      </c>
      <c r="H137" s="23">
        <v>82879342</v>
      </c>
      <c r="I137" s="24">
        <v>7460871</v>
      </c>
      <c r="J137" s="24">
        <v>14154081</v>
      </c>
      <c r="K137" s="23">
        <v>104494294</v>
      </c>
      <c r="L137" s="23">
        <v>12170255</v>
      </c>
      <c r="M137" s="24">
        <v>12174233</v>
      </c>
      <c r="N137" s="24">
        <v>73589387</v>
      </c>
      <c r="O137" s="23">
        <v>97933875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786412430</v>
      </c>
      <c r="E138" s="24">
        <v>786412430</v>
      </c>
      <c r="F138" s="24">
        <v>435089530</v>
      </c>
      <c r="G138" s="31">
        <f t="shared" si="27"/>
        <v>0.55325871438730945</v>
      </c>
      <c r="H138" s="23">
        <v>123233531</v>
      </c>
      <c r="I138" s="24">
        <v>51006239</v>
      </c>
      <c r="J138" s="24">
        <v>46160693</v>
      </c>
      <c r="K138" s="23">
        <v>220400463</v>
      </c>
      <c r="L138" s="23">
        <v>44213579</v>
      </c>
      <c r="M138" s="24">
        <v>46298086</v>
      </c>
      <c r="N138" s="24">
        <v>124177402</v>
      </c>
      <c r="O138" s="23">
        <v>214689067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245246650</v>
      </c>
      <c r="E139" s="24">
        <v>245246650</v>
      </c>
      <c r="F139" s="24">
        <v>185218897</v>
      </c>
      <c r="G139" s="31">
        <f t="shared" si="27"/>
        <v>0.75523517650495942</v>
      </c>
      <c r="H139" s="23">
        <v>102156742</v>
      </c>
      <c r="I139" s="24">
        <v>3031953</v>
      </c>
      <c r="J139" s="24">
        <v>2905955</v>
      </c>
      <c r="K139" s="23">
        <v>108094650</v>
      </c>
      <c r="L139" s="23">
        <v>2678016</v>
      </c>
      <c r="M139" s="24">
        <v>5248556</v>
      </c>
      <c r="N139" s="24">
        <v>69197675</v>
      </c>
      <c r="O139" s="23">
        <v>77124247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466128665</v>
      </c>
      <c r="E140" s="24">
        <v>466128665</v>
      </c>
      <c r="F140" s="24">
        <v>295951931</v>
      </c>
      <c r="G140" s="31">
        <f t="shared" si="27"/>
        <v>0.63491467747429775</v>
      </c>
      <c r="H140" s="23">
        <v>151003087</v>
      </c>
      <c r="I140" s="24">
        <v>14358243</v>
      </c>
      <c r="J140" s="24">
        <v>13343293</v>
      </c>
      <c r="K140" s="23">
        <v>178704623</v>
      </c>
      <c r="L140" s="23">
        <v>16524673</v>
      </c>
      <c r="M140" s="24">
        <v>14659221</v>
      </c>
      <c r="N140" s="24">
        <v>86063414</v>
      </c>
      <c r="O140" s="23">
        <v>117247308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718247500</v>
      </c>
      <c r="E141" s="24">
        <v>718247500</v>
      </c>
      <c r="F141" s="24">
        <v>564404538</v>
      </c>
      <c r="G141" s="31">
        <f t="shared" si="27"/>
        <v>0.7858078698498776</v>
      </c>
      <c r="H141" s="23">
        <v>271182163</v>
      </c>
      <c r="I141" s="24">
        <v>54453045</v>
      </c>
      <c r="J141" s="24">
        <v>7476830</v>
      </c>
      <c r="K141" s="23">
        <v>333112038</v>
      </c>
      <c r="L141" s="23">
        <v>9993047</v>
      </c>
      <c r="M141" s="24">
        <v>4064225</v>
      </c>
      <c r="N141" s="24">
        <v>217235228</v>
      </c>
      <c r="O141" s="23">
        <v>231292500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2741732629</v>
      </c>
      <c r="E142" s="26">
        <f>SUM(E136:E141)</f>
        <v>2741732629</v>
      </c>
      <c r="F142" s="26">
        <f>SUM(F136:F141)</f>
        <v>1852266543</v>
      </c>
      <c r="G142" s="32">
        <f t="shared" si="27"/>
        <v>0.67558248510744923</v>
      </c>
      <c r="H142" s="25">
        <f t="shared" ref="H142:W142" si="29">SUM(H136:H141)</f>
        <v>803995176</v>
      </c>
      <c r="I142" s="26">
        <f t="shared" si="29"/>
        <v>142833327</v>
      </c>
      <c r="J142" s="26">
        <f t="shared" si="29"/>
        <v>92591501</v>
      </c>
      <c r="K142" s="25">
        <f t="shared" si="29"/>
        <v>1039420004</v>
      </c>
      <c r="L142" s="25">
        <f t="shared" si="29"/>
        <v>104697205</v>
      </c>
      <c r="M142" s="26">
        <f t="shared" si="29"/>
        <v>97983558</v>
      </c>
      <c r="N142" s="26">
        <f t="shared" si="29"/>
        <v>610165776</v>
      </c>
      <c r="O142" s="25">
        <f t="shared" si="29"/>
        <v>812846539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276688729</v>
      </c>
      <c r="E143" s="24">
        <v>276688729</v>
      </c>
      <c r="F143" s="24">
        <v>197568783</v>
      </c>
      <c r="G143" s="31">
        <f t="shared" si="27"/>
        <v>0.71404709441561676</v>
      </c>
      <c r="H143" s="23">
        <v>99057731</v>
      </c>
      <c r="I143" s="24">
        <v>4275697</v>
      </c>
      <c r="J143" s="24">
        <v>5700544</v>
      </c>
      <c r="K143" s="23">
        <v>109033972</v>
      </c>
      <c r="L143" s="23">
        <v>4433431</v>
      </c>
      <c r="M143" s="24">
        <v>3886653</v>
      </c>
      <c r="N143" s="24">
        <v>80214727</v>
      </c>
      <c r="O143" s="23">
        <v>88534811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318514389</v>
      </c>
      <c r="E144" s="24">
        <v>318514389</v>
      </c>
      <c r="F144" s="24">
        <v>222149282</v>
      </c>
      <c r="G144" s="31">
        <f t="shared" si="27"/>
        <v>0.69745446256746657</v>
      </c>
      <c r="H144" s="23">
        <v>127263566</v>
      </c>
      <c r="I144" s="24">
        <v>-9253342</v>
      </c>
      <c r="J144" s="24">
        <v>5211672</v>
      </c>
      <c r="K144" s="23">
        <v>123221896</v>
      </c>
      <c r="L144" s="23">
        <v>5436432</v>
      </c>
      <c r="M144" s="24">
        <v>4485860</v>
      </c>
      <c r="N144" s="24">
        <v>89005094</v>
      </c>
      <c r="O144" s="23">
        <v>98927386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337007597</v>
      </c>
      <c r="E145" s="24">
        <v>337007597</v>
      </c>
      <c r="F145" s="24">
        <v>235350929</v>
      </c>
      <c r="G145" s="31">
        <f t="shared" si="27"/>
        <v>0.69835496616416037</v>
      </c>
      <c r="H145" s="23">
        <v>115515114</v>
      </c>
      <c r="I145" s="24">
        <v>7237054</v>
      </c>
      <c r="J145" s="24">
        <v>10799887</v>
      </c>
      <c r="K145" s="23">
        <v>133552055</v>
      </c>
      <c r="L145" s="23">
        <v>8401552</v>
      </c>
      <c r="M145" s="24">
        <v>7497657</v>
      </c>
      <c r="N145" s="24">
        <v>85899665</v>
      </c>
      <c r="O145" s="23">
        <v>101798874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196503529</v>
      </c>
      <c r="E146" s="24">
        <v>196503529</v>
      </c>
      <c r="F146" s="24">
        <v>141079962</v>
      </c>
      <c r="G146" s="31">
        <f t="shared" si="27"/>
        <v>0.71795128931246832</v>
      </c>
      <c r="H146" s="23">
        <v>74376547</v>
      </c>
      <c r="I146" s="24">
        <v>3525420</v>
      </c>
      <c r="J146" s="24">
        <v>3337674</v>
      </c>
      <c r="K146" s="23">
        <v>81239641</v>
      </c>
      <c r="L146" s="23">
        <v>3304496</v>
      </c>
      <c r="M146" s="24">
        <v>3462851</v>
      </c>
      <c r="N146" s="24">
        <v>53072974</v>
      </c>
      <c r="O146" s="23">
        <v>59840321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671896206</v>
      </c>
      <c r="E147" s="24">
        <v>671896206</v>
      </c>
      <c r="F147" s="24">
        <v>456212751</v>
      </c>
      <c r="G147" s="31">
        <f t="shared" si="27"/>
        <v>0.67899289641174132</v>
      </c>
      <c r="H147" s="23">
        <v>250176144</v>
      </c>
      <c r="I147" s="24">
        <v>12942664</v>
      </c>
      <c r="J147" s="24">
        <v>10274626</v>
      </c>
      <c r="K147" s="23">
        <v>273393434</v>
      </c>
      <c r="L147" s="23">
        <v>10496410</v>
      </c>
      <c r="M147" s="24">
        <v>12934360</v>
      </c>
      <c r="N147" s="24">
        <v>159388547</v>
      </c>
      <c r="O147" s="23">
        <v>182819317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1800610450</v>
      </c>
      <c r="E148" s="26">
        <f>SUM(E143:E147)</f>
        <v>1800610450</v>
      </c>
      <c r="F148" s="26">
        <f>SUM(F143:F147)</f>
        <v>1252361707</v>
      </c>
      <c r="G148" s="32">
        <f t="shared" si="27"/>
        <v>0.69552062579665686</v>
      </c>
      <c r="H148" s="25">
        <f t="shared" ref="H148:W148" si="30">SUM(H143:H147)</f>
        <v>666389102</v>
      </c>
      <c r="I148" s="26">
        <f t="shared" si="30"/>
        <v>18727493</v>
      </c>
      <c r="J148" s="26">
        <f t="shared" si="30"/>
        <v>35324403</v>
      </c>
      <c r="K148" s="25">
        <f t="shared" si="30"/>
        <v>720440998</v>
      </c>
      <c r="L148" s="25">
        <f t="shared" si="30"/>
        <v>32072321</v>
      </c>
      <c r="M148" s="26">
        <f t="shared" si="30"/>
        <v>32267381</v>
      </c>
      <c r="N148" s="26">
        <f t="shared" si="30"/>
        <v>467581007</v>
      </c>
      <c r="O148" s="25">
        <f t="shared" si="30"/>
        <v>531920709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223196452</v>
      </c>
      <c r="E149" s="24">
        <v>223196452</v>
      </c>
      <c r="F149" s="24">
        <v>151093501</v>
      </c>
      <c r="G149" s="31">
        <f t="shared" si="27"/>
        <v>0.67695296966458951</v>
      </c>
      <c r="H149" s="23">
        <v>77871651</v>
      </c>
      <c r="I149" s="24">
        <v>3835545</v>
      </c>
      <c r="J149" s="24">
        <v>2216893</v>
      </c>
      <c r="K149" s="23">
        <v>83924089</v>
      </c>
      <c r="L149" s="23">
        <v>3490736</v>
      </c>
      <c r="M149" s="24">
        <v>2922353</v>
      </c>
      <c r="N149" s="24">
        <v>60756323</v>
      </c>
      <c r="O149" s="23">
        <v>67169412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4931450700</v>
      </c>
      <c r="E150" s="24">
        <v>4975126700</v>
      </c>
      <c r="F150" s="24">
        <v>2613260121</v>
      </c>
      <c r="G150" s="31">
        <f t="shared" si="27"/>
        <v>0.52991711363960303</v>
      </c>
      <c r="H150" s="23">
        <v>667777413</v>
      </c>
      <c r="I150" s="24">
        <v>404800100</v>
      </c>
      <c r="J150" s="24">
        <v>406896918</v>
      </c>
      <c r="K150" s="23">
        <v>1479474431</v>
      </c>
      <c r="L150" s="23">
        <v>362010141</v>
      </c>
      <c r="M150" s="24">
        <v>296511957</v>
      </c>
      <c r="N150" s="24">
        <v>475263592</v>
      </c>
      <c r="O150" s="23">
        <v>1133785690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472479310</v>
      </c>
      <c r="E151" s="24">
        <v>472479310</v>
      </c>
      <c r="F151" s="24">
        <v>315890579</v>
      </c>
      <c r="G151" s="31">
        <f t="shared" si="27"/>
        <v>0.66858076600221927</v>
      </c>
      <c r="H151" s="23">
        <v>155057263</v>
      </c>
      <c r="I151" s="24">
        <v>16385219</v>
      </c>
      <c r="J151" s="24">
        <v>11683758</v>
      </c>
      <c r="K151" s="23">
        <v>183126240</v>
      </c>
      <c r="L151" s="23">
        <v>22135697</v>
      </c>
      <c r="M151" s="24">
        <v>14644193</v>
      </c>
      <c r="N151" s="24">
        <v>95984449</v>
      </c>
      <c r="O151" s="23">
        <v>132764339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191859610</v>
      </c>
      <c r="E152" s="24">
        <v>191859610</v>
      </c>
      <c r="F152" s="24">
        <v>117933963</v>
      </c>
      <c r="G152" s="31">
        <f t="shared" si="27"/>
        <v>0.61468884983139493</v>
      </c>
      <c r="H152" s="23">
        <v>47156436</v>
      </c>
      <c r="I152" s="24">
        <v>12899524</v>
      </c>
      <c r="J152" s="24">
        <v>5045087</v>
      </c>
      <c r="K152" s="23">
        <v>65101047</v>
      </c>
      <c r="L152" s="23">
        <v>4563037</v>
      </c>
      <c r="M152" s="24">
        <v>9851864</v>
      </c>
      <c r="N152" s="24">
        <v>38418015</v>
      </c>
      <c r="O152" s="23">
        <v>52832916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237575268</v>
      </c>
      <c r="E153" s="24">
        <v>237575268</v>
      </c>
      <c r="F153" s="24">
        <v>138014031</v>
      </c>
      <c r="G153" s="31">
        <f t="shared" si="27"/>
        <v>0.58092760312070868</v>
      </c>
      <c r="H153" s="23">
        <v>56675165</v>
      </c>
      <c r="I153" s="24">
        <v>8447408</v>
      </c>
      <c r="J153" s="24">
        <v>7508327</v>
      </c>
      <c r="K153" s="23">
        <v>72630900</v>
      </c>
      <c r="L153" s="23">
        <v>6562162</v>
      </c>
      <c r="M153" s="24">
        <v>10443375</v>
      </c>
      <c r="N153" s="24">
        <v>48377594</v>
      </c>
      <c r="O153" s="23">
        <v>65383131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875156549</v>
      </c>
      <c r="E154" s="24">
        <v>877489416</v>
      </c>
      <c r="F154" s="24">
        <v>619498733</v>
      </c>
      <c r="G154" s="31">
        <f t="shared" si="27"/>
        <v>0.7078719044128412</v>
      </c>
      <c r="H154" s="23">
        <v>306584277</v>
      </c>
      <c r="I154" s="24">
        <v>19707237</v>
      </c>
      <c r="J154" s="24">
        <v>12273947</v>
      </c>
      <c r="K154" s="23">
        <v>338565461</v>
      </c>
      <c r="L154" s="23">
        <v>14583038</v>
      </c>
      <c r="M154" s="24">
        <v>20784170</v>
      </c>
      <c r="N154" s="24">
        <v>245566064</v>
      </c>
      <c r="O154" s="23">
        <v>280933272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6931717889</v>
      </c>
      <c r="E155" s="26">
        <f>SUM(E149:E154)</f>
        <v>6977726756</v>
      </c>
      <c r="F155" s="26">
        <f>SUM(F149:F154)</f>
        <v>3955690928</v>
      </c>
      <c r="G155" s="32">
        <f t="shared" si="27"/>
        <v>0.57066530856330988</v>
      </c>
      <c r="H155" s="25">
        <f t="shared" ref="H155:W155" si="31">SUM(H149:H154)</f>
        <v>1311122205</v>
      </c>
      <c r="I155" s="26">
        <f t="shared" si="31"/>
        <v>466075033</v>
      </c>
      <c r="J155" s="26">
        <f t="shared" si="31"/>
        <v>445624930</v>
      </c>
      <c r="K155" s="25">
        <f t="shared" si="31"/>
        <v>2222822168</v>
      </c>
      <c r="L155" s="25">
        <f t="shared" si="31"/>
        <v>413344811</v>
      </c>
      <c r="M155" s="26">
        <f t="shared" si="31"/>
        <v>355157912</v>
      </c>
      <c r="N155" s="26">
        <f t="shared" si="31"/>
        <v>964366037</v>
      </c>
      <c r="O155" s="25">
        <f t="shared" si="31"/>
        <v>1732868760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382368862</v>
      </c>
      <c r="E156" s="24">
        <v>382368862</v>
      </c>
      <c r="F156" s="24">
        <v>260030152</v>
      </c>
      <c r="G156" s="31">
        <f t="shared" si="27"/>
        <v>0.68005054240007645</v>
      </c>
      <c r="H156" s="23">
        <v>107078951</v>
      </c>
      <c r="I156" s="24">
        <v>18100654</v>
      </c>
      <c r="J156" s="24">
        <v>17393588</v>
      </c>
      <c r="K156" s="23">
        <v>142573193</v>
      </c>
      <c r="L156" s="23">
        <v>14012656</v>
      </c>
      <c r="M156" s="24">
        <v>13708438</v>
      </c>
      <c r="N156" s="24">
        <v>89735865</v>
      </c>
      <c r="O156" s="23">
        <v>117456959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2573013910</v>
      </c>
      <c r="E157" s="24">
        <v>2584653804</v>
      </c>
      <c r="F157" s="24">
        <v>1224112053</v>
      </c>
      <c r="G157" s="31">
        <f t="shared" si="27"/>
        <v>0.47575026634815198</v>
      </c>
      <c r="H157" s="23">
        <v>144900132</v>
      </c>
      <c r="I157" s="24">
        <v>209917305</v>
      </c>
      <c r="J157" s="24">
        <v>207825760</v>
      </c>
      <c r="K157" s="23">
        <v>562643197</v>
      </c>
      <c r="L157" s="23">
        <v>184792419</v>
      </c>
      <c r="M157" s="24">
        <v>194910442</v>
      </c>
      <c r="N157" s="24">
        <v>281765995</v>
      </c>
      <c r="O157" s="23">
        <v>661468856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232076319</v>
      </c>
      <c r="E158" s="24">
        <v>232076319</v>
      </c>
      <c r="F158" s="24">
        <v>176112322</v>
      </c>
      <c r="G158" s="31">
        <f t="shared" si="27"/>
        <v>0.75885520228369363</v>
      </c>
      <c r="H158" s="23">
        <v>101455657</v>
      </c>
      <c r="I158" s="24">
        <v>2326944</v>
      </c>
      <c r="J158" s="24">
        <v>1755075</v>
      </c>
      <c r="K158" s="23">
        <v>105537676</v>
      </c>
      <c r="L158" s="23">
        <v>2765884</v>
      </c>
      <c r="M158" s="24">
        <v>1025106</v>
      </c>
      <c r="N158" s="24">
        <v>66783656</v>
      </c>
      <c r="O158" s="23">
        <v>70574646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145397531</v>
      </c>
      <c r="E159" s="24">
        <v>145397531</v>
      </c>
      <c r="F159" s="24">
        <v>101319100</v>
      </c>
      <c r="G159" s="31">
        <f t="shared" si="27"/>
        <v>0.69684195669044746</v>
      </c>
      <c r="H159" s="23">
        <v>71048027</v>
      </c>
      <c r="I159" s="24">
        <v>-12363722</v>
      </c>
      <c r="J159" s="24">
        <v>1290682</v>
      </c>
      <c r="K159" s="23">
        <v>59974987</v>
      </c>
      <c r="L159" s="23">
        <v>1230819</v>
      </c>
      <c r="M159" s="24">
        <v>1152382</v>
      </c>
      <c r="N159" s="24">
        <v>38960912</v>
      </c>
      <c r="O159" s="23">
        <v>41344113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1518509253</v>
      </c>
      <c r="E160" s="24">
        <v>1556481293</v>
      </c>
      <c r="F160" s="24">
        <v>664164888</v>
      </c>
      <c r="G160" s="31">
        <f t="shared" si="27"/>
        <v>0.4373795462147243</v>
      </c>
      <c r="H160" s="23">
        <v>357838964</v>
      </c>
      <c r="I160" s="24">
        <v>44716026</v>
      </c>
      <c r="J160" s="24">
        <v>45064756</v>
      </c>
      <c r="K160" s="23">
        <v>447619746</v>
      </c>
      <c r="L160" s="23">
        <v>51914707</v>
      </c>
      <c r="M160" s="24">
        <v>67830912</v>
      </c>
      <c r="N160" s="24">
        <v>96799523</v>
      </c>
      <c r="O160" s="23">
        <v>216545142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4851365875</v>
      </c>
      <c r="E161" s="26">
        <f>SUM(E156:E160)</f>
        <v>4900977809</v>
      </c>
      <c r="F161" s="26">
        <f>SUM(F156:F160)</f>
        <v>2425738515</v>
      </c>
      <c r="G161" s="32">
        <f t="shared" si="27"/>
        <v>0.50001145605205466</v>
      </c>
      <c r="H161" s="25">
        <f t="shared" ref="H161:W161" si="32">SUM(H156:H160)</f>
        <v>782321731</v>
      </c>
      <c r="I161" s="26">
        <f t="shared" si="32"/>
        <v>262697207</v>
      </c>
      <c r="J161" s="26">
        <f t="shared" si="32"/>
        <v>273329861</v>
      </c>
      <c r="K161" s="25">
        <f t="shared" si="32"/>
        <v>1318348799</v>
      </c>
      <c r="L161" s="25">
        <f t="shared" si="32"/>
        <v>254716485</v>
      </c>
      <c r="M161" s="26">
        <f t="shared" si="32"/>
        <v>278627280</v>
      </c>
      <c r="N161" s="26">
        <f t="shared" si="32"/>
        <v>574045951</v>
      </c>
      <c r="O161" s="25">
        <f t="shared" si="32"/>
        <v>1107389716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471842451</v>
      </c>
      <c r="E162" s="24">
        <v>471842451</v>
      </c>
      <c r="F162" s="24">
        <v>289262636</v>
      </c>
      <c r="G162" s="31">
        <f t="shared" si="27"/>
        <v>0.61304919764415178</v>
      </c>
      <c r="H162" s="23">
        <v>105739774</v>
      </c>
      <c r="I162" s="24">
        <v>35784393</v>
      </c>
      <c r="J162" s="24">
        <v>31015196</v>
      </c>
      <c r="K162" s="23">
        <v>172539363</v>
      </c>
      <c r="L162" s="23">
        <v>30756936</v>
      </c>
      <c r="M162" s="24">
        <v>30207970</v>
      </c>
      <c r="N162" s="24">
        <v>55758367</v>
      </c>
      <c r="O162" s="23">
        <v>116723273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227089004</v>
      </c>
      <c r="E163" s="24">
        <v>227089004</v>
      </c>
      <c r="F163" s="24">
        <v>172504294</v>
      </c>
      <c r="G163" s="31">
        <f t="shared" si="27"/>
        <v>0.75963296752140408</v>
      </c>
      <c r="H163" s="23">
        <v>66067882</v>
      </c>
      <c r="I163" s="24">
        <v>10803857</v>
      </c>
      <c r="J163" s="24">
        <v>14007041</v>
      </c>
      <c r="K163" s="23">
        <v>90878780</v>
      </c>
      <c r="L163" s="23">
        <v>18486730</v>
      </c>
      <c r="M163" s="24">
        <v>12263872</v>
      </c>
      <c r="N163" s="24">
        <v>50874912</v>
      </c>
      <c r="O163" s="23">
        <v>81625514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278224748</v>
      </c>
      <c r="E164" s="24">
        <v>278224748</v>
      </c>
      <c r="F164" s="24">
        <v>208708855</v>
      </c>
      <c r="G164" s="31">
        <f t="shared" si="27"/>
        <v>0.75014482536255189</v>
      </c>
      <c r="H164" s="23">
        <v>109608200</v>
      </c>
      <c r="I164" s="24">
        <v>2979125</v>
      </c>
      <c r="J164" s="24">
        <v>3735729</v>
      </c>
      <c r="K164" s="23">
        <v>116323054</v>
      </c>
      <c r="L164" s="23">
        <v>3594796</v>
      </c>
      <c r="M164" s="24">
        <v>4421843</v>
      </c>
      <c r="N164" s="24">
        <v>84369162</v>
      </c>
      <c r="O164" s="23">
        <v>92385801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244798546</v>
      </c>
      <c r="E165" s="24">
        <v>244798546</v>
      </c>
      <c r="F165" s="24">
        <v>77134584</v>
      </c>
      <c r="G165" s="31">
        <f t="shared" si="27"/>
        <v>0.31509412641691098</v>
      </c>
      <c r="H165" s="23">
        <v>72923400</v>
      </c>
      <c r="I165" s="24">
        <v>4211184</v>
      </c>
      <c r="J165" s="24">
        <v>0</v>
      </c>
      <c r="K165" s="23">
        <v>77134584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588969746</v>
      </c>
      <c r="E166" s="24">
        <v>588969746</v>
      </c>
      <c r="F166" s="24">
        <v>406847201</v>
      </c>
      <c r="G166" s="31">
        <f t="shared" si="27"/>
        <v>0.69077775855739798</v>
      </c>
      <c r="H166" s="23">
        <v>201417977</v>
      </c>
      <c r="I166" s="24">
        <v>9876442</v>
      </c>
      <c r="J166" s="24">
        <v>11789158</v>
      </c>
      <c r="K166" s="23">
        <v>223083577</v>
      </c>
      <c r="L166" s="23">
        <v>10490654</v>
      </c>
      <c r="M166" s="24">
        <v>10432217</v>
      </c>
      <c r="N166" s="24">
        <v>162840753</v>
      </c>
      <c r="O166" s="23">
        <v>183763624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1810924495</v>
      </c>
      <c r="E167" s="26">
        <f>SUM(E162:E166)</f>
        <v>1810924495</v>
      </c>
      <c r="F167" s="26">
        <f>SUM(F162:F166)</f>
        <v>1154457570</v>
      </c>
      <c r="G167" s="32">
        <f t="shared" si="27"/>
        <v>0.63749624746226652</v>
      </c>
      <c r="H167" s="25">
        <f t="shared" ref="H167:W167" si="33">SUM(H162:H166)</f>
        <v>555757233</v>
      </c>
      <c r="I167" s="26">
        <f t="shared" si="33"/>
        <v>63655001</v>
      </c>
      <c r="J167" s="26">
        <f t="shared" si="33"/>
        <v>60547124</v>
      </c>
      <c r="K167" s="25">
        <f t="shared" si="33"/>
        <v>679959358</v>
      </c>
      <c r="L167" s="25">
        <f t="shared" si="33"/>
        <v>63329116</v>
      </c>
      <c r="M167" s="26">
        <f t="shared" si="33"/>
        <v>57325902</v>
      </c>
      <c r="N167" s="26">
        <f t="shared" si="33"/>
        <v>353843194</v>
      </c>
      <c r="O167" s="25">
        <f t="shared" si="33"/>
        <v>474498212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93008825586</v>
      </c>
      <c r="E168" s="26">
        <f>SUM(E103,E105:E109,E111:E118,E120:E123,E125:E129,E131:E134,E136:E141,E143:E147,E149:E154,E156:E160,E162:E166)</f>
        <v>93117974472</v>
      </c>
      <c r="F168" s="26">
        <f>SUM(F103,F105:F109,F111:F118,F120:F123,F125:F129,F131:F134,F136:F141,F143:F147,F149:F154,F156:F160,F162:F166)</f>
        <v>50580104211</v>
      </c>
      <c r="G168" s="32">
        <f t="shared" si="27"/>
        <v>0.54382048039335196</v>
      </c>
      <c r="H168" s="25">
        <f t="shared" ref="H168:W168" si="34">SUM(H103,H105:H109,H111:H118,H120:H123,H125:H129,H131:H134,H136:H141,H143:H147,H149:H154,H156:H160,H162:H166)</f>
        <v>13892457644</v>
      </c>
      <c r="I168" s="26">
        <f t="shared" si="34"/>
        <v>6748197807</v>
      </c>
      <c r="J168" s="26">
        <f t="shared" si="34"/>
        <v>6364412834</v>
      </c>
      <c r="K168" s="25">
        <f t="shared" si="34"/>
        <v>27005068285</v>
      </c>
      <c r="L168" s="25">
        <f t="shared" si="34"/>
        <v>6449044841</v>
      </c>
      <c r="M168" s="26">
        <f t="shared" si="34"/>
        <v>4688116553</v>
      </c>
      <c r="N168" s="26">
        <f t="shared" si="34"/>
        <v>12437874532</v>
      </c>
      <c r="O168" s="25">
        <f t="shared" si="34"/>
        <v>23575035926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539824575</v>
      </c>
      <c r="E171" s="24">
        <v>539824575</v>
      </c>
      <c r="F171" s="24">
        <v>90777651</v>
      </c>
      <c r="G171" s="31">
        <f t="shared" ref="G171:G203" si="35">IF(($D171     =0),0,($F171     /$D171     ))</f>
        <v>0.1681613902071798</v>
      </c>
      <c r="H171" s="23">
        <v>13122149</v>
      </c>
      <c r="I171" s="24">
        <v>13688955</v>
      </c>
      <c r="J171" s="24">
        <v>15124517</v>
      </c>
      <c r="K171" s="23">
        <v>41935621</v>
      </c>
      <c r="L171" s="23">
        <v>16309318</v>
      </c>
      <c r="M171" s="24">
        <v>17186396</v>
      </c>
      <c r="N171" s="24">
        <v>15346316</v>
      </c>
      <c r="O171" s="23">
        <v>48842030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467049010</v>
      </c>
      <c r="E172" s="24">
        <v>467049010</v>
      </c>
      <c r="F172" s="24">
        <v>334675492</v>
      </c>
      <c r="G172" s="31">
        <f t="shared" si="35"/>
        <v>0.71657467382277507</v>
      </c>
      <c r="H172" s="23">
        <v>169254930</v>
      </c>
      <c r="I172" s="24">
        <v>8187003</v>
      </c>
      <c r="J172" s="24">
        <v>6947855</v>
      </c>
      <c r="K172" s="23">
        <v>184389788</v>
      </c>
      <c r="L172" s="23">
        <v>9397879</v>
      </c>
      <c r="M172" s="24">
        <v>9632564</v>
      </c>
      <c r="N172" s="24">
        <v>131255261</v>
      </c>
      <c r="O172" s="23">
        <v>150285704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1613783285</v>
      </c>
      <c r="E173" s="24">
        <v>1613783285</v>
      </c>
      <c r="F173" s="24">
        <v>1020633677</v>
      </c>
      <c r="G173" s="31">
        <f t="shared" si="35"/>
        <v>0.6324477930132979</v>
      </c>
      <c r="H173" s="23">
        <v>331592128</v>
      </c>
      <c r="I173" s="24">
        <v>107468216</v>
      </c>
      <c r="J173" s="24">
        <v>121360205</v>
      </c>
      <c r="K173" s="23">
        <v>560420549</v>
      </c>
      <c r="L173" s="23">
        <v>95538590</v>
      </c>
      <c r="M173" s="24">
        <v>90697250</v>
      </c>
      <c r="N173" s="24">
        <v>273977288</v>
      </c>
      <c r="O173" s="23">
        <v>460213128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676345538</v>
      </c>
      <c r="E174" s="24">
        <v>676345538</v>
      </c>
      <c r="F174" s="24">
        <v>374061308</v>
      </c>
      <c r="G174" s="31">
        <f t="shared" si="35"/>
        <v>0.5530624318246038</v>
      </c>
      <c r="H174" s="23">
        <v>109169709</v>
      </c>
      <c r="I174" s="24">
        <v>25333428</v>
      </c>
      <c r="J174" s="24">
        <v>35848644</v>
      </c>
      <c r="K174" s="23">
        <v>170351781</v>
      </c>
      <c r="L174" s="23">
        <v>31538537</v>
      </c>
      <c r="M174" s="24">
        <v>34104166</v>
      </c>
      <c r="N174" s="24">
        <v>138066824</v>
      </c>
      <c r="O174" s="23">
        <v>203709527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348971064</v>
      </c>
      <c r="E175" s="24">
        <v>348971064</v>
      </c>
      <c r="F175" s="24">
        <v>232500807</v>
      </c>
      <c r="G175" s="31">
        <f t="shared" si="35"/>
        <v>0.66624666336232397</v>
      </c>
      <c r="H175" s="23">
        <v>84280445</v>
      </c>
      <c r="I175" s="24">
        <v>26675679</v>
      </c>
      <c r="J175" s="24">
        <v>12912965</v>
      </c>
      <c r="K175" s="23">
        <v>123869089</v>
      </c>
      <c r="L175" s="23">
        <v>17520170</v>
      </c>
      <c r="M175" s="24">
        <v>17501212</v>
      </c>
      <c r="N175" s="24">
        <v>73610336</v>
      </c>
      <c r="O175" s="23">
        <v>108631718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1690321682</v>
      </c>
      <c r="E176" s="24">
        <v>1690321682</v>
      </c>
      <c r="F176" s="24">
        <v>1018950642</v>
      </c>
      <c r="G176" s="31">
        <f t="shared" si="35"/>
        <v>0.60281463158797721</v>
      </c>
      <c r="H176" s="23">
        <v>506468879</v>
      </c>
      <c r="I176" s="24">
        <v>17823660</v>
      </c>
      <c r="J176" s="24">
        <v>11370741</v>
      </c>
      <c r="K176" s="23">
        <v>535663280</v>
      </c>
      <c r="L176" s="23">
        <v>17266528</v>
      </c>
      <c r="M176" s="24">
        <v>31787701</v>
      </c>
      <c r="N176" s="24">
        <v>434233133</v>
      </c>
      <c r="O176" s="23">
        <v>483287362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5336295154</v>
      </c>
      <c r="E177" s="26">
        <f>SUM(E171:E176)</f>
        <v>5336295154</v>
      </c>
      <c r="F177" s="26">
        <f>SUM(F171:F176)</f>
        <v>3071599577</v>
      </c>
      <c r="G177" s="32">
        <f t="shared" si="35"/>
        <v>0.57560526326913886</v>
      </c>
      <c r="H177" s="25">
        <f t="shared" ref="H177:W177" si="36">SUM(H171:H176)</f>
        <v>1213888240</v>
      </c>
      <c r="I177" s="26">
        <f t="shared" si="36"/>
        <v>199176941</v>
      </c>
      <c r="J177" s="26">
        <f t="shared" si="36"/>
        <v>203564927</v>
      </c>
      <c r="K177" s="25">
        <f t="shared" si="36"/>
        <v>1616630108</v>
      </c>
      <c r="L177" s="25">
        <f t="shared" si="36"/>
        <v>187571022</v>
      </c>
      <c r="M177" s="26">
        <f t="shared" si="36"/>
        <v>200909289</v>
      </c>
      <c r="N177" s="26">
        <f t="shared" si="36"/>
        <v>1066489158</v>
      </c>
      <c r="O177" s="25">
        <f t="shared" si="36"/>
        <v>1454969469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530867674</v>
      </c>
      <c r="E178" s="24">
        <v>530867674</v>
      </c>
      <c r="F178" s="24">
        <v>315067954</v>
      </c>
      <c r="G178" s="31">
        <f t="shared" si="35"/>
        <v>0.59349621276808051</v>
      </c>
      <c r="H178" s="23">
        <v>115215769</v>
      </c>
      <c r="I178" s="24">
        <v>24210738</v>
      </c>
      <c r="J178" s="24">
        <v>35792670</v>
      </c>
      <c r="K178" s="23">
        <v>175219177</v>
      </c>
      <c r="L178" s="23">
        <v>23316128</v>
      </c>
      <c r="M178" s="24">
        <v>22748212</v>
      </c>
      <c r="N178" s="24">
        <v>93784437</v>
      </c>
      <c r="O178" s="23">
        <v>139848777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897697200</v>
      </c>
      <c r="E179" s="24">
        <v>897697200</v>
      </c>
      <c r="F179" s="24">
        <v>604487404</v>
      </c>
      <c r="G179" s="31">
        <f t="shared" si="35"/>
        <v>0.67337561485097652</v>
      </c>
      <c r="H179" s="23">
        <v>266644316</v>
      </c>
      <c r="I179" s="24">
        <v>22909025</v>
      </c>
      <c r="J179" s="24">
        <v>31613467</v>
      </c>
      <c r="K179" s="23">
        <v>321166808</v>
      </c>
      <c r="L179" s="23">
        <v>27648904</v>
      </c>
      <c r="M179" s="24">
        <v>30481988</v>
      </c>
      <c r="N179" s="24">
        <v>225189704</v>
      </c>
      <c r="O179" s="23">
        <v>283320596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1395876579</v>
      </c>
      <c r="E180" s="24">
        <v>1395876579</v>
      </c>
      <c r="F180" s="24">
        <v>643832104</v>
      </c>
      <c r="G180" s="31">
        <f t="shared" si="35"/>
        <v>0.46123856054755108</v>
      </c>
      <c r="H180" s="23">
        <v>247085095</v>
      </c>
      <c r="I180" s="24">
        <v>55761791</v>
      </c>
      <c r="J180" s="24">
        <v>57247603</v>
      </c>
      <c r="K180" s="23">
        <v>360094489</v>
      </c>
      <c r="L180" s="23">
        <v>50868755</v>
      </c>
      <c r="M180" s="24">
        <v>27818774</v>
      </c>
      <c r="N180" s="24">
        <v>205050086</v>
      </c>
      <c r="O180" s="23">
        <v>283737615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662484333</v>
      </c>
      <c r="E181" s="24">
        <v>662484333</v>
      </c>
      <c r="F181" s="24">
        <v>361293858</v>
      </c>
      <c r="G181" s="31">
        <f t="shared" si="35"/>
        <v>0.5453621165106104</v>
      </c>
      <c r="H181" s="23">
        <v>182975475</v>
      </c>
      <c r="I181" s="24">
        <v>8942785</v>
      </c>
      <c r="J181" s="24">
        <v>7937454</v>
      </c>
      <c r="K181" s="23">
        <v>199855714</v>
      </c>
      <c r="L181" s="23">
        <v>5818001</v>
      </c>
      <c r="M181" s="24">
        <v>7097032</v>
      </c>
      <c r="N181" s="24">
        <v>148523111</v>
      </c>
      <c r="O181" s="23">
        <v>161438144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2439118454</v>
      </c>
      <c r="E182" s="24">
        <v>2439118454</v>
      </c>
      <c r="F182" s="24">
        <v>1120545185</v>
      </c>
      <c r="G182" s="31">
        <f t="shared" si="35"/>
        <v>0.4594058083412787</v>
      </c>
      <c r="H182" s="23">
        <v>603486301</v>
      </c>
      <c r="I182" s="24">
        <v>793533</v>
      </c>
      <c r="J182" s="24">
        <v>27036376</v>
      </c>
      <c r="K182" s="23">
        <v>631316210</v>
      </c>
      <c r="L182" s="23">
        <v>20766143</v>
      </c>
      <c r="M182" s="24">
        <v>-9391678</v>
      </c>
      <c r="N182" s="24">
        <v>477854510</v>
      </c>
      <c r="O182" s="23">
        <v>489228975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5926044240</v>
      </c>
      <c r="E183" s="26">
        <f>SUM(E178:E182)</f>
        <v>5926044240</v>
      </c>
      <c r="F183" s="26">
        <f>SUM(F178:F182)</f>
        <v>3045226505</v>
      </c>
      <c r="G183" s="32">
        <f t="shared" si="35"/>
        <v>0.51387171301306389</v>
      </c>
      <c r="H183" s="25">
        <f t="shared" ref="H183:W183" si="37">SUM(H178:H182)</f>
        <v>1415406956</v>
      </c>
      <c r="I183" s="26">
        <f t="shared" si="37"/>
        <v>112617872</v>
      </c>
      <c r="J183" s="26">
        <f t="shared" si="37"/>
        <v>159627570</v>
      </c>
      <c r="K183" s="25">
        <f t="shared" si="37"/>
        <v>1687652398</v>
      </c>
      <c r="L183" s="25">
        <f t="shared" si="37"/>
        <v>128417931</v>
      </c>
      <c r="M183" s="26">
        <f t="shared" si="37"/>
        <v>78754328</v>
      </c>
      <c r="N183" s="26">
        <f t="shared" si="37"/>
        <v>1150401848</v>
      </c>
      <c r="O183" s="25">
        <f t="shared" si="37"/>
        <v>1357574107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352990326</v>
      </c>
      <c r="E184" s="24">
        <v>352990326</v>
      </c>
      <c r="F184" s="24">
        <v>184908002</v>
      </c>
      <c r="G184" s="31">
        <f t="shared" si="35"/>
        <v>0.52383305824647441</v>
      </c>
      <c r="H184" s="23">
        <v>137974439</v>
      </c>
      <c r="I184" s="24">
        <v>4860814</v>
      </c>
      <c r="J184" s="24">
        <v>32228475</v>
      </c>
      <c r="K184" s="23">
        <v>175063728</v>
      </c>
      <c r="L184" s="23">
        <v>5671842</v>
      </c>
      <c r="M184" s="24">
        <v>4172432</v>
      </c>
      <c r="N184" s="24">
        <v>0</v>
      </c>
      <c r="O184" s="23">
        <v>9844274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274776804</v>
      </c>
      <c r="E185" s="24">
        <v>274776804</v>
      </c>
      <c r="F185" s="24">
        <v>168099138</v>
      </c>
      <c r="G185" s="31">
        <f t="shared" si="35"/>
        <v>0.61176611545419968</v>
      </c>
      <c r="H185" s="23">
        <v>78167812</v>
      </c>
      <c r="I185" s="24">
        <v>5620757</v>
      </c>
      <c r="J185" s="24">
        <v>5865214</v>
      </c>
      <c r="K185" s="23">
        <v>89653783</v>
      </c>
      <c r="L185" s="23">
        <v>5376914</v>
      </c>
      <c r="M185" s="24">
        <v>5095707</v>
      </c>
      <c r="N185" s="24">
        <v>67972734</v>
      </c>
      <c r="O185" s="23">
        <v>78445355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4945302348</v>
      </c>
      <c r="E186" s="24">
        <v>4945302348</v>
      </c>
      <c r="F186" s="24">
        <v>2492260987</v>
      </c>
      <c r="G186" s="31">
        <f t="shared" si="35"/>
        <v>0.50396534157470285</v>
      </c>
      <c r="H186" s="23">
        <v>812974525</v>
      </c>
      <c r="I186" s="24">
        <v>273406758</v>
      </c>
      <c r="J186" s="24">
        <v>241316312</v>
      </c>
      <c r="K186" s="23">
        <v>1327697595</v>
      </c>
      <c r="L186" s="23">
        <v>248292076</v>
      </c>
      <c r="M186" s="24">
        <v>264929492</v>
      </c>
      <c r="N186" s="24">
        <v>651341824</v>
      </c>
      <c r="O186" s="23">
        <v>1164563392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713725841</v>
      </c>
      <c r="E187" s="24">
        <v>713725841</v>
      </c>
      <c r="F187" s="24">
        <v>304331993</v>
      </c>
      <c r="G187" s="31">
        <f t="shared" si="35"/>
        <v>0.42639901138173869</v>
      </c>
      <c r="H187" s="23">
        <v>10718558</v>
      </c>
      <c r="I187" s="24">
        <v>141675183</v>
      </c>
      <c r="J187" s="24">
        <v>8858672</v>
      </c>
      <c r="K187" s="23">
        <v>161252413</v>
      </c>
      <c r="L187" s="23">
        <v>12639971</v>
      </c>
      <c r="M187" s="24">
        <v>9225174</v>
      </c>
      <c r="N187" s="24">
        <v>121214435</v>
      </c>
      <c r="O187" s="23">
        <v>143079580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967645000</v>
      </c>
      <c r="E188" s="24">
        <v>967645000</v>
      </c>
      <c r="F188" s="24">
        <v>678227745</v>
      </c>
      <c r="G188" s="31">
        <f t="shared" si="35"/>
        <v>0.7009055438719779</v>
      </c>
      <c r="H188" s="23">
        <v>328100646</v>
      </c>
      <c r="I188" s="24">
        <v>14471510</v>
      </c>
      <c r="J188" s="24">
        <v>25799318</v>
      </c>
      <c r="K188" s="23">
        <v>368371474</v>
      </c>
      <c r="L188" s="23">
        <v>13458998</v>
      </c>
      <c r="M188" s="24">
        <v>15726128</v>
      </c>
      <c r="N188" s="24">
        <v>280671145</v>
      </c>
      <c r="O188" s="23">
        <v>309856271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7254440319</v>
      </c>
      <c r="E189" s="26">
        <f>SUM(E184:E188)</f>
        <v>7254440319</v>
      </c>
      <c r="F189" s="26">
        <f>SUM(F184:F188)</f>
        <v>3827827865</v>
      </c>
      <c r="G189" s="32">
        <f t="shared" si="35"/>
        <v>0.52765309199313304</v>
      </c>
      <c r="H189" s="25">
        <f t="shared" ref="H189:W189" si="38">SUM(H184:H188)</f>
        <v>1367935980</v>
      </c>
      <c r="I189" s="26">
        <f t="shared" si="38"/>
        <v>440035022</v>
      </c>
      <c r="J189" s="26">
        <f t="shared" si="38"/>
        <v>314067991</v>
      </c>
      <c r="K189" s="25">
        <f t="shared" si="38"/>
        <v>2122038993</v>
      </c>
      <c r="L189" s="25">
        <f t="shared" si="38"/>
        <v>285439801</v>
      </c>
      <c r="M189" s="26">
        <f t="shared" si="38"/>
        <v>299148933</v>
      </c>
      <c r="N189" s="26">
        <f t="shared" si="38"/>
        <v>1121200138</v>
      </c>
      <c r="O189" s="25">
        <f t="shared" si="38"/>
        <v>1705788872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550933503</v>
      </c>
      <c r="E190" s="24">
        <v>550933503</v>
      </c>
      <c r="F190" s="24">
        <v>160000006</v>
      </c>
      <c r="G190" s="31">
        <f t="shared" si="35"/>
        <v>0.29041618476413478</v>
      </c>
      <c r="H190" s="23">
        <v>0</v>
      </c>
      <c r="I190" s="24">
        <v>25492226</v>
      </c>
      <c r="J190" s="24">
        <v>28460357</v>
      </c>
      <c r="K190" s="23">
        <v>53952583</v>
      </c>
      <c r="L190" s="23">
        <v>13847732</v>
      </c>
      <c r="M190" s="24">
        <v>21521349</v>
      </c>
      <c r="N190" s="24">
        <v>70678342</v>
      </c>
      <c r="O190" s="23">
        <v>106047423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789635014</v>
      </c>
      <c r="E191" s="24">
        <v>789635014</v>
      </c>
      <c r="F191" s="24">
        <v>475802023</v>
      </c>
      <c r="G191" s="31">
        <f t="shared" si="35"/>
        <v>0.6025594288046604</v>
      </c>
      <c r="H191" s="23">
        <v>140443057</v>
      </c>
      <c r="I191" s="24">
        <v>77317786</v>
      </c>
      <c r="J191" s="24">
        <v>43950221</v>
      </c>
      <c r="K191" s="23">
        <v>261711064</v>
      </c>
      <c r="L191" s="23">
        <v>48201118</v>
      </c>
      <c r="M191" s="24">
        <v>46189373</v>
      </c>
      <c r="N191" s="24">
        <v>119700468</v>
      </c>
      <c r="O191" s="23">
        <v>214090959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555868844</v>
      </c>
      <c r="E192" s="24">
        <v>555868844</v>
      </c>
      <c r="F192" s="24">
        <v>275559880</v>
      </c>
      <c r="G192" s="31">
        <f t="shared" si="35"/>
        <v>0.49572823333124244</v>
      </c>
      <c r="H192" s="23">
        <v>84269395</v>
      </c>
      <c r="I192" s="24">
        <v>31567361</v>
      </c>
      <c r="J192" s="24">
        <v>30939520</v>
      </c>
      <c r="K192" s="23">
        <v>146776276</v>
      </c>
      <c r="L192" s="23">
        <v>36179408</v>
      </c>
      <c r="M192" s="24">
        <v>18638053</v>
      </c>
      <c r="N192" s="24">
        <v>73966143</v>
      </c>
      <c r="O192" s="23">
        <v>128783604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1418182584</v>
      </c>
      <c r="E193" s="24">
        <v>1418182584</v>
      </c>
      <c r="F193" s="24">
        <v>718722113</v>
      </c>
      <c r="G193" s="31">
        <f t="shared" si="35"/>
        <v>0.50679095985852274</v>
      </c>
      <c r="H193" s="23">
        <v>244982610</v>
      </c>
      <c r="I193" s="24">
        <v>68271110</v>
      </c>
      <c r="J193" s="24">
        <v>48757319</v>
      </c>
      <c r="K193" s="23">
        <v>362011039</v>
      </c>
      <c r="L193" s="23">
        <v>60309014</v>
      </c>
      <c r="M193" s="24">
        <v>50705953</v>
      </c>
      <c r="N193" s="24">
        <v>245696107</v>
      </c>
      <c r="O193" s="23">
        <v>356711074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868609038</v>
      </c>
      <c r="E194" s="24">
        <v>868609038</v>
      </c>
      <c r="F194" s="24">
        <v>497455898</v>
      </c>
      <c r="G194" s="31">
        <f t="shared" si="35"/>
        <v>0.57270403166125006</v>
      </c>
      <c r="H194" s="23">
        <v>117050380</v>
      </c>
      <c r="I194" s="24">
        <v>56521829</v>
      </c>
      <c r="J194" s="24">
        <v>59273813</v>
      </c>
      <c r="K194" s="23">
        <v>232846022</v>
      </c>
      <c r="L194" s="23">
        <v>38010884</v>
      </c>
      <c r="M194" s="24">
        <v>113441789</v>
      </c>
      <c r="N194" s="24">
        <v>113157203</v>
      </c>
      <c r="O194" s="23">
        <v>264609876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159511601</v>
      </c>
      <c r="E195" s="24">
        <v>159511601</v>
      </c>
      <c r="F195" s="24">
        <v>116953600</v>
      </c>
      <c r="G195" s="31">
        <f t="shared" si="35"/>
        <v>0.73319808256454022</v>
      </c>
      <c r="H195" s="23">
        <v>63109120</v>
      </c>
      <c r="I195" s="24">
        <v>738816</v>
      </c>
      <c r="J195" s="24">
        <v>1010684</v>
      </c>
      <c r="K195" s="23">
        <v>64858620</v>
      </c>
      <c r="L195" s="23">
        <v>1359347</v>
      </c>
      <c r="M195" s="24">
        <v>393626</v>
      </c>
      <c r="N195" s="24">
        <v>50342007</v>
      </c>
      <c r="O195" s="23">
        <v>52094980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4342740584</v>
      </c>
      <c r="E196" s="26">
        <f>SUM(E190:E195)</f>
        <v>4342740584</v>
      </c>
      <c r="F196" s="26">
        <f>SUM(F190:F195)</f>
        <v>2244493520</v>
      </c>
      <c r="G196" s="32">
        <f t="shared" si="35"/>
        <v>0.51683803731436517</v>
      </c>
      <c r="H196" s="25">
        <f t="shared" ref="H196:W196" si="39">SUM(H190:H195)</f>
        <v>649854562</v>
      </c>
      <c r="I196" s="26">
        <f t="shared" si="39"/>
        <v>259909128</v>
      </c>
      <c r="J196" s="26">
        <f t="shared" si="39"/>
        <v>212391914</v>
      </c>
      <c r="K196" s="25">
        <f t="shared" si="39"/>
        <v>1122155604</v>
      </c>
      <c r="L196" s="25">
        <f t="shared" si="39"/>
        <v>197907503</v>
      </c>
      <c r="M196" s="26">
        <f t="shared" si="39"/>
        <v>250890143</v>
      </c>
      <c r="N196" s="26">
        <f t="shared" si="39"/>
        <v>673540270</v>
      </c>
      <c r="O196" s="25">
        <f t="shared" si="39"/>
        <v>1122337916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375826571</v>
      </c>
      <c r="E197" s="24">
        <v>375826571</v>
      </c>
      <c r="F197" s="24">
        <v>139421256</v>
      </c>
      <c r="G197" s="31">
        <f t="shared" si="35"/>
        <v>0.37097232276320347</v>
      </c>
      <c r="H197" s="23">
        <v>0</v>
      </c>
      <c r="I197" s="24">
        <v>14620082</v>
      </c>
      <c r="J197" s="24">
        <v>14104887</v>
      </c>
      <c r="K197" s="23">
        <v>28724969</v>
      </c>
      <c r="L197" s="23">
        <v>13793498</v>
      </c>
      <c r="M197" s="24">
        <v>15181381</v>
      </c>
      <c r="N197" s="24">
        <v>81721408</v>
      </c>
      <c r="O197" s="23">
        <v>110696287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680763743</v>
      </c>
      <c r="E198" s="24">
        <v>680763743</v>
      </c>
      <c r="F198" s="24">
        <v>350955019</v>
      </c>
      <c r="G198" s="31">
        <f t="shared" si="35"/>
        <v>0.5155313023184902</v>
      </c>
      <c r="H198" s="23">
        <v>166389866</v>
      </c>
      <c r="I198" s="24">
        <v>17298194</v>
      </c>
      <c r="J198" s="24">
        <v>15912904</v>
      </c>
      <c r="K198" s="23">
        <v>199600964</v>
      </c>
      <c r="L198" s="23">
        <v>18000930</v>
      </c>
      <c r="M198" s="24">
        <v>18657680</v>
      </c>
      <c r="N198" s="24">
        <v>114695445</v>
      </c>
      <c r="O198" s="23">
        <v>151354055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457809000</v>
      </c>
      <c r="E199" s="24">
        <v>457809000</v>
      </c>
      <c r="F199" s="24">
        <v>296197639</v>
      </c>
      <c r="G199" s="31">
        <f t="shared" si="35"/>
        <v>0.64698955022727822</v>
      </c>
      <c r="H199" s="23">
        <v>149832560</v>
      </c>
      <c r="I199" s="24">
        <v>6117780</v>
      </c>
      <c r="J199" s="24">
        <v>7213601</v>
      </c>
      <c r="K199" s="23">
        <v>163163941</v>
      </c>
      <c r="L199" s="23">
        <v>5366427</v>
      </c>
      <c r="M199" s="24">
        <v>6133479</v>
      </c>
      <c r="N199" s="24">
        <v>121533792</v>
      </c>
      <c r="O199" s="23">
        <v>133033698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915421905</v>
      </c>
      <c r="E200" s="24">
        <v>915421905</v>
      </c>
      <c r="F200" s="24">
        <v>601916811</v>
      </c>
      <c r="G200" s="31">
        <f t="shared" si="35"/>
        <v>0.65752939460193494</v>
      </c>
      <c r="H200" s="23">
        <v>277055587</v>
      </c>
      <c r="I200" s="24">
        <v>25552008</v>
      </c>
      <c r="J200" s="24">
        <v>26647935</v>
      </c>
      <c r="K200" s="23">
        <v>329255530</v>
      </c>
      <c r="L200" s="23">
        <v>28658761</v>
      </c>
      <c r="M200" s="24">
        <v>23400369</v>
      </c>
      <c r="N200" s="24">
        <v>220602151</v>
      </c>
      <c r="O200" s="23">
        <v>272661281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1273051732</v>
      </c>
      <c r="E201" s="24">
        <v>1273051732</v>
      </c>
      <c r="F201" s="24">
        <v>665218157</v>
      </c>
      <c r="G201" s="31">
        <f t="shared" si="35"/>
        <v>0.52253819721443973</v>
      </c>
      <c r="H201" s="23">
        <v>0</v>
      </c>
      <c r="I201" s="24">
        <v>13795571</v>
      </c>
      <c r="J201" s="24">
        <v>473004858</v>
      </c>
      <c r="K201" s="23">
        <v>486800429</v>
      </c>
      <c r="L201" s="23">
        <v>10657887</v>
      </c>
      <c r="M201" s="24">
        <v>21853838</v>
      </c>
      <c r="N201" s="24">
        <v>145906003</v>
      </c>
      <c r="O201" s="23">
        <v>178417728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3702872951</v>
      </c>
      <c r="E202" s="26">
        <f>SUM(E197:E201)</f>
        <v>3702872951</v>
      </c>
      <c r="F202" s="26">
        <f>SUM(F197:F201)</f>
        <v>2053708882</v>
      </c>
      <c r="G202" s="32">
        <f t="shared" si="35"/>
        <v>0.55462580249894189</v>
      </c>
      <c r="H202" s="25">
        <f t="shared" ref="H202:W202" si="40">SUM(H197:H201)</f>
        <v>593278013</v>
      </c>
      <c r="I202" s="26">
        <f t="shared" si="40"/>
        <v>77383635</v>
      </c>
      <c r="J202" s="26">
        <f t="shared" si="40"/>
        <v>536884185</v>
      </c>
      <c r="K202" s="25">
        <f t="shared" si="40"/>
        <v>1207545833</v>
      </c>
      <c r="L202" s="25">
        <f t="shared" si="40"/>
        <v>76477503</v>
      </c>
      <c r="M202" s="26">
        <f t="shared" si="40"/>
        <v>85226747</v>
      </c>
      <c r="N202" s="26">
        <f t="shared" si="40"/>
        <v>684458799</v>
      </c>
      <c r="O202" s="25">
        <f t="shared" si="40"/>
        <v>846163049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26562393248</v>
      </c>
      <c r="E203" s="26">
        <f>SUM(E171:E176,E178:E182,E184:E188,E190:E195,E197:E201)</f>
        <v>26562393248</v>
      </c>
      <c r="F203" s="26">
        <f>SUM(F171:F176,F178:F182,F184:F188,F190:F195,F197:F201)</f>
        <v>14242856349</v>
      </c>
      <c r="G203" s="32">
        <f t="shared" si="35"/>
        <v>0.53620380573472637</v>
      </c>
      <c r="H203" s="25">
        <f t="shared" ref="H203:W203" si="41">SUM(H171:H176,H178:H182,H184:H188,H190:H195,H197:H201)</f>
        <v>5240363751</v>
      </c>
      <c r="I203" s="26">
        <f t="shared" si="41"/>
        <v>1089122598</v>
      </c>
      <c r="J203" s="26">
        <f t="shared" si="41"/>
        <v>1426536587</v>
      </c>
      <c r="K203" s="25">
        <f t="shared" si="41"/>
        <v>7756022936</v>
      </c>
      <c r="L203" s="25">
        <f t="shared" si="41"/>
        <v>875813760</v>
      </c>
      <c r="M203" s="26">
        <f t="shared" si="41"/>
        <v>914929440</v>
      </c>
      <c r="N203" s="26">
        <f t="shared" si="41"/>
        <v>4696090213</v>
      </c>
      <c r="O203" s="25">
        <f t="shared" si="41"/>
        <v>6486833413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724446335</v>
      </c>
      <c r="E206" s="24">
        <v>724446335</v>
      </c>
      <c r="F206" s="24">
        <v>207205857</v>
      </c>
      <c r="G206" s="31">
        <f t="shared" ref="G206:G229" si="42">IF(($D206     =0),0,($F206     /$D206     ))</f>
        <v>0.28601960833993312</v>
      </c>
      <c r="H206" s="23">
        <v>0</v>
      </c>
      <c r="I206" s="24">
        <v>0</v>
      </c>
      <c r="J206" s="24">
        <v>15729875</v>
      </c>
      <c r="K206" s="23">
        <v>15729875</v>
      </c>
      <c r="L206" s="23">
        <v>15752381</v>
      </c>
      <c r="M206" s="24">
        <v>18351513</v>
      </c>
      <c r="N206" s="24">
        <v>157372088</v>
      </c>
      <c r="O206" s="23">
        <v>191475982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1070077655</v>
      </c>
      <c r="E207" s="24">
        <v>1070077655</v>
      </c>
      <c r="F207" s="24">
        <v>555279393</v>
      </c>
      <c r="G207" s="31">
        <f t="shared" si="42"/>
        <v>0.5189150436002703</v>
      </c>
      <c r="H207" s="23">
        <v>177787599</v>
      </c>
      <c r="I207" s="24">
        <v>55921928</v>
      </c>
      <c r="J207" s="24">
        <v>58970596</v>
      </c>
      <c r="K207" s="23">
        <v>292680123</v>
      </c>
      <c r="L207" s="23">
        <v>59859244</v>
      </c>
      <c r="M207" s="24">
        <v>58460452</v>
      </c>
      <c r="N207" s="24">
        <v>144279574</v>
      </c>
      <c r="O207" s="23">
        <v>262599270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762711513</v>
      </c>
      <c r="E208" s="24">
        <v>762711513</v>
      </c>
      <c r="F208" s="24">
        <v>270509143</v>
      </c>
      <c r="G208" s="31">
        <f t="shared" si="42"/>
        <v>0.35466770645167905</v>
      </c>
      <c r="H208" s="23">
        <v>0</v>
      </c>
      <c r="I208" s="24">
        <v>31409359</v>
      </c>
      <c r="J208" s="24">
        <v>30004332</v>
      </c>
      <c r="K208" s="23">
        <v>61413691</v>
      </c>
      <c r="L208" s="23">
        <v>32973590</v>
      </c>
      <c r="M208" s="24">
        <v>34666488</v>
      </c>
      <c r="N208" s="24">
        <v>141455374</v>
      </c>
      <c r="O208" s="23">
        <v>209095452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525612438</v>
      </c>
      <c r="E209" s="24">
        <v>525612438</v>
      </c>
      <c r="F209" s="24">
        <v>245397197</v>
      </c>
      <c r="G209" s="31">
        <f t="shared" si="42"/>
        <v>0.46687859582196567</v>
      </c>
      <c r="H209" s="23">
        <v>93023617</v>
      </c>
      <c r="I209" s="24">
        <v>17748853</v>
      </c>
      <c r="J209" s="24">
        <v>23273698</v>
      </c>
      <c r="K209" s="23">
        <v>134046168</v>
      </c>
      <c r="L209" s="23">
        <v>31331423</v>
      </c>
      <c r="M209" s="24">
        <v>0</v>
      </c>
      <c r="N209" s="24">
        <v>80019606</v>
      </c>
      <c r="O209" s="23">
        <v>111351029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1133122559</v>
      </c>
      <c r="E210" s="24">
        <v>1133122559</v>
      </c>
      <c r="F210" s="24">
        <v>507955833</v>
      </c>
      <c r="G210" s="31">
        <f t="shared" si="42"/>
        <v>0.44827969310599525</v>
      </c>
      <c r="H210" s="23">
        <v>188308176</v>
      </c>
      <c r="I210" s="24">
        <v>10305884</v>
      </c>
      <c r="J210" s="24">
        <v>92418212</v>
      </c>
      <c r="K210" s="23">
        <v>291032272</v>
      </c>
      <c r="L210" s="23">
        <v>52240621</v>
      </c>
      <c r="M210" s="24">
        <v>48928270</v>
      </c>
      <c r="N210" s="24">
        <v>115754670</v>
      </c>
      <c r="O210" s="23">
        <v>216923561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354211358</v>
      </c>
      <c r="E211" s="24">
        <v>354211358</v>
      </c>
      <c r="F211" s="24">
        <v>186283848</v>
      </c>
      <c r="G211" s="31">
        <f t="shared" si="42"/>
        <v>0.52591156040795284</v>
      </c>
      <c r="H211" s="23">
        <v>55105056</v>
      </c>
      <c r="I211" s="24">
        <v>20351895</v>
      </c>
      <c r="J211" s="24">
        <v>19285999</v>
      </c>
      <c r="K211" s="23">
        <v>94742950</v>
      </c>
      <c r="L211" s="23">
        <v>20463197</v>
      </c>
      <c r="M211" s="24">
        <v>19390922</v>
      </c>
      <c r="N211" s="24">
        <v>51686779</v>
      </c>
      <c r="O211" s="23">
        <v>91540898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3087553471</v>
      </c>
      <c r="E212" s="24">
        <v>3087553471</v>
      </c>
      <c r="F212" s="24">
        <v>1295154523</v>
      </c>
      <c r="G212" s="31">
        <f t="shared" si="42"/>
        <v>0.41947598160317012</v>
      </c>
      <c r="H212" s="23">
        <v>342794275</v>
      </c>
      <c r="I212" s="24">
        <v>110158232</v>
      </c>
      <c r="J212" s="24">
        <v>186822263</v>
      </c>
      <c r="K212" s="23">
        <v>639774770</v>
      </c>
      <c r="L212" s="23">
        <v>181738750</v>
      </c>
      <c r="M212" s="24">
        <v>166818977</v>
      </c>
      <c r="N212" s="24">
        <v>306822026</v>
      </c>
      <c r="O212" s="23">
        <v>655379753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391721230</v>
      </c>
      <c r="E213" s="24">
        <v>391721230</v>
      </c>
      <c r="F213" s="24">
        <v>502529072</v>
      </c>
      <c r="G213" s="31">
        <f t="shared" si="42"/>
        <v>1.2828742317591517</v>
      </c>
      <c r="H213" s="23">
        <v>138472931</v>
      </c>
      <c r="I213" s="24">
        <v>66168628</v>
      </c>
      <c r="J213" s="24">
        <v>45332557</v>
      </c>
      <c r="K213" s="23">
        <v>249974116</v>
      </c>
      <c r="L213" s="23">
        <v>25106624</v>
      </c>
      <c r="M213" s="24">
        <v>45410016</v>
      </c>
      <c r="N213" s="24">
        <v>182038316</v>
      </c>
      <c r="O213" s="23">
        <v>252554956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8049456559</v>
      </c>
      <c r="E214" s="26">
        <f>SUM(E206:E213)</f>
        <v>8049456559</v>
      </c>
      <c r="F214" s="26">
        <f>SUM(F206:F213)</f>
        <v>3770314866</v>
      </c>
      <c r="G214" s="32">
        <f t="shared" si="42"/>
        <v>0.4683937155713272</v>
      </c>
      <c r="H214" s="25">
        <f t="shared" ref="H214:W214" si="43">SUM(H206:H213)</f>
        <v>995491654</v>
      </c>
      <c r="I214" s="26">
        <f t="shared" si="43"/>
        <v>312064779</v>
      </c>
      <c r="J214" s="26">
        <f t="shared" si="43"/>
        <v>471837532</v>
      </c>
      <c r="K214" s="25">
        <f t="shared" si="43"/>
        <v>1779393965</v>
      </c>
      <c r="L214" s="25">
        <f t="shared" si="43"/>
        <v>419465830</v>
      </c>
      <c r="M214" s="26">
        <f t="shared" si="43"/>
        <v>392026638</v>
      </c>
      <c r="N214" s="26">
        <f t="shared" si="43"/>
        <v>1179428433</v>
      </c>
      <c r="O214" s="25">
        <f t="shared" si="43"/>
        <v>1990920901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808580320</v>
      </c>
      <c r="E215" s="24">
        <v>808580320</v>
      </c>
      <c r="F215" s="24">
        <v>308605083</v>
      </c>
      <c r="G215" s="31">
        <f t="shared" si="42"/>
        <v>0.38166286683801554</v>
      </c>
      <c r="H215" s="23">
        <v>95779483</v>
      </c>
      <c r="I215" s="24">
        <v>47462035</v>
      </c>
      <c r="J215" s="24">
        <v>39196049</v>
      </c>
      <c r="K215" s="23">
        <v>182437567</v>
      </c>
      <c r="L215" s="23">
        <v>41829227</v>
      </c>
      <c r="M215" s="24">
        <v>0</v>
      </c>
      <c r="N215" s="24">
        <v>84338289</v>
      </c>
      <c r="O215" s="23">
        <v>126167516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4709689752</v>
      </c>
      <c r="E216" s="24">
        <v>4709689752</v>
      </c>
      <c r="F216" s="24">
        <v>1703204618</v>
      </c>
      <c r="G216" s="31">
        <f t="shared" si="42"/>
        <v>0.36163838972125995</v>
      </c>
      <c r="H216" s="23">
        <v>521192583</v>
      </c>
      <c r="I216" s="24">
        <v>303068143</v>
      </c>
      <c r="J216" s="24">
        <v>300432021</v>
      </c>
      <c r="K216" s="23">
        <v>1124692747</v>
      </c>
      <c r="L216" s="23">
        <v>293096946</v>
      </c>
      <c r="M216" s="24">
        <v>285414925</v>
      </c>
      <c r="N216" s="24">
        <v>0</v>
      </c>
      <c r="O216" s="23">
        <v>578511871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2361424406</v>
      </c>
      <c r="E217" s="24">
        <v>2361424406</v>
      </c>
      <c r="F217" s="24">
        <v>1110790015</v>
      </c>
      <c r="G217" s="31">
        <f t="shared" si="42"/>
        <v>0.47038982580922811</v>
      </c>
      <c r="H217" s="23">
        <v>288569841</v>
      </c>
      <c r="I217" s="24">
        <v>133143610</v>
      </c>
      <c r="J217" s="24">
        <v>148329417</v>
      </c>
      <c r="K217" s="23">
        <v>570042868</v>
      </c>
      <c r="L217" s="23">
        <v>147031790</v>
      </c>
      <c r="M217" s="24">
        <v>140754714</v>
      </c>
      <c r="N217" s="24">
        <v>252960643</v>
      </c>
      <c r="O217" s="23">
        <v>540747147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357858637</v>
      </c>
      <c r="E218" s="24">
        <v>357858637</v>
      </c>
      <c r="F218" s="24">
        <v>174861577</v>
      </c>
      <c r="G218" s="31">
        <f t="shared" si="42"/>
        <v>0.48863310514425279</v>
      </c>
      <c r="H218" s="23">
        <v>72585738</v>
      </c>
      <c r="I218" s="24">
        <v>16073458</v>
      </c>
      <c r="J218" s="24">
        <v>16093014</v>
      </c>
      <c r="K218" s="23">
        <v>104752210</v>
      </c>
      <c r="L218" s="23">
        <v>16883943</v>
      </c>
      <c r="M218" s="24">
        <v>4112048</v>
      </c>
      <c r="N218" s="24">
        <v>49113376</v>
      </c>
      <c r="O218" s="23">
        <v>70109367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894127927</v>
      </c>
      <c r="E219" s="24">
        <v>894488927</v>
      </c>
      <c r="F219" s="24">
        <v>653528325</v>
      </c>
      <c r="G219" s="31">
        <f t="shared" si="42"/>
        <v>0.73091143366110289</v>
      </c>
      <c r="H219" s="23">
        <v>259186391</v>
      </c>
      <c r="I219" s="24">
        <v>76193394</v>
      </c>
      <c r="J219" s="24">
        <v>8338869</v>
      </c>
      <c r="K219" s="23">
        <v>343718654</v>
      </c>
      <c r="L219" s="23">
        <v>35935596</v>
      </c>
      <c r="M219" s="24">
        <v>49929528</v>
      </c>
      <c r="N219" s="24">
        <v>223944547</v>
      </c>
      <c r="O219" s="23">
        <v>309809671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717376685</v>
      </c>
      <c r="E220" s="24">
        <v>717376685</v>
      </c>
      <c r="F220" s="24">
        <v>475577678</v>
      </c>
      <c r="G220" s="31">
        <f t="shared" si="42"/>
        <v>0.6629399699545574</v>
      </c>
      <c r="H220" s="23">
        <v>219050777</v>
      </c>
      <c r="I220" s="24">
        <v>19041472</v>
      </c>
      <c r="J220" s="24">
        <v>14842550</v>
      </c>
      <c r="K220" s="23">
        <v>252934799</v>
      </c>
      <c r="L220" s="23">
        <v>24934953</v>
      </c>
      <c r="M220" s="24">
        <v>17459471</v>
      </c>
      <c r="N220" s="24">
        <v>180248455</v>
      </c>
      <c r="O220" s="23">
        <v>222642879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926128500</v>
      </c>
      <c r="E221" s="24">
        <v>926128500</v>
      </c>
      <c r="F221" s="24">
        <v>539662684</v>
      </c>
      <c r="G221" s="31">
        <f t="shared" si="42"/>
        <v>0.58270821381698112</v>
      </c>
      <c r="H221" s="23">
        <v>168432513</v>
      </c>
      <c r="I221" s="24">
        <v>84063313</v>
      </c>
      <c r="J221" s="24">
        <v>8143515</v>
      </c>
      <c r="K221" s="23">
        <v>260639341</v>
      </c>
      <c r="L221" s="23">
        <v>4235232</v>
      </c>
      <c r="M221" s="24">
        <v>111522252</v>
      </c>
      <c r="N221" s="24">
        <v>163265859</v>
      </c>
      <c r="O221" s="23">
        <v>279023343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10775186227</v>
      </c>
      <c r="E222" s="26">
        <f>SUM(E215:E221)</f>
        <v>10775547227</v>
      </c>
      <c r="F222" s="26">
        <f>SUM(F215:F221)</f>
        <v>4966229980</v>
      </c>
      <c r="G222" s="32">
        <f t="shared" si="42"/>
        <v>0.46089504862160374</v>
      </c>
      <c r="H222" s="25">
        <f t="shared" ref="H222:W222" si="44">SUM(H215:H221)</f>
        <v>1624797326</v>
      </c>
      <c r="I222" s="26">
        <f t="shared" si="44"/>
        <v>679045425</v>
      </c>
      <c r="J222" s="26">
        <f t="shared" si="44"/>
        <v>535375435</v>
      </c>
      <c r="K222" s="25">
        <f t="shared" si="44"/>
        <v>2839218186</v>
      </c>
      <c r="L222" s="25">
        <f t="shared" si="44"/>
        <v>563947687</v>
      </c>
      <c r="M222" s="26">
        <f t="shared" si="44"/>
        <v>609192938</v>
      </c>
      <c r="N222" s="26">
        <f t="shared" si="44"/>
        <v>953871169</v>
      </c>
      <c r="O222" s="25">
        <f t="shared" si="44"/>
        <v>2127011794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754209999</v>
      </c>
      <c r="E223" s="24">
        <v>754209999</v>
      </c>
      <c r="F223" s="24">
        <v>372409493</v>
      </c>
      <c r="G223" s="31">
        <f t="shared" si="42"/>
        <v>0.49377427174629651</v>
      </c>
      <c r="H223" s="23">
        <v>116474668</v>
      </c>
      <c r="I223" s="24">
        <v>48131355</v>
      </c>
      <c r="J223" s="24">
        <v>41485509</v>
      </c>
      <c r="K223" s="23">
        <v>206091532</v>
      </c>
      <c r="L223" s="23">
        <v>41589448</v>
      </c>
      <c r="M223" s="24">
        <v>45989226</v>
      </c>
      <c r="N223" s="24">
        <v>78739287</v>
      </c>
      <c r="O223" s="23">
        <v>166317961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1238052527</v>
      </c>
      <c r="E224" s="24">
        <v>1243177527</v>
      </c>
      <c r="F224" s="24">
        <v>798898178</v>
      </c>
      <c r="G224" s="31">
        <f t="shared" si="42"/>
        <v>0.64528617371014019</v>
      </c>
      <c r="H224" s="23">
        <v>0</v>
      </c>
      <c r="I224" s="24">
        <v>36247340</v>
      </c>
      <c r="J224" s="24">
        <v>396008908</v>
      </c>
      <c r="K224" s="23">
        <v>432256248</v>
      </c>
      <c r="L224" s="23">
        <v>36189196</v>
      </c>
      <c r="M224" s="24">
        <v>38188895</v>
      </c>
      <c r="N224" s="24">
        <v>292263839</v>
      </c>
      <c r="O224" s="23">
        <v>366641930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1461920996</v>
      </c>
      <c r="E225" s="24">
        <v>1461920996</v>
      </c>
      <c r="F225" s="24">
        <v>997042102</v>
      </c>
      <c r="G225" s="31">
        <f t="shared" si="42"/>
        <v>0.68200819656331146</v>
      </c>
      <c r="H225" s="23">
        <v>473185772</v>
      </c>
      <c r="I225" s="24">
        <v>37533357</v>
      </c>
      <c r="J225" s="24">
        <v>34177876</v>
      </c>
      <c r="K225" s="23">
        <v>544897005</v>
      </c>
      <c r="L225" s="23">
        <v>33472326</v>
      </c>
      <c r="M225" s="24">
        <v>33218669</v>
      </c>
      <c r="N225" s="24">
        <v>385454102</v>
      </c>
      <c r="O225" s="23">
        <v>452145097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4154810494</v>
      </c>
      <c r="E226" s="24">
        <v>4154810494</v>
      </c>
      <c r="F226" s="24">
        <v>2273118434</v>
      </c>
      <c r="G226" s="31">
        <f t="shared" si="42"/>
        <v>0.54710520185761324</v>
      </c>
      <c r="H226" s="23">
        <v>696847424</v>
      </c>
      <c r="I226" s="24">
        <v>337507045</v>
      </c>
      <c r="J226" s="24">
        <v>183759189</v>
      </c>
      <c r="K226" s="23">
        <v>1218113658</v>
      </c>
      <c r="L226" s="23">
        <v>229618908</v>
      </c>
      <c r="M226" s="24">
        <v>240817786</v>
      </c>
      <c r="N226" s="24">
        <v>584568082</v>
      </c>
      <c r="O226" s="23">
        <v>1055004776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312986735</v>
      </c>
      <c r="E227" s="24">
        <v>312986735</v>
      </c>
      <c r="F227" s="24">
        <v>236194076</v>
      </c>
      <c r="G227" s="31">
        <f t="shared" si="42"/>
        <v>0.75464564336887952</v>
      </c>
      <c r="H227" s="23">
        <v>123110786</v>
      </c>
      <c r="I227" s="24">
        <v>724139</v>
      </c>
      <c r="J227" s="24">
        <v>2714440</v>
      </c>
      <c r="K227" s="23">
        <v>126549365</v>
      </c>
      <c r="L227" s="23">
        <v>746756</v>
      </c>
      <c r="M227" s="24">
        <v>43812</v>
      </c>
      <c r="N227" s="24">
        <v>108854143</v>
      </c>
      <c r="O227" s="23">
        <v>109644711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7921980751</v>
      </c>
      <c r="E228" s="26">
        <f>SUM(E223:E227)</f>
        <v>7927105751</v>
      </c>
      <c r="F228" s="26">
        <f>SUM(F223:F227)</f>
        <v>4677662283</v>
      </c>
      <c r="G228" s="32">
        <f t="shared" si="42"/>
        <v>0.59046625206827641</v>
      </c>
      <c r="H228" s="25">
        <f t="shared" ref="H228:W228" si="45">SUM(H223:H227)</f>
        <v>1409618650</v>
      </c>
      <c r="I228" s="26">
        <f t="shared" si="45"/>
        <v>460143236</v>
      </c>
      <c r="J228" s="26">
        <f t="shared" si="45"/>
        <v>658145922</v>
      </c>
      <c r="K228" s="25">
        <f t="shared" si="45"/>
        <v>2527907808</v>
      </c>
      <c r="L228" s="25">
        <f t="shared" si="45"/>
        <v>341616634</v>
      </c>
      <c r="M228" s="26">
        <f t="shared" si="45"/>
        <v>358258388</v>
      </c>
      <c r="N228" s="26">
        <f t="shared" si="45"/>
        <v>1449879453</v>
      </c>
      <c r="O228" s="25">
        <f t="shared" si="45"/>
        <v>2149754475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26746623537</v>
      </c>
      <c r="E229" s="26">
        <f>SUM(E206:E213,E215:E221,E223:E227)</f>
        <v>26752109537</v>
      </c>
      <c r="F229" s="26">
        <f>SUM(F206:F213,F215:F221,F223:F227)</f>
        <v>13414207129</v>
      </c>
      <c r="G229" s="32">
        <f t="shared" si="42"/>
        <v>0.50152899151713215</v>
      </c>
      <c r="H229" s="25">
        <f t="shared" ref="H229:W229" si="46">SUM(H206:H213,H215:H221,H223:H227)</f>
        <v>4029907630</v>
      </c>
      <c r="I229" s="26">
        <f t="shared" si="46"/>
        <v>1451253440</v>
      </c>
      <c r="J229" s="26">
        <f t="shared" si="46"/>
        <v>1665358889</v>
      </c>
      <c r="K229" s="25">
        <f t="shared" si="46"/>
        <v>7146519959</v>
      </c>
      <c r="L229" s="25">
        <f t="shared" si="46"/>
        <v>1325030151</v>
      </c>
      <c r="M229" s="26">
        <f t="shared" si="46"/>
        <v>1359477964</v>
      </c>
      <c r="N229" s="26">
        <f t="shared" si="46"/>
        <v>3583179055</v>
      </c>
      <c r="O229" s="25">
        <f t="shared" si="46"/>
        <v>6267687170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565419227</v>
      </c>
      <c r="E232" s="24">
        <v>565419227</v>
      </c>
      <c r="F232" s="24">
        <v>401857402</v>
      </c>
      <c r="G232" s="31">
        <f t="shared" ref="G232:G258" si="47">IF(($D232     =0),0,($F232     /$D232     ))</f>
        <v>0.71072468499554575</v>
      </c>
      <c r="H232" s="23">
        <v>194480720</v>
      </c>
      <c r="I232" s="24">
        <v>10985651</v>
      </c>
      <c r="J232" s="24">
        <v>13430083</v>
      </c>
      <c r="K232" s="23">
        <v>218896454</v>
      </c>
      <c r="L232" s="23">
        <v>10961825</v>
      </c>
      <c r="M232" s="24">
        <v>14482012</v>
      </c>
      <c r="N232" s="24">
        <v>157517111</v>
      </c>
      <c r="O232" s="23">
        <v>182960948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2556366680</v>
      </c>
      <c r="E233" s="24">
        <v>2556366680</v>
      </c>
      <c r="F233" s="24">
        <v>1445803166</v>
      </c>
      <c r="G233" s="31">
        <f t="shared" si="47"/>
        <v>0.56556955514691654</v>
      </c>
      <c r="H233" s="23">
        <v>566647820</v>
      </c>
      <c r="I233" s="24">
        <v>68915127</v>
      </c>
      <c r="J233" s="24">
        <v>99436304</v>
      </c>
      <c r="K233" s="23">
        <v>734999251</v>
      </c>
      <c r="L233" s="23">
        <v>116393927</v>
      </c>
      <c r="M233" s="24">
        <v>118913711</v>
      </c>
      <c r="N233" s="24">
        <v>475496277</v>
      </c>
      <c r="O233" s="23">
        <v>710803915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7967455452</v>
      </c>
      <c r="E234" s="24">
        <v>7967455452</v>
      </c>
      <c r="F234" s="24">
        <v>3004999794</v>
      </c>
      <c r="G234" s="31">
        <f t="shared" si="47"/>
        <v>0.3771592840529383</v>
      </c>
      <c r="H234" s="23">
        <v>360849510</v>
      </c>
      <c r="I234" s="24">
        <v>0</v>
      </c>
      <c r="J234" s="24">
        <v>383702205</v>
      </c>
      <c r="K234" s="23">
        <v>744551715</v>
      </c>
      <c r="L234" s="23">
        <v>1239307098</v>
      </c>
      <c r="M234" s="24">
        <v>334992263</v>
      </c>
      <c r="N234" s="24">
        <v>686148718</v>
      </c>
      <c r="O234" s="23">
        <v>2260448079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258850062</v>
      </c>
      <c r="E235" s="24">
        <v>258850062</v>
      </c>
      <c r="F235" s="24">
        <v>137196771</v>
      </c>
      <c r="G235" s="31">
        <f t="shared" si="47"/>
        <v>0.5300240994340577</v>
      </c>
      <c r="H235" s="23">
        <v>0</v>
      </c>
      <c r="I235" s="24">
        <v>64600462</v>
      </c>
      <c r="J235" s="24">
        <v>3876818</v>
      </c>
      <c r="K235" s="23">
        <v>68477280</v>
      </c>
      <c r="L235" s="23">
        <v>16621894</v>
      </c>
      <c r="M235" s="24">
        <v>4232578</v>
      </c>
      <c r="N235" s="24">
        <v>47865019</v>
      </c>
      <c r="O235" s="23">
        <v>68719491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1077484189</v>
      </c>
      <c r="E236" s="24">
        <v>1077484189</v>
      </c>
      <c r="F236" s="24">
        <v>648256279</v>
      </c>
      <c r="G236" s="31">
        <f t="shared" si="47"/>
        <v>0.60163878562490902</v>
      </c>
      <c r="H236" s="23">
        <v>271331834</v>
      </c>
      <c r="I236" s="24">
        <v>36540590</v>
      </c>
      <c r="J236" s="24">
        <v>41501058</v>
      </c>
      <c r="K236" s="23">
        <v>349373482</v>
      </c>
      <c r="L236" s="23">
        <v>39155917</v>
      </c>
      <c r="M236" s="24">
        <v>37117499</v>
      </c>
      <c r="N236" s="24">
        <v>222609381</v>
      </c>
      <c r="O236" s="23">
        <v>298882797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410734000</v>
      </c>
      <c r="E237" s="24">
        <v>410734000</v>
      </c>
      <c r="F237" s="24">
        <v>141634178</v>
      </c>
      <c r="G237" s="31">
        <f t="shared" si="47"/>
        <v>0.34483188146099419</v>
      </c>
      <c r="H237" s="23">
        <v>0</v>
      </c>
      <c r="I237" s="24">
        <v>1345332</v>
      </c>
      <c r="J237" s="24">
        <v>2253366</v>
      </c>
      <c r="K237" s="23">
        <v>3598698</v>
      </c>
      <c r="L237" s="23">
        <v>3292312</v>
      </c>
      <c r="M237" s="24">
        <v>2133724</v>
      </c>
      <c r="N237" s="24">
        <v>132609444</v>
      </c>
      <c r="O237" s="23">
        <v>138035480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12836309610</v>
      </c>
      <c r="E238" s="26">
        <f>SUM(E232:E237)</f>
        <v>12836309610</v>
      </c>
      <c r="F238" s="26">
        <f>SUM(F232:F237)</f>
        <v>5779747590</v>
      </c>
      <c r="G238" s="32">
        <f t="shared" si="47"/>
        <v>0.45026551755166022</v>
      </c>
      <c r="H238" s="25">
        <f t="shared" ref="H238:W238" si="48">SUM(H232:H237)</f>
        <v>1393309884</v>
      </c>
      <c r="I238" s="26">
        <f t="shared" si="48"/>
        <v>182387162</v>
      </c>
      <c r="J238" s="26">
        <f t="shared" si="48"/>
        <v>544199834</v>
      </c>
      <c r="K238" s="25">
        <f t="shared" si="48"/>
        <v>2119896880</v>
      </c>
      <c r="L238" s="25">
        <f t="shared" si="48"/>
        <v>1425732973</v>
      </c>
      <c r="M238" s="26">
        <f t="shared" si="48"/>
        <v>511871787</v>
      </c>
      <c r="N238" s="26">
        <f t="shared" si="48"/>
        <v>1722245950</v>
      </c>
      <c r="O238" s="25">
        <f t="shared" si="48"/>
        <v>3659850710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186275064</v>
      </c>
      <c r="E239" s="24">
        <v>186275064</v>
      </c>
      <c r="F239" s="24">
        <v>63819301</v>
      </c>
      <c r="G239" s="31">
        <f t="shared" si="47"/>
        <v>0.3426078597401529</v>
      </c>
      <c r="H239" s="23">
        <v>56806640</v>
      </c>
      <c r="I239" s="24">
        <v>0</v>
      </c>
      <c r="J239" s="24">
        <v>1063063</v>
      </c>
      <c r="K239" s="23">
        <v>57869703</v>
      </c>
      <c r="L239" s="23">
        <v>2924826</v>
      </c>
      <c r="M239" s="24">
        <v>1885856</v>
      </c>
      <c r="N239" s="24">
        <v>1138916</v>
      </c>
      <c r="O239" s="23">
        <v>5949598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683506641</v>
      </c>
      <c r="E240" s="24">
        <v>683506641</v>
      </c>
      <c r="F240" s="24">
        <v>163600614</v>
      </c>
      <c r="G240" s="31">
        <f t="shared" si="47"/>
        <v>0.23935482727811566</v>
      </c>
      <c r="H240" s="23">
        <v>0</v>
      </c>
      <c r="I240" s="24">
        <v>8708620</v>
      </c>
      <c r="J240" s="24">
        <v>82150274</v>
      </c>
      <c r="K240" s="23">
        <v>90858894</v>
      </c>
      <c r="L240" s="23">
        <v>7917393</v>
      </c>
      <c r="M240" s="24">
        <v>4607171</v>
      </c>
      <c r="N240" s="24">
        <v>60217156</v>
      </c>
      <c r="O240" s="23">
        <v>72741720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1269382384</v>
      </c>
      <c r="E241" s="24">
        <v>1269382384</v>
      </c>
      <c r="F241" s="24">
        <v>705155845</v>
      </c>
      <c r="G241" s="31">
        <f t="shared" si="47"/>
        <v>0.55551097438264119</v>
      </c>
      <c r="H241" s="23">
        <v>229288306</v>
      </c>
      <c r="I241" s="24">
        <v>73679549</v>
      </c>
      <c r="J241" s="24">
        <v>72679653</v>
      </c>
      <c r="K241" s="23">
        <v>375647508</v>
      </c>
      <c r="L241" s="23">
        <v>74286842</v>
      </c>
      <c r="M241" s="24">
        <v>57692124</v>
      </c>
      <c r="N241" s="24">
        <v>197529371</v>
      </c>
      <c r="O241" s="23">
        <v>329508337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646138000</v>
      </c>
      <c r="E242" s="24">
        <v>646138000</v>
      </c>
      <c r="F242" s="24">
        <v>36078022</v>
      </c>
      <c r="G242" s="31">
        <f t="shared" si="47"/>
        <v>5.583640336893976E-2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18039011</v>
      </c>
      <c r="N242" s="24">
        <v>18039011</v>
      </c>
      <c r="O242" s="23">
        <v>36078022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512019060</v>
      </c>
      <c r="E243" s="24">
        <v>512019060</v>
      </c>
      <c r="F243" s="24">
        <v>254467964</v>
      </c>
      <c r="G243" s="31">
        <f t="shared" si="47"/>
        <v>0.49698924098645858</v>
      </c>
      <c r="H243" s="23">
        <v>88430835</v>
      </c>
      <c r="I243" s="24">
        <v>13709438</v>
      </c>
      <c r="J243" s="24">
        <v>14523009</v>
      </c>
      <c r="K243" s="23">
        <v>116663282</v>
      </c>
      <c r="L243" s="23">
        <v>18100029</v>
      </c>
      <c r="M243" s="24">
        <v>22710999</v>
      </c>
      <c r="N243" s="24">
        <v>96993654</v>
      </c>
      <c r="O243" s="23">
        <v>137804682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1067840824</v>
      </c>
      <c r="E244" s="24">
        <v>1067840824</v>
      </c>
      <c r="F244" s="24">
        <v>725055860</v>
      </c>
      <c r="G244" s="31">
        <f t="shared" si="47"/>
        <v>0.67899245253054685</v>
      </c>
      <c r="H244" s="23">
        <v>441886141</v>
      </c>
      <c r="I244" s="24">
        <v>3570186</v>
      </c>
      <c r="J244" s="24">
        <v>3749645</v>
      </c>
      <c r="K244" s="23">
        <v>449205972</v>
      </c>
      <c r="L244" s="23">
        <v>2251015</v>
      </c>
      <c r="M244" s="24">
        <v>1967287</v>
      </c>
      <c r="N244" s="24">
        <v>271631586</v>
      </c>
      <c r="O244" s="23">
        <v>275849888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4365161973</v>
      </c>
      <c r="E245" s="26">
        <f>SUM(E239:E244)</f>
        <v>4365161973</v>
      </c>
      <c r="F245" s="26">
        <f>SUM(F239:F244)</f>
        <v>1948177606</v>
      </c>
      <c r="G245" s="32">
        <f t="shared" si="47"/>
        <v>0.44630133269971101</v>
      </c>
      <c r="H245" s="25">
        <f t="shared" ref="H245:W245" si="49">SUM(H239:H244)</f>
        <v>816411922</v>
      </c>
      <c r="I245" s="26">
        <f t="shared" si="49"/>
        <v>99667793</v>
      </c>
      <c r="J245" s="26">
        <f t="shared" si="49"/>
        <v>174165644</v>
      </c>
      <c r="K245" s="25">
        <f t="shared" si="49"/>
        <v>1090245359</v>
      </c>
      <c r="L245" s="25">
        <f t="shared" si="49"/>
        <v>105480105</v>
      </c>
      <c r="M245" s="26">
        <f t="shared" si="49"/>
        <v>106902448</v>
      </c>
      <c r="N245" s="26">
        <f t="shared" si="49"/>
        <v>645549694</v>
      </c>
      <c r="O245" s="25">
        <f t="shared" si="49"/>
        <v>857932247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412625163</v>
      </c>
      <c r="E246" s="24">
        <v>412625163</v>
      </c>
      <c r="F246" s="24">
        <v>208234445</v>
      </c>
      <c r="G246" s="31">
        <f t="shared" si="47"/>
        <v>0.50465764978080119</v>
      </c>
      <c r="H246" s="23">
        <v>33663855</v>
      </c>
      <c r="I246" s="24">
        <v>0</v>
      </c>
      <c r="J246" s="24">
        <v>6961269</v>
      </c>
      <c r="K246" s="23">
        <v>40625124</v>
      </c>
      <c r="L246" s="23">
        <v>42335533</v>
      </c>
      <c r="M246" s="24">
        <v>73916060</v>
      </c>
      <c r="N246" s="24">
        <v>51357728</v>
      </c>
      <c r="O246" s="23">
        <v>167609321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222867084</v>
      </c>
      <c r="E247" s="24">
        <v>222867084</v>
      </c>
      <c r="F247" s="24">
        <v>45366022</v>
      </c>
      <c r="G247" s="31">
        <f t="shared" si="47"/>
        <v>0.20355640315193427</v>
      </c>
      <c r="H247" s="23">
        <v>14798325</v>
      </c>
      <c r="I247" s="24">
        <v>11932776</v>
      </c>
      <c r="J247" s="24">
        <v>9246267</v>
      </c>
      <c r="K247" s="23">
        <v>35977368</v>
      </c>
      <c r="L247" s="23">
        <v>9388654</v>
      </c>
      <c r="M247" s="24">
        <v>0</v>
      </c>
      <c r="N247" s="24">
        <v>0</v>
      </c>
      <c r="O247" s="23">
        <v>9388654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330883455</v>
      </c>
      <c r="E248" s="24">
        <v>330883455</v>
      </c>
      <c r="F248" s="24">
        <v>97629150</v>
      </c>
      <c r="G248" s="31">
        <f t="shared" si="47"/>
        <v>0.29505600393346959</v>
      </c>
      <c r="H248" s="23">
        <v>0</v>
      </c>
      <c r="I248" s="24">
        <v>4605321</v>
      </c>
      <c r="J248" s="24">
        <v>3058479</v>
      </c>
      <c r="K248" s="23">
        <v>7663800</v>
      </c>
      <c r="L248" s="23">
        <v>5167041</v>
      </c>
      <c r="M248" s="24">
        <v>4461868</v>
      </c>
      <c r="N248" s="24">
        <v>80336441</v>
      </c>
      <c r="O248" s="23">
        <v>89965350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353761527</v>
      </c>
      <c r="E249" s="24">
        <v>353761527</v>
      </c>
      <c r="F249" s="24">
        <v>150847421</v>
      </c>
      <c r="G249" s="31">
        <f t="shared" si="47"/>
        <v>0.42640991031226527</v>
      </c>
      <c r="H249" s="23">
        <v>42129859</v>
      </c>
      <c r="I249" s="24">
        <v>13755301</v>
      </c>
      <c r="J249" s="24">
        <v>23526251</v>
      </c>
      <c r="K249" s="23">
        <v>79411411</v>
      </c>
      <c r="L249" s="23">
        <v>15642777</v>
      </c>
      <c r="M249" s="24">
        <v>21961753</v>
      </c>
      <c r="N249" s="24">
        <v>33831480</v>
      </c>
      <c r="O249" s="23">
        <v>71436010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190704889</v>
      </c>
      <c r="E250" s="24">
        <v>190704889</v>
      </c>
      <c r="F250" s="24">
        <v>123223788</v>
      </c>
      <c r="G250" s="31">
        <f t="shared" si="47"/>
        <v>0.64614907696467083</v>
      </c>
      <c r="H250" s="23">
        <v>63865827</v>
      </c>
      <c r="I250" s="24">
        <v>12811</v>
      </c>
      <c r="J250" s="24">
        <v>12417475</v>
      </c>
      <c r="K250" s="23">
        <v>76296113</v>
      </c>
      <c r="L250" s="23">
        <v>663130</v>
      </c>
      <c r="M250" s="24">
        <v>231790</v>
      </c>
      <c r="N250" s="24">
        <v>46032755</v>
      </c>
      <c r="O250" s="23">
        <v>46927675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525038729</v>
      </c>
      <c r="E251" s="24">
        <v>525038729</v>
      </c>
      <c r="F251" s="24">
        <v>247234830</v>
      </c>
      <c r="G251" s="31">
        <f t="shared" si="47"/>
        <v>0.47088874847554341</v>
      </c>
      <c r="H251" s="23">
        <v>200938684</v>
      </c>
      <c r="I251" s="24">
        <v>3014986</v>
      </c>
      <c r="J251" s="24">
        <v>2839193</v>
      </c>
      <c r="K251" s="23">
        <v>206792863</v>
      </c>
      <c r="L251" s="23">
        <v>-61745361</v>
      </c>
      <c r="M251" s="24">
        <v>1937409</v>
      </c>
      <c r="N251" s="24">
        <v>100249919</v>
      </c>
      <c r="O251" s="23">
        <v>40441967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2035880847</v>
      </c>
      <c r="E252" s="26">
        <f>SUM(E246:E251)</f>
        <v>2035880847</v>
      </c>
      <c r="F252" s="26">
        <f>SUM(F246:F251)</f>
        <v>872535656</v>
      </c>
      <c r="G252" s="32">
        <f t="shared" si="47"/>
        <v>0.42857894030769866</v>
      </c>
      <c r="H252" s="25">
        <f t="shared" ref="H252:W252" si="50">SUM(H246:H251)</f>
        <v>355396550</v>
      </c>
      <c r="I252" s="26">
        <f t="shared" si="50"/>
        <v>33321195</v>
      </c>
      <c r="J252" s="26">
        <f t="shared" si="50"/>
        <v>58048934</v>
      </c>
      <c r="K252" s="25">
        <f t="shared" si="50"/>
        <v>446766679</v>
      </c>
      <c r="L252" s="25">
        <f t="shared" si="50"/>
        <v>11451774</v>
      </c>
      <c r="M252" s="26">
        <f t="shared" si="50"/>
        <v>102508880</v>
      </c>
      <c r="N252" s="26">
        <f t="shared" si="50"/>
        <v>311808323</v>
      </c>
      <c r="O252" s="25">
        <f t="shared" si="50"/>
        <v>425768977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4214555654</v>
      </c>
      <c r="E253" s="24">
        <v>4214555654</v>
      </c>
      <c r="F253" s="24">
        <v>2119026044</v>
      </c>
      <c r="G253" s="31">
        <f t="shared" si="47"/>
        <v>0.50278753395719189</v>
      </c>
      <c r="H253" s="23">
        <v>572437881</v>
      </c>
      <c r="I253" s="24">
        <v>264092148</v>
      </c>
      <c r="J253" s="24">
        <v>276379445</v>
      </c>
      <c r="K253" s="23">
        <v>1112909474</v>
      </c>
      <c r="L253" s="23">
        <v>269838116</v>
      </c>
      <c r="M253" s="24">
        <v>314891683</v>
      </c>
      <c r="N253" s="24">
        <v>421386771</v>
      </c>
      <c r="O253" s="23">
        <v>1006116570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620068924</v>
      </c>
      <c r="E254" s="24">
        <v>620068924</v>
      </c>
      <c r="F254" s="24">
        <v>364613843</v>
      </c>
      <c r="G254" s="31">
        <f t="shared" si="47"/>
        <v>0.58802147452885412</v>
      </c>
      <c r="H254" s="23">
        <v>111884955</v>
      </c>
      <c r="I254" s="24">
        <v>36315535</v>
      </c>
      <c r="J254" s="24">
        <v>45914833</v>
      </c>
      <c r="K254" s="23">
        <v>194115323</v>
      </c>
      <c r="L254" s="23">
        <v>34738118</v>
      </c>
      <c r="M254" s="24">
        <v>39836073</v>
      </c>
      <c r="N254" s="24">
        <v>95924329</v>
      </c>
      <c r="O254" s="23">
        <v>170498520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2145574432</v>
      </c>
      <c r="E255" s="24">
        <v>2145574432</v>
      </c>
      <c r="F255" s="24">
        <v>1059461225</v>
      </c>
      <c r="G255" s="31">
        <f t="shared" si="47"/>
        <v>0.49378908007046945</v>
      </c>
      <c r="H255" s="23">
        <v>308026470</v>
      </c>
      <c r="I255" s="24">
        <v>166083420</v>
      </c>
      <c r="J255" s="24">
        <v>102065023</v>
      </c>
      <c r="K255" s="23">
        <v>576174913</v>
      </c>
      <c r="L255" s="23">
        <v>101383437</v>
      </c>
      <c r="M255" s="24">
        <v>121105111</v>
      </c>
      <c r="N255" s="24">
        <v>260797764</v>
      </c>
      <c r="O255" s="23">
        <v>483286312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230697430</v>
      </c>
      <c r="E256" s="24">
        <v>230697430</v>
      </c>
      <c r="F256" s="24">
        <v>163592793</v>
      </c>
      <c r="G256" s="31">
        <f t="shared" si="47"/>
        <v>0.7091227370846741</v>
      </c>
      <c r="H256" s="23">
        <v>0</v>
      </c>
      <c r="I256" s="24">
        <v>273626</v>
      </c>
      <c r="J256" s="24">
        <v>90535294</v>
      </c>
      <c r="K256" s="23">
        <v>90808920</v>
      </c>
      <c r="L256" s="23">
        <v>851475</v>
      </c>
      <c r="M256" s="24">
        <v>415892</v>
      </c>
      <c r="N256" s="24">
        <v>71516506</v>
      </c>
      <c r="O256" s="23">
        <v>72783873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7210896440</v>
      </c>
      <c r="E257" s="26">
        <f>SUM(E253:E256)</f>
        <v>7210896440</v>
      </c>
      <c r="F257" s="26">
        <f>SUM(F253:F256)</f>
        <v>3706693905</v>
      </c>
      <c r="G257" s="32">
        <f t="shared" si="47"/>
        <v>0.5140406516502406</v>
      </c>
      <c r="H257" s="25">
        <f t="shared" ref="H257:W257" si="51">SUM(H253:H256)</f>
        <v>992349306</v>
      </c>
      <c r="I257" s="26">
        <f t="shared" si="51"/>
        <v>466764729</v>
      </c>
      <c r="J257" s="26">
        <f t="shared" si="51"/>
        <v>514894595</v>
      </c>
      <c r="K257" s="25">
        <f t="shared" si="51"/>
        <v>1974008630</v>
      </c>
      <c r="L257" s="25">
        <f t="shared" si="51"/>
        <v>406811146</v>
      </c>
      <c r="M257" s="26">
        <f t="shared" si="51"/>
        <v>476248759</v>
      </c>
      <c r="N257" s="26">
        <f t="shared" si="51"/>
        <v>849625370</v>
      </c>
      <c r="O257" s="25">
        <f t="shared" si="51"/>
        <v>1732685275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26448248870</v>
      </c>
      <c r="E258" s="26">
        <f>SUM(E232:E237,E239:E244,E246:E251,E253:E256)</f>
        <v>26448248870</v>
      </c>
      <c r="F258" s="26">
        <f>SUM(F232:F237,F239:F244,F246:F251,F253:F256)</f>
        <v>12307154757</v>
      </c>
      <c r="G258" s="32">
        <f t="shared" si="47"/>
        <v>0.46532966388409519</v>
      </c>
      <c r="H258" s="25">
        <f t="shared" ref="H258:W258" si="52">SUM(H232:H237,H239:H244,H246:H251,H253:H256)</f>
        <v>3557467662</v>
      </c>
      <c r="I258" s="26">
        <f t="shared" si="52"/>
        <v>782140879</v>
      </c>
      <c r="J258" s="26">
        <f t="shared" si="52"/>
        <v>1291309007</v>
      </c>
      <c r="K258" s="25">
        <f t="shared" si="52"/>
        <v>5630917548</v>
      </c>
      <c r="L258" s="25">
        <f t="shared" si="52"/>
        <v>1949475998</v>
      </c>
      <c r="M258" s="26">
        <f t="shared" si="52"/>
        <v>1197531874</v>
      </c>
      <c r="N258" s="26">
        <f t="shared" si="52"/>
        <v>3529229337</v>
      </c>
      <c r="O258" s="25">
        <f t="shared" si="52"/>
        <v>6676237209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287336361</v>
      </c>
      <c r="E261" s="24">
        <v>287336361</v>
      </c>
      <c r="F261" s="24">
        <v>183136849</v>
      </c>
      <c r="G261" s="31">
        <f t="shared" ref="G261:G297" si="53">IF(($D261     =0),0,($F261     /$D261     ))</f>
        <v>0.63736050795186339</v>
      </c>
      <c r="H261" s="23">
        <v>83859258</v>
      </c>
      <c r="I261" s="24">
        <v>3545532</v>
      </c>
      <c r="J261" s="24">
        <v>9231450</v>
      </c>
      <c r="K261" s="23">
        <v>96636240</v>
      </c>
      <c r="L261" s="23">
        <v>15762260</v>
      </c>
      <c r="M261" s="24">
        <v>25482798</v>
      </c>
      <c r="N261" s="24">
        <v>45255551</v>
      </c>
      <c r="O261" s="23">
        <v>86500609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623249031</v>
      </c>
      <c r="E262" s="24">
        <v>623249031</v>
      </c>
      <c r="F262" s="24">
        <v>328390665</v>
      </c>
      <c r="G262" s="31">
        <f t="shared" si="53"/>
        <v>0.52690120427961007</v>
      </c>
      <c r="H262" s="23">
        <v>119171029</v>
      </c>
      <c r="I262" s="24">
        <v>29121792</v>
      </c>
      <c r="J262" s="24">
        <v>28711527</v>
      </c>
      <c r="K262" s="23">
        <v>177004348</v>
      </c>
      <c r="L262" s="23">
        <v>26067861</v>
      </c>
      <c r="M262" s="24">
        <v>26320774</v>
      </c>
      <c r="N262" s="24">
        <v>98997682</v>
      </c>
      <c r="O262" s="23">
        <v>151386317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703065421</v>
      </c>
      <c r="E263" s="24">
        <v>703065421</v>
      </c>
      <c r="F263" s="24">
        <v>292919254</v>
      </c>
      <c r="G263" s="31">
        <f t="shared" si="53"/>
        <v>0.41663157545619073</v>
      </c>
      <c r="H263" s="23">
        <v>0</v>
      </c>
      <c r="I263" s="24">
        <v>109088165</v>
      </c>
      <c r="J263" s="24">
        <v>38387094</v>
      </c>
      <c r="K263" s="23">
        <v>147475259</v>
      </c>
      <c r="L263" s="23">
        <v>56091324</v>
      </c>
      <c r="M263" s="24">
        <v>46023539</v>
      </c>
      <c r="N263" s="24">
        <v>43329132</v>
      </c>
      <c r="O263" s="23">
        <v>145443995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120181586</v>
      </c>
      <c r="E264" s="24">
        <v>120181586</v>
      </c>
      <c r="F264" s="24">
        <v>88296858</v>
      </c>
      <c r="G264" s="31">
        <f t="shared" si="53"/>
        <v>0.73469539668081929</v>
      </c>
      <c r="H264" s="23">
        <v>44281637</v>
      </c>
      <c r="I264" s="24">
        <v>0</v>
      </c>
      <c r="J264" s="24">
        <v>3527899</v>
      </c>
      <c r="K264" s="23">
        <v>47809536</v>
      </c>
      <c r="L264" s="23">
        <v>1539022</v>
      </c>
      <c r="M264" s="24">
        <v>768890</v>
      </c>
      <c r="N264" s="24">
        <v>38179410</v>
      </c>
      <c r="O264" s="23">
        <v>40487322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1733832399</v>
      </c>
      <c r="E265" s="26">
        <f>SUM(E261:E264)</f>
        <v>1733832399</v>
      </c>
      <c r="F265" s="26">
        <f>SUM(F261:F264)</f>
        <v>892743626</v>
      </c>
      <c r="G265" s="32">
        <f t="shared" si="53"/>
        <v>0.51489614942880069</v>
      </c>
      <c r="H265" s="25">
        <f t="shared" ref="H265:W265" si="54">SUM(H261:H264)</f>
        <v>247311924</v>
      </c>
      <c r="I265" s="26">
        <f t="shared" si="54"/>
        <v>141755489</v>
      </c>
      <c r="J265" s="26">
        <f t="shared" si="54"/>
        <v>79857970</v>
      </c>
      <c r="K265" s="25">
        <f t="shared" si="54"/>
        <v>468925383</v>
      </c>
      <c r="L265" s="25">
        <f t="shared" si="54"/>
        <v>99460467</v>
      </c>
      <c r="M265" s="26">
        <f t="shared" si="54"/>
        <v>98596001</v>
      </c>
      <c r="N265" s="26">
        <f t="shared" si="54"/>
        <v>225761775</v>
      </c>
      <c r="O265" s="25">
        <f t="shared" si="54"/>
        <v>423818243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117651816</v>
      </c>
      <c r="E266" s="24">
        <v>117651816</v>
      </c>
      <c r="F266" s="24">
        <v>19170580</v>
      </c>
      <c r="G266" s="31">
        <f t="shared" si="53"/>
        <v>0.16294334122305432</v>
      </c>
      <c r="H266" s="23">
        <v>-68351</v>
      </c>
      <c r="I266" s="24">
        <v>0</v>
      </c>
      <c r="J266" s="24">
        <v>0</v>
      </c>
      <c r="K266" s="23">
        <v>-68351</v>
      </c>
      <c r="L266" s="23">
        <v>-77179</v>
      </c>
      <c r="M266" s="24">
        <v>7397461</v>
      </c>
      <c r="N266" s="24">
        <v>11918649</v>
      </c>
      <c r="O266" s="23">
        <v>19238931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411638254</v>
      </c>
      <c r="E267" s="24">
        <v>411638254</v>
      </c>
      <c r="F267" s="24">
        <v>208949584</v>
      </c>
      <c r="G267" s="31">
        <f t="shared" si="53"/>
        <v>0.50760487386578024</v>
      </c>
      <c r="H267" s="23">
        <v>96579197</v>
      </c>
      <c r="I267" s="24">
        <v>19326343</v>
      </c>
      <c r="J267" s="24">
        <v>19622160</v>
      </c>
      <c r="K267" s="23">
        <v>135527700</v>
      </c>
      <c r="L267" s="23">
        <v>19654755</v>
      </c>
      <c r="M267" s="24">
        <v>19275820</v>
      </c>
      <c r="N267" s="24">
        <v>34491309</v>
      </c>
      <c r="O267" s="23">
        <v>73421884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78755521</v>
      </c>
      <c r="E268" s="24">
        <v>78755521</v>
      </c>
      <c r="F268" s="24">
        <v>38575994</v>
      </c>
      <c r="G268" s="31">
        <f t="shared" si="53"/>
        <v>0.48981955182545234</v>
      </c>
      <c r="H268" s="23">
        <v>0</v>
      </c>
      <c r="I268" s="24">
        <v>1860177</v>
      </c>
      <c r="J268" s="24">
        <v>28735920</v>
      </c>
      <c r="K268" s="23">
        <v>30596097</v>
      </c>
      <c r="L268" s="23">
        <v>1928067</v>
      </c>
      <c r="M268" s="24">
        <v>6051830</v>
      </c>
      <c r="N268" s="24">
        <v>0</v>
      </c>
      <c r="O268" s="23">
        <v>7979897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129099898</v>
      </c>
      <c r="E269" s="24">
        <v>129099898</v>
      </c>
      <c r="F269" s="24">
        <v>47406836</v>
      </c>
      <c r="G269" s="31">
        <f t="shared" si="53"/>
        <v>0.36721048377590509</v>
      </c>
      <c r="H269" s="23">
        <v>24179993</v>
      </c>
      <c r="I269" s="24">
        <v>4781956</v>
      </c>
      <c r="J269" s="24">
        <v>5261844</v>
      </c>
      <c r="K269" s="23">
        <v>34223793</v>
      </c>
      <c r="L269" s="23">
        <v>4913837</v>
      </c>
      <c r="M269" s="24">
        <v>4989087</v>
      </c>
      <c r="N269" s="24">
        <v>3280119</v>
      </c>
      <c r="O269" s="23">
        <v>13183043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79565305</v>
      </c>
      <c r="E270" s="24">
        <v>79565305</v>
      </c>
      <c r="F270" s="24">
        <v>28914341</v>
      </c>
      <c r="G270" s="31">
        <f t="shared" si="53"/>
        <v>0.36340388565091281</v>
      </c>
      <c r="H270" s="23">
        <v>0</v>
      </c>
      <c r="I270" s="24">
        <v>3321016</v>
      </c>
      <c r="J270" s="24">
        <v>3630669</v>
      </c>
      <c r="K270" s="23">
        <v>6951685</v>
      </c>
      <c r="L270" s="23">
        <v>2861982</v>
      </c>
      <c r="M270" s="24">
        <v>3195993</v>
      </c>
      <c r="N270" s="24">
        <v>15904681</v>
      </c>
      <c r="O270" s="23">
        <v>21962656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75929404</v>
      </c>
      <c r="E271" s="24">
        <v>75929404</v>
      </c>
      <c r="F271" s="24">
        <v>35051061</v>
      </c>
      <c r="G271" s="31">
        <f t="shared" si="53"/>
        <v>0.46162697391908936</v>
      </c>
      <c r="H271" s="23">
        <v>11807768</v>
      </c>
      <c r="I271" s="24">
        <v>0</v>
      </c>
      <c r="J271" s="24">
        <v>3004237</v>
      </c>
      <c r="K271" s="23">
        <v>14812005</v>
      </c>
      <c r="L271" s="23">
        <v>2569186</v>
      </c>
      <c r="M271" s="24">
        <v>5892267</v>
      </c>
      <c r="N271" s="24">
        <v>11777603</v>
      </c>
      <c r="O271" s="23">
        <v>20239056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82341950</v>
      </c>
      <c r="E272" s="24">
        <v>82341950</v>
      </c>
      <c r="F272" s="24">
        <v>50599743</v>
      </c>
      <c r="G272" s="31">
        <f t="shared" si="53"/>
        <v>0.61450746551423663</v>
      </c>
      <c r="H272" s="23">
        <v>24709287</v>
      </c>
      <c r="I272" s="24">
        <v>156001</v>
      </c>
      <c r="J272" s="24">
        <v>1592915</v>
      </c>
      <c r="K272" s="23">
        <v>26458203</v>
      </c>
      <c r="L272" s="23">
        <v>958922</v>
      </c>
      <c r="M272" s="24">
        <v>1496713</v>
      </c>
      <c r="N272" s="24">
        <v>21685905</v>
      </c>
      <c r="O272" s="23">
        <v>24141540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974982148</v>
      </c>
      <c r="E273" s="26">
        <f>SUM(E266:E272)</f>
        <v>974982148</v>
      </c>
      <c r="F273" s="26">
        <f>SUM(F266:F272)</f>
        <v>428668139</v>
      </c>
      <c r="G273" s="32">
        <f t="shared" si="53"/>
        <v>0.43966767994607425</v>
      </c>
      <c r="H273" s="25">
        <f t="shared" ref="H273:W273" si="55">SUM(H266:H272)</f>
        <v>157207894</v>
      </c>
      <c r="I273" s="26">
        <f t="shared" si="55"/>
        <v>29445493</v>
      </c>
      <c r="J273" s="26">
        <f t="shared" si="55"/>
        <v>61847745</v>
      </c>
      <c r="K273" s="25">
        <f t="shared" si="55"/>
        <v>248501132</v>
      </c>
      <c r="L273" s="25">
        <f t="shared" si="55"/>
        <v>32809570</v>
      </c>
      <c r="M273" s="26">
        <f t="shared" si="55"/>
        <v>48299171</v>
      </c>
      <c r="N273" s="26">
        <f t="shared" si="55"/>
        <v>99058266</v>
      </c>
      <c r="O273" s="25">
        <f t="shared" si="55"/>
        <v>180167007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164257682</v>
      </c>
      <c r="E274" s="24">
        <v>164257682</v>
      </c>
      <c r="F274" s="24">
        <v>25165885</v>
      </c>
      <c r="G274" s="31">
        <f t="shared" si="53"/>
        <v>0.15320979021242975</v>
      </c>
      <c r="H274" s="23">
        <v>0</v>
      </c>
      <c r="I274" s="24">
        <v>5995617</v>
      </c>
      <c r="J274" s="24">
        <v>4389925</v>
      </c>
      <c r="K274" s="23">
        <v>10385542</v>
      </c>
      <c r="L274" s="23">
        <v>5178199</v>
      </c>
      <c r="M274" s="24">
        <v>4457137</v>
      </c>
      <c r="N274" s="24">
        <v>5145007</v>
      </c>
      <c r="O274" s="23">
        <v>14780343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223184250</v>
      </c>
      <c r="E275" s="24">
        <v>223184250</v>
      </c>
      <c r="F275" s="24">
        <v>126943157</v>
      </c>
      <c r="G275" s="31">
        <f t="shared" si="53"/>
        <v>0.56878187864959107</v>
      </c>
      <c r="H275" s="23">
        <v>14169429</v>
      </c>
      <c r="I275" s="24">
        <v>41296935</v>
      </c>
      <c r="J275" s="24">
        <v>13824126</v>
      </c>
      <c r="K275" s="23">
        <v>69290490</v>
      </c>
      <c r="L275" s="23">
        <v>10644875</v>
      </c>
      <c r="M275" s="24">
        <v>11299760</v>
      </c>
      <c r="N275" s="24">
        <v>35708032</v>
      </c>
      <c r="O275" s="23">
        <v>57652667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308440926</v>
      </c>
      <c r="E276" s="24">
        <v>308440926</v>
      </c>
      <c r="F276" s="24">
        <v>-115237919</v>
      </c>
      <c r="G276" s="31">
        <f t="shared" si="53"/>
        <v>-0.37361422977961101</v>
      </c>
      <c r="H276" s="23">
        <v>35848</v>
      </c>
      <c r="I276" s="24">
        <v>-205103247</v>
      </c>
      <c r="J276" s="24">
        <v>19264668</v>
      </c>
      <c r="K276" s="23">
        <v>-185802731</v>
      </c>
      <c r="L276" s="23">
        <v>18918602</v>
      </c>
      <c r="M276" s="24">
        <v>22584426</v>
      </c>
      <c r="N276" s="24">
        <v>29061784</v>
      </c>
      <c r="O276" s="23">
        <v>70564812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96689269</v>
      </c>
      <c r="E277" s="24">
        <v>96689269</v>
      </c>
      <c r="F277" s="24">
        <v>6003033</v>
      </c>
      <c r="G277" s="31">
        <f t="shared" si="53"/>
        <v>6.2085824643063545E-2</v>
      </c>
      <c r="H277" s="23">
        <v>0</v>
      </c>
      <c r="I277" s="24">
        <v>0</v>
      </c>
      <c r="J277" s="24">
        <v>3541863</v>
      </c>
      <c r="K277" s="23">
        <v>3541863</v>
      </c>
      <c r="L277" s="23">
        <v>3135417</v>
      </c>
      <c r="M277" s="24">
        <v>0</v>
      </c>
      <c r="N277" s="24">
        <v>-674247</v>
      </c>
      <c r="O277" s="23">
        <v>2461170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62578864</v>
      </c>
      <c r="E278" s="24">
        <v>62578864</v>
      </c>
      <c r="F278" s="24">
        <v>42484977</v>
      </c>
      <c r="G278" s="31">
        <f t="shared" si="53"/>
        <v>0.67890297593129845</v>
      </c>
      <c r="H278" s="23">
        <v>31719</v>
      </c>
      <c r="I278" s="24">
        <v>3949226</v>
      </c>
      <c r="J278" s="24">
        <v>16127013</v>
      </c>
      <c r="K278" s="23">
        <v>20107958</v>
      </c>
      <c r="L278" s="23">
        <v>5317398</v>
      </c>
      <c r="M278" s="24">
        <v>3866802</v>
      </c>
      <c r="N278" s="24">
        <v>13192819</v>
      </c>
      <c r="O278" s="23">
        <v>22377019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105695555</v>
      </c>
      <c r="E279" s="24">
        <v>105695555</v>
      </c>
      <c r="F279" s="24">
        <v>26151112</v>
      </c>
      <c r="G279" s="31">
        <f t="shared" si="53"/>
        <v>0.24741922212339015</v>
      </c>
      <c r="H279" s="23">
        <v>0</v>
      </c>
      <c r="I279" s="24">
        <v>814162</v>
      </c>
      <c r="J279" s="24">
        <v>6932782</v>
      </c>
      <c r="K279" s="23">
        <v>7746944</v>
      </c>
      <c r="L279" s="23">
        <v>4690941</v>
      </c>
      <c r="M279" s="24">
        <v>5818129</v>
      </c>
      <c r="N279" s="24">
        <v>7895098</v>
      </c>
      <c r="O279" s="23">
        <v>18404168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153330909</v>
      </c>
      <c r="E280" s="24">
        <v>153330909</v>
      </c>
      <c r="F280" s="24">
        <v>55930649</v>
      </c>
      <c r="G280" s="31">
        <f t="shared" si="53"/>
        <v>0.3647708695185522</v>
      </c>
      <c r="H280" s="23">
        <v>4015238</v>
      </c>
      <c r="I280" s="24">
        <v>7602889</v>
      </c>
      <c r="J280" s="24">
        <v>7554906</v>
      </c>
      <c r="K280" s="23">
        <v>19173033</v>
      </c>
      <c r="L280" s="23">
        <v>7144169</v>
      </c>
      <c r="M280" s="24">
        <v>8244235</v>
      </c>
      <c r="N280" s="24">
        <v>21369212</v>
      </c>
      <c r="O280" s="23">
        <v>36757616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209035365</v>
      </c>
      <c r="E281" s="24">
        <v>209035365</v>
      </c>
      <c r="F281" s="24">
        <v>104763191</v>
      </c>
      <c r="G281" s="31">
        <f t="shared" si="53"/>
        <v>0.50117448308328116</v>
      </c>
      <c r="H281" s="23">
        <v>35299388</v>
      </c>
      <c r="I281" s="24">
        <v>9775903</v>
      </c>
      <c r="J281" s="24">
        <v>9903190</v>
      </c>
      <c r="K281" s="23">
        <v>54978481</v>
      </c>
      <c r="L281" s="23">
        <v>10186478</v>
      </c>
      <c r="M281" s="24">
        <v>10020012</v>
      </c>
      <c r="N281" s="24">
        <v>29578220</v>
      </c>
      <c r="O281" s="23">
        <v>49784710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72672100</v>
      </c>
      <c r="E282" s="24">
        <v>72672100</v>
      </c>
      <c r="F282" s="24">
        <v>56762918</v>
      </c>
      <c r="G282" s="31">
        <f t="shared" si="53"/>
        <v>0.78108267134154652</v>
      </c>
      <c r="H282" s="23">
        <v>26426424</v>
      </c>
      <c r="I282" s="24">
        <v>7247882</v>
      </c>
      <c r="J282" s="24">
        <v>575070</v>
      </c>
      <c r="K282" s="23">
        <v>34249376</v>
      </c>
      <c r="L282" s="23">
        <v>372047</v>
      </c>
      <c r="M282" s="24">
        <v>1232428</v>
      </c>
      <c r="N282" s="24">
        <v>20909067</v>
      </c>
      <c r="O282" s="23">
        <v>22513542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1395884920</v>
      </c>
      <c r="E283" s="26">
        <f>SUM(E274:E282)</f>
        <v>1395884920</v>
      </c>
      <c r="F283" s="26">
        <f>SUM(F274:F282)</f>
        <v>328967003</v>
      </c>
      <c r="G283" s="32">
        <f t="shared" si="53"/>
        <v>0.23566914312678441</v>
      </c>
      <c r="H283" s="25">
        <f t="shared" ref="H283:W283" si="56">SUM(H274:H282)</f>
        <v>79978046</v>
      </c>
      <c r="I283" s="26">
        <f t="shared" si="56"/>
        <v>-128420633</v>
      </c>
      <c r="J283" s="26">
        <f t="shared" si="56"/>
        <v>82113543</v>
      </c>
      <c r="K283" s="25">
        <f t="shared" si="56"/>
        <v>33670956</v>
      </c>
      <c r="L283" s="25">
        <f t="shared" si="56"/>
        <v>65588126</v>
      </c>
      <c r="M283" s="26">
        <f t="shared" si="56"/>
        <v>67522929</v>
      </c>
      <c r="N283" s="26">
        <f t="shared" si="56"/>
        <v>162184992</v>
      </c>
      <c r="O283" s="25">
        <f t="shared" si="56"/>
        <v>295296047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368800450</v>
      </c>
      <c r="E284" s="24">
        <v>368800450</v>
      </c>
      <c r="F284" s="24">
        <v>100750063</v>
      </c>
      <c r="G284" s="31">
        <f t="shared" si="53"/>
        <v>0.27318313467350702</v>
      </c>
      <c r="H284" s="23">
        <v>0</v>
      </c>
      <c r="I284" s="24">
        <v>13960080</v>
      </c>
      <c r="J284" s="24">
        <v>7471279</v>
      </c>
      <c r="K284" s="23">
        <v>21431359</v>
      </c>
      <c r="L284" s="23">
        <v>14717625</v>
      </c>
      <c r="M284" s="24">
        <v>14371851</v>
      </c>
      <c r="N284" s="24">
        <v>50229228</v>
      </c>
      <c r="O284" s="23">
        <v>79318704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78133581</v>
      </c>
      <c r="E285" s="24">
        <v>78133581</v>
      </c>
      <c r="F285" s="24">
        <v>41979102</v>
      </c>
      <c r="G285" s="31">
        <f t="shared" si="53"/>
        <v>0.53727349319878226</v>
      </c>
      <c r="H285" s="23">
        <v>0</v>
      </c>
      <c r="I285" s="24">
        <v>29486</v>
      </c>
      <c r="J285" s="24">
        <v>22846836</v>
      </c>
      <c r="K285" s="23">
        <v>22876322</v>
      </c>
      <c r="L285" s="23">
        <v>4945085</v>
      </c>
      <c r="M285" s="24">
        <v>1669730</v>
      </c>
      <c r="N285" s="24">
        <v>12487965</v>
      </c>
      <c r="O285" s="23">
        <v>19102780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247576134</v>
      </c>
      <c r="E286" s="24">
        <v>247576134</v>
      </c>
      <c r="F286" s="24">
        <v>46679657</v>
      </c>
      <c r="G286" s="31">
        <f t="shared" si="53"/>
        <v>0.18854667550467527</v>
      </c>
      <c r="H286" s="23">
        <v>23144857</v>
      </c>
      <c r="I286" s="24">
        <v>14678792</v>
      </c>
      <c r="J286" s="24">
        <v>-27018872</v>
      </c>
      <c r="K286" s="23">
        <v>10804777</v>
      </c>
      <c r="L286" s="23">
        <v>11308627</v>
      </c>
      <c r="M286" s="24">
        <v>12384164</v>
      </c>
      <c r="N286" s="24">
        <v>12182089</v>
      </c>
      <c r="O286" s="23">
        <v>35874880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133353964</v>
      </c>
      <c r="E287" s="24">
        <v>133353964</v>
      </c>
      <c r="F287" s="24">
        <v>48614529</v>
      </c>
      <c r="G287" s="31">
        <f t="shared" si="53"/>
        <v>0.3645525602823475</v>
      </c>
      <c r="H287" s="23">
        <v>20286039</v>
      </c>
      <c r="I287" s="24">
        <v>4187566</v>
      </c>
      <c r="J287" s="24">
        <v>6691613</v>
      </c>
      <c r="K287" s="23">
        <v>31165218</v>
      </c>
      <c r="L287" s="23">
        <v>5909253</v>
      </c>
      <c r="M287" s="24">
        <v>5960837</v>
      </c>
      <c r="N287" s="24">
        <v>5579221</v>
      </c>
      <c r="O287" s="23">
        <v>17449311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978809996</v>
      </c>
      <c r="E288" s="24">
        <v>978809996</v>
      </c>
      <c r="F288" s="24">
        <v>469461467</v>
      </c>
      <c r="G288" s="31">
        <f t="shared" si="53"/>
        <v>0.4796247166646222</v>
      </c>
      <c r="H288" s="23">
        <v>125897692</v>
      </c>
      <c r="I288" s="24">
        <v>51603126</v>
      </c>
      <c r="J288" s="24">
        <v>67132711</v>
      </c>
      <c r="K288" s="23">
        <v>244633529</v>
      </c>
      <c r="L288" s="23">
        <v>61349150</v>
      </c>
      <c r="M288" s="24">
        <v>67016794</v>
      </c>
      <c r="N288" s="24">
        <v>96461994</v>
      </c>
      <c r="O288" s="23">
        <v>224827938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91824000</v>
      </c>
      <c r="E289" s="24">
        <v>91824000</v>
      </c>
      <c r="F289" s="24">
        <v>3155101</v>
      </c>
      <c r="G289" s="31">
        <f t="shared" si="53"/>
        <v>3.4360308851716329E-2</v>
      </c>
      <c r="H289" s="23">
        <v>0</v>
      </c>
      <c r="I289" s="24">
        <v>0</v>
      </c>
      <c r="J289" s="24">
        <v>419479</v>
      </c>
      <c r="K289" s="23">
        <v>419479</v>
      </c>
      <c r="L289" s="23">
        <v>1275707</v>
      </c>
      <c r="M289" s="24">
        <v>1421028</v>
      </c>
      <c r="N289" s="24">
        <v>38887</v>
      </c>
      <c r="O289" s="23">
        <v>2735622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1898498125</v>
      </c>
      <c r="E290" s="26">
        <f>SUM(E284:E289)</f>
        <v>1898498125</v>
      </c>
      <c r="F290" s="26">
        <f>SUM(F284:F289)</f>
        <v>710639919</v>
      </c>
      <c r="G290" s="32">
        <f t="shared" si="53"/>
        <v>0.3743168927280347</v>
      </c>
      <c r="H290" s="25">
        <f t="shared" ref="H290:W290" si="57">SUM(H284:H289)</f>
        <v>169328588</v>
      </c>
      <c r="I290" s="26">
        <f t="shared" si="57"/>
        <v>84459050</v>
      </c>
      <c r="J290" s="26">
        <f t="shared" si="57"/>
        <v>77543046</v>
      </c>
      <c r="K290" s="25">
        <f t="shared" si="57"/>
        <v>331330684</v>
      </c>
      <c r="L290" s="25">
        <f t="shared" si="57"/>
        <v>99505447</v>
      </c>
      <c r="M290" s="26">
        <f t="shared" si="57"/>
        <v>102824404</v>
      </c>
      <c r="N290" s="26">
        <f t="shared" si="57"/>
        <v>176979384</v>
      </c>
      <c r="O290" s="25">
        <f t="shared" si="57"/>
        <v>379309235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2719603794</v>
      </c>
      <c r="E291" s="24">
        <v>2719603794</v>
      </c>
      <c r="F291" s="24">
        <v>1494152825</v>
      </c>
      <c r="G291" s="31">
        <f t="shared" si="53"/>
        <v>0.54940091946349157</v>
      </c>
      <c r="H291" s="23">
        <v>445766705</v>
      </c>
      <c r="I291" s="24">
        <v>193350487</v>
      </c>
      <c r="J291" s="24">
        <v>213753482</v>
      </c>
      <c r="K291" s="23">
        <v>852870674</v>
      </c>
      <c r="L291" s="23">
        <v>186621286</v>
      </c>
      <c r="M291" s="24">
        <v>194947905</v>
      </c>
      <c r="N291" s="24">
        <v>259712960</v>
      </c>
      <c r="O291" s="23">
        <v>641282151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304249012</v>
      </c>
      <c r="E292" s="24">
        <v>304249012</v>
      </c>
      <c r="F292" s="24">
        <v>121632761</v>
      </c>
      <c r="G292" s="31">
        <f t="shared" si="53"/>
        <v>0.3997802990400508</v>
      </c>
      <c r="H292" s="23">
        <v>57654848</v>
      </c>
      <c r="I292" s="24">
        <v>12567036</v>
      </c>
      <c r="J292" s="24">
        <v>29084245</v>
      </c>
      <c r="K292" s="23">
        <v>99306129</v>
      </c>
      <c r="L292" s="23">
        <v>9199791</v>
      </c>
      <c r="M292" s="24">
        <v>13074744</v>
      </c>
      <c r="N292" s="24">
        <v>52097</v>
      </c>
      <c r="O292" s="23">
        <v>22326632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162061667</v>
      </c>
      <c r="E293" s="24">
        <v>162061667</v>
      </c>
      <c r="F293" s="24">
        <v>80380119</v>
      </c>
      <c r="G293" s="31">
        <f t="shared" si="53"/>
        <v>0.49598477226573268</v>
      </c>
      <c r="H293" s="23">
        <v>32424721</v>
      </c>
      <c r="I293" s="24">
        <v>5962333</v>
      </c>
      <c r="J293" s="24">
        <v>0</v>
      </c>
      <c r="K293" s="23">
        <v>38387054</v>
      </c>
      <c r="L293" s="23">
        <v>14431868</v>
      </c>
      <c r="M293" s="24">
        <v>2489238</v>
      </c>
      <c r="N293" s="24">
        <v>25071959</v>
      </c>
      <c r="O293" s="23">
        <v>41993065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457032488</v>
      </c>
      <c r="E294" s="24">
        <v>457032488</v>
      </c>
      <c r="F294" s="24">
        <v>149328755</v>
      </c>
      <c r="G294" s="31">
        <f t="shared" si="53"/>
        <v>0.32673553613982909</v>
      </c>
      <c r="H294" s="23">
        <v>26841775</v>
      </c>
      <c r="I294" s="24">
        <v>24857971</v>
      </c>
      <c r="J294" s="24">
        <v>25865454</v>
      </c>
      <c r="K294" s="23">
        <v>77565200</v>
      </c>
      <c r="L294" s="23">
        <v>23546530</v>
      </c>
      <c r="M294" s="24">
        <v>23757491</v>
      </c>
      <c r="N294" s="24">
        <v>24459534</v>
      </c>
      <c r="O294" s="23">
        <v>71763555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151217000</v>
      </c>
      <c r="E295" s="24">
        <v>151217000</v>
      </c>
      <c r="F295" s="24">
        <v>107500843</v>
      </c>
      <c r="G295" s="31">
        <f t="shared" si="53"/>
        <v>0.71090448163896913</v>
      </c>
      <c r="H295" s="23">
        <v>57949443</v>
      </c>
      <c r="I295" s="24">
        <v>3372225</v>
      </c>
      <c r="J295" s="24">
        <v>340755</v>
      </c>
      <c r="K295" s="23">
        <v>61662423</v>
      </c>
      <c r="L295" s="23">
        <v>993265</v>
      </c>
      <c r="M295" s="24">
        <v>454953</v>
      </c>
      <c r="N295" s="24">
        <v>44390202</v>
      </c>
      <c r="O295" s="23">
        <v>45838420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3794163961</v>
      </c>
      <c r="E296" s="26">
        <f>SUM(E291:E295)</f>
        <v>3794163961</v>
      </c>
      <c r="F296" s="26">
        <f>SUM(F291:F295)</f>
        <v>1952995303</v>
      </c>
      <c r="G296" s="32">
        <f t="shared" si="53"/>
        <v>0.51473666480276814</v>
      </c>
      <c r="H296" s="25">
        <f t="shared" ref="H296:W296" si="58">SUM(H291:H295)</f>
        <v>620637492</v>
      </c>
      <c r="I296" s="26">
        <f t="shared" si="58"/>
        <v>240110052</v>
      </c>
      <c r="J296" s="26">
        <f t="shared" si="58"/>
        <v>269043936</v>
      </c>
      <c r="K296" s="25">
        <f t="shared" si="58"/>
        <v>1129791480</v>
      </c>
      <c r="L296" s="25">
        <f t="shared" si="58"/>
        <v>234792740</v>
      </c>
      <c r="M296" s="26">
        <f t="shared" si="58"/>
        <v>234724331</v>
      </c>
      <c r="N296" s="26">
        <f t="shared" si="58"/>
        <v>353686752</v>
      </c>
      <c r="O296" s="25">
        <f t="shared" si="58"/>
        <v>823203823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9797361553</v>
      </c>
      <c r="E297" s="26">
        <f>SUM(E261:E264,E266:E272,E274:E282,E284:E289,E291:E295)</f>
        <v>9797361553</v>
      </c>
      <c r="F297" s="26">
        <f>SUM(F261:F264,F266:F272,F274:F282,F284:F289,F291:F295)</f>
        <v>4314013990</v>
      </c>
      <c r="G297" s="32">
        <f t="shared" si="53"/>
        <v>0.44032405731510721</v>
      </c>
      <c r="H297" s="25">
        <f t="shared" ref="H297:W297" si="59">SUM(H261:H264,H266:H272,H274:H282,H284:H289,H291:H295)</f>
        <v>1274463944</v>
      </c>
      <c r="I297" s="26">
        <f t="shared" si="59"/>
        <v>367349451</v>
      </c>
      <c r="J297" s="26">
        <f t="shared" si="59"/>
        <v>570406240</v>
      </c>
      <c r="K297" s="25">
        <f t="shared" si="59"/>
        <v>2212219635</v>
      </c>
      <c r="L297" s="25">
        <f t="shared" si="59"/>
        <v>532156350</v>
      </c>
      <c r="M297" s="26">
        <f t="shared" si="59"/>
        <v>551966836</v>
      </c>
      <c r="N297" s="26">
        <f t="shared" si="59"/>
        <v>1017671169</v>
      </c>
      <c r="O297" s="25">
        <f t="shared" si="59"/>
        <v>2101794355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58890332089</v>
      </c>
      <c r="E300" s="24">
        <v>58895715348</v>
      </c>
      <c r="F300" s="24">
        <v>31088801477</v>
      </c>
      <c r="G300" s="31">
        <f t="shared" ref="G300:G337" si="60">IF(($D300     =0),0,($F300     /$D300     ))</f>
        <v>0.52791010636543878</v>
      </c>
      <c r="H300" s="23">
        <v>5607638684</v>
      </c>
      <c r="I300" s="24">
        <v>5067713237</v>
      </c>
      <c r="J300" s="24">
        <v>4281492476</v>
      </c>
      <c r="K300" s="23">
        <v>14956844397</v>
      </c>
      <c r="L300" s="23">
        <v>5182705028</v>
      </c>
      <c r="M300" s="24">
        <v>4207292829</v>
      </c>
      <c r="N300" s="24">
        <v>6741959223</v>
      </c>
      <c r="O300" s="23">
        <v>16131957080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58890332089</v>
      </c>
      <c r="E301" s="26">
        <f>E300</f>
        <v>58895715348</v>
      </c>
      <c r="F301" s="26">
        <f>F300</f>
        <v>31088801477</v>
      </c>
      <c r="G301" s="32">
        <f t="shared" si="60"/>
        <v>0.52791010636543878</v>
      </c>
      <c r="H301" s="25">
        <f t="shared" ref="H301:W301" si="61">H300</f>
        <v>5607638684</v>
      </c>
      <c r="I301" s="26">
        <f t="shared" si="61"/>
        <v>5067713237</v>
      </c>
      <c r="J301" s="26">
        <f t="shared" si="61"/>
        <v>4281492476</v>
      </c>
      <c r="K301" s="25">
        <f t="shared" si="61"/>
        <v>14956844397</v>
      </c>
      <c r="L301" s="25">
        <f t="shared" si="61"/>
        <v>5182705028</v>
      </c>
      <c r="M301" s="26">
        <f t="shared" si="61"/>
        <v>4207292829</v>
      </c>
      <c r="N301" s="26">
        <f t="shared" si="61"/>
        <v>6741959223</v>
      </c>
      <c r="O301" s="25">
        <f t="shared" si="61"/>
        <v>16131957080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478158994</v>
      </c>
      <c r="E302" s="24">
        <v>486690413</v>
      </c>
      <c r="F302" s="24">
        <v>233932551</v>
      </c>
      <c r="G302" s="31">
        <f t="shared" si="60"/>
        <v>0.48923591093217</v>
      </c>
      <c r="H302" s="23">
        <v>0</v>
      </c>
      <c r="I302" s="24">
        <v>99493149</v>
      </c>
      <c r="J302" s="24">
        <v>21976175</v>
      </c>
      <c r="K302" s="23">
        <v>121469324</v>
      </c>
      <c r="L302" s="23">
        <v>30006639</v>
      </c>
      <c r="M302" s="24">
        <v>29785912</v>
      </c>
      <c r="N302" s="24">
        <v>52670676</v>
      </c>
      <c r="O302" s="23">
        <v>112463227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371049912</v>
      </c>
      <c r="E303" s="24">
        <v>373608413</v>
      </c>
      <c r="F303" s="24">
        <v>206577071</v>
      </c>
      <c r="G303" s="31">
        <f t="shared" si="60"/>
        <v>0.55673661229705396</v>
      </c>
      <c r="H303" s="23">
        <v>62875087</v>
      </c>
      <c r="I303" s="24">
        <v>27301997</v>
      </c>
      <c r="J303" s="24">
        <v>24001043</v>
      </c>
      <c r="K303" s="23">
        <v>114178127</v>
      </c>
      <c r="L303" s="23">
        <v>21559358</v>
      </c>
      <c r="M303" s="24">
        <v>26516307</v>
      </c>
      <c r="N303" s="24">
        <v>44323279</v>
      </c>
      <c r="O303" s="23">
        <v>92398944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527673934</v>
      </c>
      <c r="E304" s="24">
        <v>529229961</v>
      </c>
      <c r="F304" s="24">
        <v>273900171</v>
      </c>
      <c r="G304" s="31">
        <f t="shared" si="60"/>
        <v>0.51907087568968302</v>
      </c>
      <c r="H304" s="23">
        <v>68279767</v>
      </c>
      <c r="I304" s="24">
        <v>38388897</v>
      </c>
      <c r="J304" s="24">
        <v>33873181</v>
      </c>
      <c r="K304" s="23">
        <v>140541845</v>
      </c>
      <c r="L304" s="23">
        <v>31056978</v>
      </c>
      <c r="M304" s="24">
        <v>44308371</v>
      </c>
      <c r="N304" s="24">
        <v>57992977</v>
      </c>
      <c r="O304" s="23">
        <v>133358326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1548310296</v>
      </c>
      <c r="E305" s="24">
        <v>1553216426</v>
      </c>
      <c r="F305" s="24">
        <v>762625749</v>
      </c>
      <c r="G305" s="31">
        <f t="shared" si="60"/>
        <v>0.49255356046537585</v>
      </c>
      <c r="H305" s="23">
        <v>155541182</v>
      </c>
      <c r="I305" s="24">
        <v>100574123</v>
      </c>
      <c r="J305" s="24">
        <v>118574422</v>
      </c>
      <c r="K305" s="23">
        <v>374689727</v>
      </c>
      <c r="L305" s="23">
        <v>110685635</v>
      </c>
      <c r="M305" s="24">
        <v>115427351</v>
      </c>
      <c r="N305" s="24">
        <v>161823036</v>
      </c>
      <c r="O305" s="23">
        <v>387936022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1085098238</v>
      </c>
      <c r="E306" s="24">
        <v>1132513714</v>
      </c>
      <c r="F306" s="24">
        <v>547144639</v>
      </c>
      <c r="G306" s="31">
        <f t="shared" si="60"/>
        <v>0.50423511884828998</v>
      </c>
      <c r="H306" s="23">
        <v>127244688</v>
      </c>
      <c r="I306" s="24">
        <v>71082833</v>
      </c>
      <c r="J306" s="24">
        <v>79791362</v>
      </c>
      <c r="K306" s="23">
        <v>278118883</v>
      </c>
      <c r="L306" s="23">
        <v>67065389</v>
      </c>
      <c r="M306" s="24">
        <v>69403217</v>
      </c>
      <c r="N306" s="24">
        <v>132557150</v>
      </c>
      <c r="O306" s="23">
        <v>269025756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503013118</v>
      </c>
      <c r="E307" s="24">
        <v>503013118</v>
      </c>
      <c r="F307" s="24">
        <v>171636677</v>
      </c>
      <c r="G307" s="31">
        <f t="shared" si="60"/>
        <v>0.34121709923278781</v>
      </c>
      <c r="H307" s="23">
        <v>55709352</v>
      </c>
      <c r="I307" s="24">
        <v>14788283</v>
      </c>
      <c r="J307" s="24">
        <v>14072343</v>
      </c>
      <c r="K307" s="23">
        <v>84569978</v>
      </c>
      <c r="L307" s="23">
        <v>14055772</v>
      </c>
      <c r="M307" s="24">
        <v>18594664</v>
      </c>
      <c r="N307" s="24">
        <v>54416263</v>
      </c>
      <c r="O307" s="23">
        <v>87066699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4513304492</v>
      </c>
      <c r="E308" s="26">
        <f>SUM(E302:E307)</f>
        <v>4578272045</v>
      </c>
      <c r="F308" s="26">
        <f>SUM(F302:F307)</f>
        <v>2195816858</v>
      </c>
      <c r="G308" s="32">
        <f t="shared" si="60"/>
        <v>0.48652087664197419</v>
      </c>
      <c r="H308" s="25">
        <f t="shared" ref="H308:W308" si="62">SUM(H302:H307)</f>
        <v>469650076</v>
      </c>
      <c r="I308" s="26">
        <f t="shared" si="62"/>
        <v>351629282</v>
      </c>
      <c r="J308" s="26">
        <f t="shared" si="62"/>
        <v>292288526</v>
      </c>
      <c r="K308" s="25">
        <f t="shared" si="62"/>
        <v>1113567884</v>
      </c>
      <c r="L308" s="25">
        <f t="shared" si="62"/>
        <v>274429771</v>
      </c>
      <c r="M308" s="26">
        <f t="shared" si="62"/>
        <v>304035822</v>
      </c>
      <c r="N308" s="26">
        <f t="shared" si="62"/>
        <v>503783381</v>
      </c>
      <c r="O308" s="25">
        <f t="shared" si="62"/>
        <v>1082248974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857781367</v>
      </c>
      <c r="E309" s="24">
        <v>864683063</v>
      </c>
      <c r="F309" s="24">
        <v>450855106</v>
      </c>
      <c r="G309" s="31">
        <f t="shared" si="60"/>
        <v>0.52560608488946114</v>
      </c>
      <c r="H309" s="23">
        <v>162691575</v>
      </c>
      <c r="I309" s="24">
        <v>59635675</v>
      </c>
      <c r="J309" s="24">
        <v>51162442</v>
      </c>
      <c r="K309" s="23">
        <v>273489692</v>
      </c>
      <c r="L309" s="23">
        <v>45116009</v>
      </c>
      <c r="M309" s="24">
        <v>43725236</v>
      </c>
      <c r="N309" s="24">
        <v>88524169</v>
      </c>
      <c r="O309" s="23">
        <v>177365414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2992381740</v>
      </c>
      <c r="E310" s="24">
        <v>2993573835</v>
      </c>
      <c r="F310" s="24">
        <v>1470552646</v>
      </c>
      <c r="G310" s="31">
        <f t="shared" si="60"/>
        <v>0.4914321680094198</v>
      </c>
      <c r="H310" s="23">
        <v>334245316</v>
      </c>
      <c r="I310" s="24">
        <v>221315780</v>
      </c>
      <c r="J310" s="24">
        <v>230137724</v>
      </c>
      <c r="K310" s="23">
        <v>785698820</v>
      </c>
      <c r="L310" s="23">
        <v>216805642</v>
      </c>
      <c r="M310" s="24">
        <v>211996662</v>
      </c>
      <c r="N310" s="24">
        <v>256051522</v>
      </c>
      <c r="O310" s="23">
        <v>684853826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2284927328</v>
      </c>
      <c r="E311" s="24">
        <v>2320260757</v>
      </c>
      <c r="F311" s="24">
        <v>1180894412</v>
      </c>
      <c r="G311" s="31">
        <f t="shared" si="60"/>
        <v>0.51681924301445437</v>
      </c>
      <c r="H311" s="23">
        <v>319842647</v>
      </c>
      <c r="I311" s="24">
        <v>163549609</v>
      </c>
      <c r="J311" s="24">
        <v>185864482</v>
      </c>
      <c r="K311" s="23">
        <v>669256738</v>
      </c>
      <c r="L311" s="23">
        <v>154355506</v>
      </c>
      <c r="M311" s="24">
        <v>146180400</v>
      </c>
      <c r="N311" s="24">
        <v>211101768</v>
      </c>
      <c r="O311" s="23">
        <v>511637674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1473841115</v>
      </c>
      <c r="E312" s="24">
        <v>1473841115</v>
      </c>
      <c r="F312" s="24">
        <v>638514930</v>
      </c>
      <c r="G312" s="31">
        <f t="shared" si="60"/>
        <v>0.43323186163116367</v>
      </c>
      <c r="H312" s="23">
        <v>154034989</v>
      </c>
      <c r="I312" s="24">
        <v>88379447</v>
      </c>
      <c r="J312" s="24">
        <v>95041892</v>
      </c>
      <c r="K312" s="23">
        <v>337456328</v>
      </c>
      <c r="L312" s="23">
        <v>81325432</v>
      </c>
      <c r="M312" s="24">
        <v>96080460</v>
      </c>
      <c r="N312" s="24">
        <v>123652710</v>
      </c>
      <c r="O312" s="23">
        <v>301058602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1064867256</v>
      </c>
      <c r="E313" s="24">
        <v>1076621552</v>
      </c>
      <c r="F313" s="24">
        <v>519426887</v>
      </c>
      <c r="G313" s="31">
        <f t="shared" si="60"/>
        <v>0.487785575219152</v>
      </c>
      <c r="H313" s="23">
        <v>200234708</v>
      </c>
      <c r="I313" s="24">
        <v>61479541</v>
      </c>
      <c r="J313" s="24">
        <v>56319489</v>
      </c>
      <c r="K313" s="23">
        <v>318033738</v>
      </c>
      <c r="L313" s="23">
        <v>56152058</v>
      </c>
      <c r="M313" s="24">
        <v>56719757</v>
      </c>
      <c r="N313" s="24">
        <v>88521334</v>
      </c>
      <c r="O313" s="23">
        <v>201393149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475184441</v>
      </c>
      <c r="F314" s="24">
        <v>238553408</v>
      </c>
      <c r="G314" s="31">
        <f t="shared" si="60"/>
        <v>0.50202276719746386</v>
      </c>
      <c r="H314" s="23">
        <v>108938259</v>
      </c>
      <c r="I314" s="24">
        <v>3396219</v>
      </c>
      <c r="J314" s="24">
        <v>3117387</v>
      </c>
      <c r="K314" s="23">
        <v>115451865</v>
      </c>
      <c r="L314" s="23">
        <v>10153494</v>
      </c>
      <c r="M314" s="24">
        <v>23247504</v>
      </c>
      <c r="N314" s="24">
        <v>89700545</v>
      </c>
      <c r="O314" s="23">
        <v>123101543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9148983247</v>
      </c>
      <c r="E315" s="26">
        <f>SUM(E309:E314)</f>
        <v>9204164763</v>
      </c>
      <c r="F315" s="26">
        <f>SUM(F309:F314)</f>
        <v>4498797389</v>
      </c>
      <c r="G315" s="32">
        <f t="shared" si="60"/>
        <v>0.49172648670825575</v>
      </c>
      <c r="H315" s="25">
        <f t="shared" ref="H315:W315" si="63">SUM(H309:H314)</f>
        <v>1279987494</v>
      </c>
      <c r="I315" s="26">
        <f t="shared" si="63"/>
        <v>597756271</v>
      </c>
      <c r="J315" s="26">
        <f t="shared" si="63"/>
        <v>621643416</v>
      </c>
      <c r="K315" s="25">
        <f t="shared" si="63"/>
        <v>2499387181</v>
      </c>
      <c r="L315" s="25">
        <f t="shared" si="63"/>
        <v>563908141</v>
      </c>
      <c r="M315" s="26">
        <f t="shared" si="63"/>
        <v>577950019</v>
      </c>
      <c r="N315" s="26">
        <f t="shared" si="63"/>
        <v>857552048</v>
      </c>
      <c r="O315" s="25">
        <f t="shared" si="63"/>
        <v>1999410208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740341750</v>
      </c>
      <c r="E316" s="24">
        <v>742306904</v>
      </c>
      <c r="F316" s="24">
        <v>387648152</v>
      </c>
      <c r="G316" s="31">
        <f t="shared" si="60"/>
        <v>0.52360703958678545</v>
      </c>
      <c r="H316" s="23">
        <v>134398396</v>
      </c>
      <c r="I316" s="24">
        <v>42985970</v>
      </c>
      <c r="J316" s="24">
        <v>44505982</v>
      </c>
      <c r="K316" s="23">
        <v>221890348</v>
      </c>
      <c r="L316" s="23">
        <v>38429862</v>
      </c>
      <c r="M316" s="24">
        <v>43265347</v>
      </c>
      <c r="N316" s="24">
        <v>84062595</v>
      </c>
      <c r="O316" s="23">
        <v>165757804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1676576687</v>
      </c>
      <c r="E317" s="24">
        <v>1676377687</v>
      </c>
      <c r="F317" s="24">
        <v>903771833</v>
      </c>
      <c r="G317" s="31">
        <f t="shared" si="60"/>
        <v>0.53905785521637761</v>
      </c>
      <c r="H317" s="23">
        <v>189881189</v>
      </c>
      <c r="I317" s="24">
        <v>120811412</v>
      </c>
      <c r="J317" s="24">
        <v>131589621</v>
      </c>
      <c r="K317" s="23">
        <v>442282222</v>
      </c>
      <c r="L317" s="23">
        <v>145347446</v>
      </c>
      <c r="M317" s="24">
        <v>128286373</v>
      </c>
      <c r="N317" s="24">
        <v>187855792</v>
      </c>
      <c r="O317" s="23">
        <v>461489611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455676508</v>
      </c>
      <c r="E318" s="24">
        <v>455676508</v>
      </c>
      <c r="F318" s="24">
        <v>243670129</v>
      </c>
      <c r="G318" s="31">
        <f t="shared" si="60"/>
        <v>0.53474367171019488</v>
      </c>
      <c r="H318" s="23">
        <v>76313790</v>
      </c>
      <c r="I318" s="24">
        <v>30669736</v>
      </c>
      <c r="J318" s="24">
        <v>32539485</v>
      </c>
      <c r="K318" s="23">
        <v>139523011</v>
      </c>
      <c r="L318" s="23">
        <v>29465307</v>
      </c>
      <c r="M318" s="24">
        <v>32707331</v>
      </c>
      <c r="N318" s="24">
        <v>41974480</v>
      </c>
      <c r="O318" s="23">
        <v>104147118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421912714</v>
      </c>
      <c r="E319" s="24">
        <v>425329322</v>
      </c>
      <c r="F319" s="24">
        <v>206798170</v>
      </c>
      <c r="G319" s="31">
        <f t="shared" si="60"/>
        <v>0.49014443779004013</v>
      </c>
      <c r="H319" s="23">
        <v>41443294</v>
      </c>
      <c r="I319" s="24">
        <v>21422316</v>
      </c>
      <c r="J319" s="24">
        <v>22284949</v>
      </c>
      <c r="K319" s="23">
        <v>85150559</v>
      </c>
      <c r="L319" s="23">
        <v>34586914</v>
      </c>
      <c r="M319" s="24">
        <v>36851809</v>
      </c>
      <c r="N319" s="24">
        <v>50208888</v>
      </c>
      <c r="O319" s="23">
        <v>121647611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273479238</v>
      </c>
      <c r="E320" s="24">
        <v>275085199</v>
      </c>
      <c r="F320" s="24">
        <v>134629351</v>
      </c>
      <c r="G320" s="31">
        <f t="shared" si="60"/>
        <v>0.49228362629853462</v>
      </c>
      <c r="H320" s="23">
        <v>38388022</v>
      </c>
      <c r="I320" s="24">
        <v>15623945</v>
      </c>
      <c r="J320" s="24">
        <v>10749457</v>
      </c>
      <c r="K320" s="23">
        <v>64761424</v>
      </c>
      <c r="L320" s="23">
        <v>7066373</v>
      </c>
      <c r="M320" s="24">
        <v>21557255</v>
      </c>
      <c r="N320" s="24">
        <v>41244299</v>
      </c>
      <c r="O320" s="23">
        <v>69867927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3567986897</v>
      </c>
      <c r="E321" s="26">
        <f>SUM(E316:E320)</f>
        <v>3574775620</v>
      </c>
      <c r="F321" s="26">
        <f>SUM(F316:F320)</f>
        <v>1876517635</v>
      </c>
      <c r="G321" s="32">
        <f t="shared" si="60"/>
        <v>0.52593176185086199</v>
      </c>
      <c r="H321" s="25">
        <f t="shared" ref="H321:W321" si="64">SUM(H316:H320)</f>
        <v>480424691</v>
      </c>
      <c r="I321" s="26">
        <f t="shared" si="64"/>
        <v>231513379</v>
      </c>
      <c r="J321" s="26">
        <f t="shared" si="64"/>
        <v>241669494</v>
      </c>
      <c r="K321" s="25">
        <f t="shared" si="64"/>
        <v>953607564</v>
      </c>
      <c r="L321" s="25">
        <f t="shared" si="64"/>
        <v>254895902</v>
      </c>
      <c r="M321" s="26">
        <f t="shared" si="64"/>
        <v>262668115</v>
      </c>
      <c r="N321" s="26">
        <f t="shared" si="64"/>
        <v>405346054</v>
      </c>
      <c r="O321" s="25">
        <f t="shared" si="64"/>
        <v>922910071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226345873</v>
      </c>
      <c r="E322" s="24">
        <v>226345873</v>
      </c>
      <c r="F322" s="24">
        <v>111101473</v>
      </c>
      <c r="G322" s="31">
        <f t="shared" si="60"/>
        <v>0.49084823826233404</v>
      </c>
      <c r="H322" s="23">
        <v>28011730</v>
      </c>
      <c r="I322" s="24">
        <v>14197088</v>
      </c>
      <c r="J322" s="24">
        <v>14818037</v>
      </c>
      <c r="K322" s="23">
        <v>57026855</v>
      </c>
      <c r="L322" s="23">
        <v>13545807</v>
      </c>
      <c r="M322" s="24">
        <v>14671972</v>
      </c>
      <c r="N322" s="24">
        <v>25856839</v>
      </c>
      <c r="O322" s="23">
        <v>54074618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696827438</v>
      </c>
      <c r="E323" s="24">
        <v>699782838</v>
      </c>
      <c r="F323" s="24">
        <v>388290245</v>
      </c>
      <c r="G323" s="31">
        <f t="shared" si="60"/>
        <v>0.55722582640323648</v>
      </c>
      <c r="H323" s="23">
        <v>197791094</v>
      </c>
      <c r="I323" s="24">
        <v>30335813</v>
      </c>
      <c r="J323" s="24">
        <v>39179864</v>
      </c>
      <c r="K323" s="23">
        <v>267306771</v>
      </c>
      <c r="L323" s="23">
        <v>25402273</v>
      </c>
      <c r="M323" s="24">
        <v>40710740</v>
      </c>
      <c r="N323" s="24">
        <v>54870461</v>
      </c>
      <c r="O323" s="23">
        <v>120983474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1571780394</v>
      </c>
      <c r="E324" s="24">
        <v>1581175566</v>
      </c>
      <c r="F324" s="24">
        <v>771241429</v>
      </c>
      <c r="G324" s="31">
        <f t="shared" si="60"/>
        <v>0.49068014332287185</v>
      </c>
      <c r="H324" s="23">
        <v>150274319</v>
      </c>
      <c r="I324" s="24">
        <v>110213949</v>
      </c>
      <c r="J324" s="24">
        <v>111162557</v>
      </c>
      <c r="K324" s="23">
        <v>371650825</v>
      </c>
      <c r="L324" s="23">
        <v>117677441</v>
      </c>
      <c r="M324" s="24">
        <v>124196000</v>
      </c>
      <c r="N324" s="24">
        <v>157717163</v>
      </c>
      <c r="O324" s="23">
        <v>399590604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3117845361</v>
      </c>
      <c r="E325" s="24">
        <v>3118071411</v>
      </c>
      <c r="F325" s="24">
        <v>1363082136</v>
      </c>
      <c r="G325" s="31">
        <f t="shared" si="60"/>
        <v>0.43718721686787337</v>
      </c>
      <c r="H325" s="23">
        <v>232337815</v>
      </c>
      <c r="I325" s="24">
        <v>248045076</v>
      </c>
      <c r="J325" s="24">
        <v>210625709</v>
      </c>
      <c r="K325" s="23">
        <v>691008600</v>
      </c>
      <c r="L325" s="23">
        <v>206165521</v>
      </c>
      <c r="M325" s="24">
        <v>191907246</v>
      </c>
      <c r="N325" s="24">
        <v>274000769</v>
      </c>
      <c r="O325" s="23">
        <v>672073536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843658900</v>
      </c>
      <c r="E326" s="24">
        <v>869176400</v>
      </c>
      <c r="F326" s="24">
        <v>510850066</v>
      </c>
      <c r="G326" s="31">
        <f t="shared" si="60"/>
        <v>0.6055173080020847</v>
      </c>
      <c r="H326" s="23">
        <v>292893862</v>
      </c>
      <c r="I326" s="24">
        <v>36646882</v>
      </c>
      <c r="J326" s="24">
        <v>37473267</v>
      </c>
      <c r="K326" s="23">
        <v>367014011</v>
      </c>
      <c r="L326" s="23">
        <v>35975214</v>
      </c>
      <c r="M326" s="24">
        <v>37199585</v>
      </c>
      <c r="N326" s="24">
        <v>70661256</v>
      </c>
      <c r="O326" s="23">
        <v>143836055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901054583</v>
      </c>
      <c r="E327" s="24">
        <v>905496534</v>
      </c>
      <c r="F327" s="24">
        <v>464927636</v>
      </c>
      <c r="G327" s="31">
        <f t="shared" si="60"/>
        <v>0.51598165613014813</v>
      </c>
      <c r="H327" s="23">
        <v>117297386</v>
      </c>
      <c r="I327" s="24">
        <v>58624691</v>
      </c>
      <c r="J327" s="24">
        <v>63387577</v>
      </c>
      <c r="K327" s="23">
        <v>239309654</v>
      </c>
      <c r="L327" s="23">
        <v>58463045</v>
      </c>
      <c r="M327" s="24">
        <v>59288106</v>
      </c>
      <c r="N327" s="24">
        <v>107866831</v>
      </c>
      <c r="O327" s="23">
        <v>225617982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1164594322</v>
      </c>
      <c r="E328" s="24">
        <v>1164594322</v>
      </c>
      <c r="F328" s="24">
        <v>635965171</v>
      </c>
      <c r="G328" s="31">
        <f t="shared" si="60"/>
        <v>0.54608300846584412</v>
      </c>
      <c r="H328" s="23">
        <v>250606308</v>
      </c>
      <c r="I328" s="24">
        <v>72407071</v>
      </c>
      <c r="J328" s="24">
        <v>64258800</v>
      </c>
      <c r="K328" s="23">
        <v>387272179</v>
      </c>
      <c r="L328" s="23">
        <v>73912269</v>
      </c>
      <c r="M328" s="24">
        <v>71583325</v>
      </c>
      <c r="N328" s="24">
        <v>103197398</v>
      </c>
      <c r="O328" s="23">
        <v>248692992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517937230</v>
      </c>
      <c r="E329" s="24">
        <v>518222963</v>
      </c>
      <c r="F329" s="24">
        <v>264061232</v>
      </c>
      <c r="G329" s="31">
        <f t="shared" si="60"/>
        <v>0.50983249842842926</v>
      </c>
      <c r="H329" s="23">
        <v>92826227</v>
      </c>
      <c r="I329" s="24">
        <v>22825018</v>
      </c>
      <c r="J329" s="24">
        <v>18525356</v>
      </c>
      <c r="K329" s="23">
        <v>134176601</v>
      </c>
      <c r="L329" s="23">
        <v>21920164</v>
      </c>
      <c r="M329" s="24">
        <v>25613851</v>
      </c>
      <c r="N329" s="24">
        <v>82350616</v>
      </c>
      <c r="O329" s="23">
        <v>129884631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9040044101</v>
      </c>
      <c r="E330" s="26">
        <f>SUM(E322:E329)</f>
        <v>9082865907</v>
      </c>
      <c r="F330" s="26">
        <f>SUM(F322:F329)</f>
        <v>4509519388</v>
      </c>
      <c r="G330" s="32">
        <f t="shared" si="60"/>
        <v>0.49883820671861123</v>
      </c>
      <c r="H330" s="25">
        <f t="shared" ref="H330:W330" si="65">SUM(H322:H329)</f>
        <v>1362038741</v>
      </c>
      <c r="I330" s="26">
        <f t="shared" si="65"/>
        <v>593295588</v>
      </c>
      <c r="J330" s="26">
        <f t="shared" si="65"/>
        <v>559431167</v>
      </c>
      <c r="K330" s="25">
        <f t="shared" si="65"/>
        <v>2514765496</v>
      </c>
      <c r="L330" s="25">
        <f t="shared" si="65"/>
        <v>553061734</v>
      </c>
      <c r="M330" s="26">
        <f t="shared" si="65"/>
        <v>565170825</v>
      </c>
      <c r="N330" s="26">
        <f t="shared" si="65"/>
        <v>876521333</v>
      </c>
      <c r="O330" s="25">
        <f t="shared" si="65"/>
        <v>1994753892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106305049</v>
      </c>
      <c r="E331" s="24">
        <v>106305049</v>
      </c>
      <c r="F331" s="24">
        <v>54499358</v>
      </c>
      <c r="G331" s="31">
        <f t="shared" si="60"/>
        <v>0.5126695158195167</v>
      </c>
      <c r="H331" s="23">
        <v>18913977</v>
      </c>
      <c r="I331" s="24">
        <v>6040224</v>
      </c>
      <c r="J331" s="24">
        <v>5919589</v>
      </c>
      <c r="K331" s="23">
        <v>30873790</v>
      </c>
      <c r="L331" s="23">
        <v>5166917</v>
      </c>
      <c r="M331" s="24">
        <v>5930710</v>
      </c>
      <c r="N331" s="24">
        <v>12527941</v>
      </c>
      <c r="O331" s="23">
        <v>23625568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88733752</v>
      </c>
      <c r="E332" s="24">
        <v>90268752</v>
      </c>
      <c r="F332" s="24">
        <v>51444684</v>
      </c>
      <c r="G332" s="31">
        <f t="shared" si="60"/>
        <v>0.57976455227544077</v>
      </c>
      <c r="H332" s="23">
        <v>17222131</v>
      </c>
      <c r="I332" s="24">
        <v>7230530</v>
      </c>
      <c r="J332" s="24">
        <v>4188963</v>
      </c>
      <c r="K332" s="23">
        <v>28641624</v>
      </c>
      <c r="L332" s="23">
        <v>3718919</v>
      </c>
      <c r="M332" s="24">
        <v>4915686</v>
      </c>
      <c r="N332" s="24">
        <v>14168455</v>
      </c>
      <c r="O332" s="23">
        <v>22803060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419210646</v>
      </c>
      <c r="E333" s="24">
        <v>419210646</v>
      </c>
      <c r="F333" s="24">
        <v>201786918</v>
      </c>
      <c r="G333" s="31">
        <f t="shared" si="60"/>
        <v>0.48134969835665864</v>
      </c>
      <c r="H333" s="23">
        <v>69728275</v>
      </c>
      <c r="I333" s="24">
        <v>0</v>
      </c>
      <c r="J333" s="24">
        <v>41718354</v>
      </c>
      <c r="K333" s="23">
        <v>111446629</v>
      </c>
      <c r="L333" s="23">
        <v>21891174</v>
      </c>
      <c r="M333" s="24">
        <v>20303617</v>
      </c>
      <c r="N333" s="24">
        <v>48145498</v>
      </c>
      <c r="O333" s="23">
        <v>90340289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114880983</v>
      </c>
      <c r="E334" s="24">
        <v>118226991</v>
      </c>
      <c r="F334" s="24">
        <v>45273181</v>
      </c>
      <c r="G334" s="31">
        <f t="shared" si="60"/>
        <v>0.39408768812502237</v>
      </c>
      <c r="H334" s="23">
        <v>5510103</v>
      </c>
      <c r="I334" s="24">
        <v>6367836</v>
      </c>
      <c r="J334" s="24">
        <v>5458602</v>
      </c>
      <c r="K334" s="23">
        <v>17336541</v>
      </c>
      <c r="L334" s="23">
        <v>5562283</v>
      </c>
      <c r="M334" s="24">
        <v>5358065</v>
      </c>
      <c r="N334" s="24">
        <v>17016292</v>
      </c>
      <c r="O334" s="23">
        <v>27936640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729130430</v>
      </c>
      <c r="E335" s="26">
        <f>SUM(E331:E334)</f>
        <v>734011438</v>
      </c>
      <c r="F335" s="26">
        <f>SUM(F331:F334)</f>
        <v>353004141</v>
      </c>
      <c r="G335" s="32">
        <f t="shared" si="60"/>
        <v>0.48414402482145752</v>
      </c>
      <c r="H335" s="25">
        <f t="shared" ref="H335:W335" si="66">SUM(H331:H334)</f>
        <v>111374486</v>
      </c>
      <c r="I335" s="26">
        <f t="shared" si="66"/>
        <v>19638590</v>
      </c>
      <c r="J335" s="26">
        <f t="shared" si="66"/>
        <v>57285508</v>
      </c>
      <c r="K335" s="25">
        <f t="shared" si="66"/>
        <v>188298584</v>
      </c>
      <c r="L335" s="25">
        <f t="shared" si="66"/>
        <v>36339293</v>
      </c>
      <c r="M335" s="26">
        <f t="shared" si="66"/>
        <v>36508078</v>
      </c>
      <c r="N335" s="26">
        <f t="shared" si="66"/>
        <v>91858186</v>
      </c>
      <c r="O335" s="25">
        <f t="shared" si="66"/>
        <v>164705557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85889781256</v>
      </c>
      <c r="E336" s="26">
        <f>SUM(E300,E302:E307,E309:E314,E316:E320,E322:E329,E331:E334)</f>
        <v>86069805121</v>
      </c>
      <c r="F336" s="26">
        <f>SUM(F300,F302:F307,F309:F314,F316:F320,F322:F329,F331:F334)</f>
        <v>44522456888</v>
      </c>
      <c r="G336" s="32">
        <f t="shared" si="60"/>
        <v>0.51836733353992326</v>
      </c>
      <c r="H336" s="25">
        <f t="shared" ref="H336:W336" si="67">SUM(H300,H302:H307,H309:H314,H316:H320,H322:H329,H331:H334)</f>
        <v>9311114172</v>
      </c>
      <c r="I336" s="26">
        <f t="shared" si="67"/>
        <v>6861546347</v>
      </c>
      <c r="J336" s="26">
        <f t="shared" si="67"/>
        <v>6053810587</v>
      </c>
      <c r="K336" s="25">
        <f t="shared" si="67"/>
        <v>22226471106</v>
      </c>
      <c r="L336" s="25">
        <f t="shared" si="67"/>
        <v>6865339869</v>
      </c>
      <c r="M336" s="26">
        <f t="shared" si="67"/>
        <v>5953625688</v>
      </c>
      <c r="N336" s="26">
        <f t="shared" si="67"/>
        <v>9477020225</v>
      </c>
      <c r="O336" s="25">
        <f t="shared" si="67"/>
        <v>22295985782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535991006574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536522735541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285283855009</v>
      </c>
      <c r="G337" s="34">
        <f t="shared" si="60"/>
        <v>0.53225492873939317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67848617521</v>
      </c>
      <c r="I337" s="30">
        <f t="shared" si="68"/>
        <v>35289687654</v>
      </c>
      <c r="J337" s="30">
        <f t="shared" si="68"/>
        <v>53135096898</v>
      </c>
      <c r="K337" s="29">
        <f t="shared" si="68"/>
        <v>156273402073</v>
      </c>
      <c r="L337" s="29">
        <f t="shared" si="68"/>
        <v>29136043738</v>
      </c>
      <c r="M337" s="30">
        <f t="shared" si="68"/>
        <v>34814161670</v>
      </c>
      <c r="N337" s="30">
        <f t="shared" si="68"/>
        <v>65060247528</v>
      </c>
      <c r="O337" s="29">
        <f t="shared" si="68"/>
        <v>129010452936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ADFDC2-0A44-48D3-A1E5-96AA786A49A7}"/>
</file>

<file path=customXml/itemProps2.xml><?xml version="1.0" encoding="utf-8"?>
<ds:datastoreItem xmlns:ds="http://schemas.openxmlformats.org/officeDocument/2006/customXml" ds:itemID="{CFF75700-CEDB-4937-A140-C8D8B81B7B51}"/>
</file>

<file path=customXml/itemProps3.xml><?xml version="1.0" encoding="utf-8"?>
<ds:datastoreItem xmlns:ds="http://schemas.openxmlformats.org/officeDocument/2006/customXml" ds:itemID="{F698B750-41DF-4173-A41F-DC39283C0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2024-02-06T08:22:40Z</dcterms:created>
  <dcterms:modified xsi:type="dcterms:W3CDTF">2024-02-06T08:25:44Z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