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5801FE90-147F-4B2D-A96C-39C217DB13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G337" i="1" s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G335" i="1" s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G301" i="1" s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G258" i="1" s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7" i="1" s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G130" i="1" s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G61" i="1" s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38" i="1" l="1"/>
  <c r="G196" i="1"/>
  <c r="G25" i="1"/>
  <c r="G8" i="1"/>
  <c r="G168" i="1"/>
  <c r="G238" i="1"/>
  <c r="G56" i="1"/>
  <c r="G76" i="1"/>
  <c r="G82" i="1"/>
  <c r="G17" i="1"/>
  <c r="G52" i="1"/>
  <c r="G100" i="1"/>
  <c r="G142" i="1"/>
  <c r="G148" i="1"/>
  <c r="G257" i="1"/>
  <c r="G265" i="1"/>
  <c r="G290" i="1"/>
  <c r="G330" i="1"/>
  <c r="G89" i="1"/>
  <c r="G135" i="1"/>
  <c r="G252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<sst xmlns="http://schemas.openxmlformats.org/spreadsheetml/2006/main" count="1001" uniqueCount="607">
  <si>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</si>
  <si>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</si>
  <si>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2nd Quarter Ended 31 December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</si>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</sst>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9405341830</v>
      </c>
      <c r="E6" s="24">
        <v>9408403948</v>
      </c>
      <c r="F6" s="24">
        <v>5074507207</v>
      </c>
      <c r="G6" s="31">
        <f>IF(($D6       =0),0,($F6       /$D6       ))</f>
        <v>0.53953458563451273</v>
      </c>
      <c r="H6" s="23">
        <v>882478352</v>
      </c>
      <c r="I6" s="24">
        <v>1048251968</v>
      </c>
      <c r="J6" s="24">
        <v>765352387</v>
      </c>
      <c r="K6" s="23">
        <v>2696082707</v>
      </c>
      <c r="L6" s="23">
        <v>909272223</v>
      </c>
      <c r="M6" s="24">
        <v>698664163</v>
      </c>
      <c r="N6" s="24">
        <v>770488114</v>
      </c>
      <c r="O6" s="23">
        <v>2378424500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17272541720</v>
      </c>
      <c r="E7" s="24">
        <v>17272541720</v>
      </c>
      <c r="F7" s="24">
        <v>9214843676</v>
      </c>
      <c r="G7" s="31">
        <f>IF(($D7       =0),0,($F7       /$D7       ))</f>
        <v>0.53349668076529044</v>
      </c>
      <c r="H7" s="23">
        <v>1610472220</v>
      </c>
      <c r="I7" s="24">
        <v>3753802051</v>
      </c>
      <c r="J7" s="24">
        <v>1040559239</v>
      </c>
      <c r="K7" s="23">
        <v>6404833510</v>
      </c>
      <c r="L7" s="23">
        <v>927468023</v>
      </c>
      <c r="M7" s="24">
        <v>1015955236</v>
      </c>
      <c r="N7" s="24">
        <v>866586907</v>
      </c>
      <c r="O7" s="23">
        <v>2810010166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26677883550</v>
      </c>
      <c r="E8" s="26">
        <f>SUM(E6:E7)</f>
        <v>26680945668</v>
      </c>
      <c r="F8" s="26">
        <f>SUM(F6:F7)</f>
        <v>14289350883</v>
      </c>
      <c r="G8" s="32">
        <f>IF(($D8       =0),0,($F8       /$D8       ))</f>
        <v>0.53562535634503139</v>
      </c>
      <c r="H8" s="25">
        <f t="shared" ref="H8:W8" si="0">SUM(H6:H7)</f>
        <v>2492950572</v>
      </c>
      <c r="I8" s="26">
        <f t="shared" si="0"/>
        <v>4802054019</v>
      </c>
      <c r="J8" s="26">
        <f t="shared" si="0"/>
        <v>1805911626</v>
      </c>
      <c r="K8" s="25">
        <f t="shared" si="0"/>
        <v>9100916217</v>
      </c>
      <c r="L8" s="25">
        <f t="shared" si="0"/>
        <v>1836740246</v>
      </c>
      <c r="M8" s="26">
        <f t="shared" si="0"/>
        <v>1714619399</v>
      </c>
      <c r="N8" s="26">
        <f t="shared" si="0"/>
        <v>1637075021</v>
      </c>
      <c r="O8" s="25">
        <f t="shared" si="0"/>
        <v>5188434666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554298038</v>
      </c>
      <c r="E9" s="24">
        <v>554298038</v>
      </c>
      <c r="F9" s="24">
        <v>272610301</v>
      </c>
      <c r="G9" s="31">
        <f>IF(($D9       =0),0,($F9       /$D9       ))</f>
        <v>0.49181177329009418</v>
      </c>
      <c r="H9" s="23">
        <v>27538729</v>
      </c>
      <c r="I9" s="24">
        <v>48584670</v>
      </c>
      <c r="J9" s="24">
        <v>50223572</v>
      </c>
      <c r="K9" s="23">
        <v>126346971</v>
      </c>
      <c r="L9" s="23">
        <v>43560603</v>
      </c>
      <c r="M9" s="24">
        <v>56085039</v>
      </c>
      <c r="N9" s="24">
        <v>46617688</v>
      </c>
      <c r="O9" s="23">
        <v>146263330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373106714</v>
      </c>
      <c r="E10" s="24">
        <v>373641454</v>
      </c>
      <c r="F10" s="24">
        <v>110448265</v>
      </c>
      <c r="G10" s="31">
        <f t="shared" ref="G10:G52" si="1">IF(($D10      =0),0,($F10      /$D10      ))</f>
        <v>0.29602325783931083</v>
      </c>
      <c r="H10" s="23">
        <v>9968456</v>
      </c>
      <c r="I10" s="24">
        <v>10367291</v>
      </c>
      <c r="J10" s="24">
        <v>38642416</v>
      </c>
      <c r="K10" s="23">
        <v>58978163</v>
      </c>
      <c r="L10" s="23">
        <v>11715551</v>
      </c>
      <c r="M10" s="24">
        <v>28352127</v>
      </c>
      <c r="N10" s="24">
        <v>11402424</v>
      </c>
      <c r="O10" s="23">
        <v>51470102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684903101</v>
      </c>
      <c r="E11" s="24">
        <v>684903101</v>
      </c>
      <c r="F11" s="24">
        <v>168129079</v>
      </c>
      <c r="G11" s="31">
        <f t="shared" si="1"/>
        <v>0.2454786359625491</v>
      </c>
      <c r="H11" s="23">
        <v>41772990</v>
      </c>
      <c r="I11" s="24">
        <v>0</v>
      </c>
      <c r="J11" s="24">
        <v>0</v>
      </c>
      <c r="K11" s="23">
        <v>41772990</v>
      </c>
      <c r="L11" s="23">
        <v>26312867</v>
      </c>
      <c r="M11" s="24">
        <v>36895863</v>
      </c>
      <c r="N11" s="24">
        <v>63147359</v>
      </c>
      <c r="O11" s="23">
        <v>126356089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560769599</v>
      </c>
      <c r="E12" s="24">
        <v>560769599</v>
      </c>
      <c r="F12" s="24">
        <v>306062991</v>
      </c>
      <c r="G12" s="31">
        <f t="shared" si="1"/>
        <v>0.54579098358004963</v>
      </c>
      <c r="H12" s="23">
        <v>40272038</v>
      </c>
      <c r="I12" s="24">
        <v>47836818</v>
      </c>
      <c r="J12" s="24">
        <v>59478360</v>
      </c>
      <c r="K12" s="23">
        <v>147587216</v>
      </c>
      <c r="L12" s="23">
        <v>48406458</v>
      </c>
      <c r="M12" s="24">
        <v>54526925</v>
      </c>
      <c r="N12" s="24">
        <v>55542392</v>
      </c>
      <c r="O12" s="23">
        <v>158475775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260784677</v>
      </c>
      <c r="E13" s="24">
        <v>260784677</v>
      </c>
      <c r="F13" s="24">
        <v>98952829</v>
      </c>
      <c r="G13" s="31">
        <f t="shared" si="1"/>
        <v>0.37944265030571561</v>
      </c>
      <c r="H13" s="23">
        <v>13633296</v>
      </c>
      <c r="I13" s="24">
        <v>10650092</v>
      </c>
      <c r="J13" s="24">
        <v>31453518</v>
      </c>
      <c r="K13" s="23">
        <v>55736906</v>
      </c>
      <c r="L13" s="23">
        <v>22112988</v>
      </c>
      <c r="M13" s="24">
        <v>21092991</v>
      </c>
      <c r="N13" s="24">
        <v>9944</v>
      </c>
      <c r="O13" s="23">
        <v>43215923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1268316432</v>
      </c>
      <c r="E14" s="24">
        <v>1432393232</v>
      </c>
      <c r="F14" s="24">
        <v>580228956</v>
      </c>
      <c r="G14" s="31">
        <f t="shared" si="1"/>
        <v>0.45747964889569454</v>
      </c>
      <c r="H14" s="23">
        <v>78015752</v>
      </c>
      <c r="I14" s="24">
        <v>92236617</v>
      </c>
      <c r="J14" s="24">
        <v>118259356</v>
      </c>
      <c r="K14" s="23">
        <v>288511725</v>
      </c>
      <c r="L14" s="23">
        <v>89589311</v>
      </c>
      <c r="M14" s="24">
        <v>106206218</v>
      </c>
      <c r="N14" s="24">
        <v>95921702</v>
      </c>
      <c r="O14" s="23">
        <v>291717231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219363438</v>
      </c>
      <c r="E15" s="24">
        <v>219363438</v>
      </c>
      <c r="F15" s="24">
        <v>74770153</v>
      </c>
      <c r="G15" s="31">
        <f t="shared" si="1"/>
        <v>0.34085057054950058</v>
      </c>
      <c r="H15" s="23">
        <v>18126952</v>
      </c>
      <c r="I15" s="24">
        <v>-2447977</v>
      </c>
      <c r="J15" s="24">
        <v>19430007</v>
      </c>
      <c r="K15" s="23">
        <v>35108982</v>
      </c>
      <c r="L15" s="23">
        <v>14272884</v>
      </c>
      <c r="M15" s="24">
        <v>9165610</v>
      </c>
      <c r="N15" s="24">
        <v>16222677</v>
      </c>
      <c r="O15" s="23">
        <v>39661171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200522504</v>
      </c>
      <c r="F16" s="24">
        <v>64263909</v>
      </c>
      <c r="G16" s="31">
        <f t="shared" si="1"/>
        <v>0.35580244494161972</v>
      </c>
      <c r="H16" s="23">
        <v>11431372</v>
      </c>
      <c r="I16" s="24">
        <v>7729733</v>
      </c>
      <c r="J16" s="24">
        <v>10541791</v>
      </c>
      <c r="K16" s="23">
        <v>29702896</v>
      </c>
      <c r="L16" s="23">
        <v>12751198</v>
      </c>
      <c r="M16" s="24">
        <v>15021847</v>
      </c>
      <c r="N16" s="24">
        <v>6787968</v>
      </c>
      <c r="O16" s="23">
        <v>34561013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4102158827</v>
      </c>
      <c r="E17" s="26">
        <f>SUM(E9:E16)</f>
        <v>4286676043</v>
      </c>
      <c r="F17" s="26">
        <f>SUM(F9:F16)</f>
        <v>1675466483</v>
      </c>
      <c r="G17" s="32">
        <f t="shared" si="1"/>
        <v>0.4084353028878957</v>
      </c>
      <c r="H17" s="25">
        <f t="shared" ref="H17:W17" si="2">SUM(H9:H16)</f>
        <v>240759585</v>
      </c>
      <c r="I17" s="26">
        <f t="shared" si="2"/>
        <v>214957244</v>
      </c>
      <c r="J17" s="26">
        <f t="shared" si="2"/>
        <v>328029020</v>
      </c>
      <c r="K17" s="25">
        <f t="shared" si="2"/>
        <v>783745849</v>
      </c>
      <c r="L17" s="25">
        <f t="shared" si="2"/>
        <v>268721860</v>
      </c>
      <c r="M17" s="26">
        <f t="shared" si="2"/>
        <v>327346620</v>
      </c>
      <c r="N17" s="26">
        <f t="shared" si="2"/>
        <v>295652154</v>
      </c>
      <c r="O17" s="25">
        <f t="shared" si="2"/>
        <v>891720634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355778346</v>
      </c>
      <c r="E18" s="24">
        <v>355778346</v>
      </c>
      <c r="F18" s="24">
        <v>53846546</v>
      </c>
      <c r="G18" s="31">
        <f t="shared" si="1"/>
        <v>0.15134857589112521</v>
      </c>
      <c r="H18" s="23">
        <v>6394513</v>
      </c>
      <c r="I18" s="24">
        <v>4685457</v>
      </c>
      <c r="J18" s="24">
        <v>4885520</v>
      </c>
      <c r="K18" s="23">
        <v>15965490</v>
      </c>
      <c r="L18" s="23">
        <v>13428544</v>
      </c>
      <c r="M18" s="24">
        <v>13581253</v>
      </c>
      <c r="N18" s="24">
        <v>10871259</v>
      </c>
      <c r="O18" s="23">
        <v>37881056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523869680</v>
      </c>
      <c r="E19" s="24">
        <v>540143717</v>
      </c>
      <c r="F19" s="24">
        <v>178524753</v>
      </c>
      <c r="G19" s="31">
        <f t="shared" si="1"/>
        <v>0.34078084648838619</v>
      </c>
      <c r="H19" s="23">
        <v>29558078</v>
      </c>
      <c r="I19" s="24">
        <v>26982287</v>
      </c>
      <c r="J19" s="24">
        <v>31324677</v>
      </c>
      <c r="K19" s="23">
        <v>87865042</v>
      </c>
      <c r="L19" s="23">
        <v>30059518</v>
      </c>
      <c r="M19" s="24">
        <v>29738060</v>
      </c>
      <c r="N19" s="24">
        <v>30862133</v>
      </c>
      <c r="O19" s="23">
        <v>90659711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120253388</v>
      </c>
      <c r="E20" s="24">
        <v>120263393</v>
      </c>
      <c r="F20" s="24">
        <v>51519132</v>
      </c>
      <c r="G20" s="31">
        <f t="shared" si="1"/>
        <v>0.42842145952677857</v>
      </c>
      <c r="H20" s="23">
        <v>6108354</v>
      </c>
      <c r="I20" s="24">
        <v>10045845</v>
      </c>
      <c r="J20" s="24">
        <v>8140391</v>
      </c>
      <c r="K20" s="23">
        <v>24294590</v>
      </c>
      <c r="L20" s="23">
        <v>8279454</v>
      </c>
      <c r="M20" s="24">
        <v>9343185</v>
      </c>
      <c r="N20" s="24">
        <v>9601903</v>
      </c>
      <c r="O20" s="23">
        <v>27224542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305538054</v>
      </c>
      <c r="E21" s="24">
        <v>305788054</v>
      </c>
      <c r="F21" s="24">
        <v>117609274</v>
      </c>
      <c r="G21" s="31">
        <f t="shared" si="1"/>
        <v>0.3849251262168476</v>
      </c>
      <c r="H21" s="23">
        <v>15923590</v>
      </c>
      <c r="I21" s="24">
        <v>31217518</v>
      </c>
      <c r="J21" s="24">
        <v>16881679</v>
      </c>
      <c r="K21" s="23">
        <v>64022787</v>
      </c>
      <c r="L21" s="23">
        <v>19964133</v>
      </c>
      <c r="M21" s="24">
        <v>20525873</v>
      </c>
      <c r="N21" s="24">
        <v>13096481</v>
      </c>
      <c r="O21" s="23">
        <v>53586487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201801315</v>
      </c>
      <c r="E22" s="24">
        <v>207996312</v>
      </c>
      <c r="F22" s="24">
        <v>86185365</v>
      </c>
      <c r="G22" s="31">
        <f t="shared" si="1"/>
        <v>0.42708029429837957</v>
      </c>
      <c r="H22" s="23">
        <v>8942579</v>
      </c>
      <c r="I22" s="24">
        <v>10903352</v>
      </c>
      <c r="J22" s="24">
        <v>17762802</v>
      </c>
      <c r="K22" s="23">
        <v>37608733</v>
      </c>
      <c r="L22" s="23">
        <v>13618715</v>
      </c>
      <c r="M22" s="24">
        <v>17112602</v>
      </c>
      <c r="N22" s="24">
        <v>17845315</v>
      </c>
      <c r="O22" s="23">
        <v>48576632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514345731</v>
      </c>
      <c r="E23" s="24">
        <v>514345731</v>
      </c>
      <c r="F23" s="24">
        <v>199865510</v>
      </c>
      <c r="G23" s="31">
        <f t="shared" si="1"/>
        <v>0.38858203335608127</v>
      </c>
      <c r="H23" s="23">
        <v>31454461</v>
      </c>
      <c r="I23" s="24">
        <v>37990105</v>
      </c>
      <c r="J23" s="24">
        <v>38518134</v>
      </c>
      <c r="K23" s="23">
        <v>107962700</v>
      </c>
      <c r="L23" s="23">
        <v>35216137</v>
      </c>
      <c r="M23" s="24">
        <v>22482593</v>
      </c>
      <c r="N23" s="24">
        <v>34204080</v>
      </c>
      <c r="O23" s="23">
        <v>91902810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1839455564</v>
      </c>
      <c r="E24" s="24">
        <v>1839455564</v>
      </c>
      <c r="F24" s="24">
        <v>547090112</v>
      </c>
      <c r="G24" s="31">
        <f t="shared" si="1"/>
        <v>0.29741958583132155</v>
      </c>
      <c r="H24" s="23">
        <v>66764209</v>
      </c>
      <c r="I24" s="24">
        <v>102950571</v>
      </c>
      <c r="J24" s="24">
        <v>94018901</v>
      </c>
      <c r="K24" s="23">
        <v>263733681</v>
      </c>
      <c r="L24" s="23">
        <v>90665646</v>
      </c>
      <c r="M24" s="24">
        <v>84949870</v>
      </c>
      <c r="N24" s="24">
        <v>107740915</v>
      </c>
      <c r="O24" s="23">
        <v>283356431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3861042078</v>
      </c>
      <c r="E25" s="26">
        <f>SUM(E18:E24)</f>
        <v>3883771117</v>
      </c>
      <c r="F25" s="26">
        <f>SUM(F18:F24)</f>
        <v>1234640692</v>
      </c>
      <c r="G25" s="32">
        <f t="shared" si="1"/>
        <v>0.31976877409208077</v>
      </c>
      <c r="H25" s="25">
        <f t="shared" ref="H25:W25" si="3">SUM(H18:H24)</f>
        <v>165145784</v>
      </c>
      <c r="I25" s="26">
        <f t="shared" si="3"/>
        <v>224775135</v>
      </c>
      <c r="J25" s="26">
        <f t="shared" si="3"/>
        <v>211532104</v>
      </c>
      <c r="K25" s="25">
        <f t="shared" si="3"/>
        <v>601453023</v>
      </c>
      <c r="L25" s="25">
        <f t="shared" si="3"/>
        <v>211232147</v>
      </c>
      <c r="M25" s="26">
        <f t="shared" si="3"/>
        <v>197733436</v>
      </c>
      <c r="N25" s="26">
        <f t="shared" si="3"/>
        <v>224222086</v>
      </c>
      <c r="O25" s="25">
        <f t="shared" si="3"/>
        <v>633187669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373321436</v>
      </c>
      <c r="E26" s="24">
        <v>373321436</v>
      </c>
      <c r="F26" s="24">
        <v>205095406</v>
      </c>
      <c r="G26" s="31">
        <f t="shared" si="1"/>
        <v>0.54938020221265838</v>
      </c>
      <c r="H26" s="23">
        <v>17039546</v>
      </c>
      <c r="I26" s="24">
        <v>13116741</v>
      </c>
      <c r="J26" s="24">
        <v>81715873</v>
      </c>
      <c r="K26" s="23">
        <v>111872160</v>
      </c>
      <c r="L26" s="23">
        <v>20626651</v>
      </c>
      <c r="M26" s="24">
        <v>39238897</v>
      </c>
      <c r="N26" s="24">
        <v>33357698</v>
      </c>
      <c r="O26" s="23">
        <v>93223246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272817456</v>
      </c>
      <c r="E27" s="24">
        <v>272817456</v>
      </c>
      <c r="F27" s="24">
        <v>119807316</v>
      </c>
      <c r="G27" s="31">
        <f t="shared" si="1"/>
        <v>0.43914827796063022</v>
      </c>
      <c r="H27" s="23">
        <v>19042767</v>
      </c>
      <c r="I27" s="24">
        <v>20293915</v>
      </c>
      <c r="J27" s="24">
        <v>20531622</v>
      </c>
      <c r="K27" s="23">
        <v>59868304</v>
      </c>
      <c r="L27" s="23">
        <v>19043340</v>
      </c>
      <c r="M27" s="24">
        <v>19895528</v>
      </c>
      <c r="N27" s="24">
        <v>21000144</v>
      </c>
      <c r="O27" s="23">
        <v>59939012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216123622</v>
      </c>
      <c r="E28" s="24">
        <v>216123622</v>
      </c>
      <c r="F28" s="24">
        <v>98968684</v>
      </c>
      <c r="G28" s="31">
        <f t="shared" si="1"/>
        <v>0.45792626962359534</v>
      </c>
      <c r="H28" s="23">
        <v>18108176</v>
      </c>
      <c r="I28" s="24">
        <v>19279110</v>
      </c>
      <c r="J28" s="24">
        <v>23876235</v>
      </c>
      <c r="K28" s="23">
        <v>61263521</v>
      </c>
      <c r="L28" s="23">
        <v>16674090</v>
      </c>
      <c r="M28" s="24">
        <v>21031073</v>
      </c>
      <c r="N28" s="24">
        <v>0</v>
      </c>
      <c r="O28" s="23">
        <v>37705163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273170346</v>
      </c>
      <c r="E29" s="24">
        <v>273170346</v>
      </c>
      <c r="F29" s="24">
        <v>109222890</v>
      </c>
      <c r="G29" s="31">
        <f t="shared" si="1"/>
        <v>0.39983435830183411</v>
      </c>
      <c r="H29" s="23">
        <v>13501034</v>
      </c>
      <c r="I29" s="24">
        <v>16216482</v>
      </c>
      <c r="J29" s="24">
        <v>21347053</v>
      </c>
      <c r="K29" s="23">
        <v>51064569</v>
      </c>
      <c r="L29" s="23">
        <v>20001207</v>
      </c>
      <c r="M29" s="24">
        <v>18752626</v>
      </c>
      <c r="N29" s="24">
        <v>19404488</v>
      </c>
      <c r="O29" s="23">
        <v>58158321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125615772</v>
      </c>
      <c r="E30" s="24">
        <v>125163566</v>
      </c>
      <c r="F30" s="24">
        <v>68083376</v>
      </c>
      <c r="G30" s="31">
        <f t="shared" si="1"/>
        <v>0.54199703521306231</v>
      </c>
      <c r="H30" s="23">
        <v>6539903</v>
      </c>
      <c r="I30" s="24">
        <v>11560139</v>
      </c>
      <c r="J30" s="24">
        <v>11732791</v>
      </c>
      <c r="K30" s="23">
        <v>29832833</v>
      </c>
      <c r="L30" s="23">
        <v>9600333</v>
      </c>
      <c r="M30" s="24">
        <v>15284501</v>
      </c>
      <c r="N30" s="24">
        <v>13365709</v>
      </c>
      <c r="O30" s="23">
        <v>38250543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975595520</v>
      </c>
      <c r="E31" s="24">
        <v>978544258</v>
      </c>
      <c r="F31" s="24">
        <v>507989409</v>
      </c>
      <c r="G31" s="31">
        <f t="shared" si="1"/>
        <v>0.52069674223186269</v>
      </c>
      <c r="H31" s="23">
        <v>85434075</v>
      </c>
      <c r="I31" s="24">
        <v>102757676</v>
      </c>
      <c r="J31" s="24">
        <v>39706318</v>
      </c>
      <c r="K31" s="23">
        <v>227898069</v>
      </c>
      <c r="L31" s="23">
        <v>138123581</v>
      </c>
      <c r="M31" s="24">
        <v>38433514</v>
      </c>
      <c r="N31" s="24">
        <v>103534245</v>
      </c>
      <c r="O31" s="23">
        <v>280091340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1419372529</v>
      </c>
      <c r="E32" s="24">
        <v>1419372529</v>
      </c>
      <c r="F32" s="24">
        <v>682495052</v>
      </c>
      <c r="G32" s="31">
        <f t="shared" si="1"/>
        <v>0.48084279359756443</v>
      </c>
      <c r="H32" s="23">
        <v>46798180</v>
      </c>
      <c r="I32" s="24">
        <v>67579105</v>
      </c>
      <c r="J32" s="24">
        <v>192286795</v>
      </c>
      <c r="K32" s="23">
        <v>306664080</v>
      </c>
      <c r="L32" s="23">
        <v>109249843</v>
      </c>
      <c r="M32" s="24">
        <v>98668751</v>
      </c>
      <c r="N32" s="24">
        <v>167912378</v>
      </c>
      <c r="O32" s="23">
        <v>375830972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3656016681</v>
      </c>
      <c r="E33" s="26">
        <f>SUM(E26:E32)</f>
        <v>3658513213</v>
      </c>
      <c r="F33" s="26">
        <f>SUM(F26:F32)</f>
        <v>1791662133</v>
      </c>
      <c r="G33" s="32">
        <f t="shared" si="1"/>
        <v>0.49005852252018212</v>
      </c>
      <c r="H33" s="25">
        <f t="shared" ref="H33:W33" si="4">SUM(H26:H32)</f>
        <v>206463681</v>
      </c>
      <c r="I33" s="26">
        <f t="shared" si="4"/>
        <v>250803168</v>
      </c>
      <c r="J33" s="26">
        <f t="shared" si="4"/>
        <v>391196687</v>
      </c>
      <c r="K33" s="25">
        <f t="shared" si="4"/>
        <v>848463536</v>
      </c>
      <c r="L33" s="25">
        <f t="shared" si="4"/>
        <v>333319045</v>
      </c>
      <c r="M33" s="26">
        <f t="shared" si="4"/>
        <v>251304890</v>
      </c>
      <c r="N33" s="26">
        <f t="shared" si="4"/>
        <v>358574662</v>
      </c>
      <c r="O33" s="25">
        <f t="shared" si="4"/>
        <v>943198597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416084160</v>
      </c>
      <c r="E34" s="24">
        <v>416084160</v>
      </c>
      <c r="F34" s="24">
        <v>143097629</v>
      </c>
      <c r="G34" s="31">
        <f t="shared" si="1"/>
        <v>0.3439151084242188</v>
      </c>
      <c r="H34" s="23">
        <v>22254500</v>
      </c>
      <c r="I34" s="24">
        <v>25915238</v>
      </c>
      <c r="J34" s="24">
        <v>24114217</v>
      </c>
      <c r="K34" s="23">
        <v>72283955</v>
      </c>
      <c r="L34" s="23">
        <v>24326928</v>
      </c>
      <c r="M34" s="24">
        <v>23069529</v>
      </c>
      <c r="N34" s="24">
        <v>23417217</v>
      </c>
      <c r="O34" s="23">
        <v>70813674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362697825</v>
      </c>
      <c r="E35" s="24">
        <v>362698686</v>
      </c>
      <c r="F35" s="24">
        <v>139648719</v>
      </c>
      <c r="G35" s="31">
        <f t="shared" si="1"/>
        <v>0.38502772659306683</v>
      </c>
      <c r="H35" s="23">
        <v>21801025</v>
      </c>
      <c r="I35" s="24">
        <v>16912753</v>
      </c>
      <c r="J35" s="24">
        <v>29568834</v>
      </c>
      <c r="K35" s="23">
        <v>68282612</v>
      </c>
      <c r="L35" s="23">
        <v>18959699</v>
      </c>
      <c r="M35" s="24">
        <v>24874147</v>
      </c>
      <c r="N35" s="24">
        <v>27532261</v>
      </c>
      <c r="O35" s="23">
        <v>71366107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425187200</v>
      </c>
      <c r="E36" s="24">
        <v>425187200</v>
      </c>
      <c r="F36" s="24">
        <v>201723332</v>
      </c>
      <c r="G36" s="31">
        <f t="shared" si="1"/>
        <v>0.4744341598241904</v>
      </c>
      <c r="H36" s="23">
        <v>0</v>
      </c>
      <c r="I36" s="24">
        <v>49216373</v>
      </c>
      <c r="J36" s="24">
        <v>38526075</v>
      </c>
      <c r="K36" s="23">
        <v>87742448</v>
      </c>
      <c r="L36" s="23">
        <v>63594014</v>
      </c>
      <c r="M36" s="24">
        <v>17608471</v>
      </c>
      <c r="N36" s="24">
        <v>32778399</v>
      </c>
      <c r="O36" s="23">
        <v>113980884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680570651</v>
      </c>
      <c r="E37" s="24">
        <v>680570651</v>
      </c>
      <c r="F37" s="24">
        <v>263747452</v>
      </c>
      <c r="G37" s="31">
        <f t="shared" si="1"/>
        <v>0.38753868038896672</v>
      </c>
      <c r="H37" s="23">
        <v>38173493</v>
      </c>
      <c r="I37" s="24">
        <v>30865140</v>
      </c>
      <c r="J37" s="24">
        <v>55303009</v>
      </c>
      <c r="K37" s="23">
        <v>124341642</v>
      </c>
      <c r="L37" s="23">
        <v>42732907</v>
      </c>
      <c r="M37" s="24">
        <v>48305055</v>
      </c>
      <c r="N37" s="24">
        <v>48367848</v>
      </c>
      <c r="O37" s="23">
        <v>139405810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1884539836</v>
      </c>
      <c r="E38" s="26">
        <f>SUM(E34:E37)</f>
        <v>1884540697</v>
      </c>
      <c r="F38" s="26">
        <f>SUM(F34:F37)</f>
        <v>748217132</v>
      </c>
      <c r="G38" s="32">
        <f t="shared" si="1"/>
        <v>0.39702908779477769</v>
      </c>
      <c r="H38" s="25">
        <f t="shared" ref="H38:W38" si="5">SUM(H34:H37)</f>
        <v>82229018</v>
      </c>
      <c r="I38" s="26">
        <f t="shared" si="5"/>
        <v>122909504</v>
      </c>
      <c r="J38" s="26">
        <f t="shared" si="5"/>
        <v>147512135</v>
      </c>
      <c r="K38" s="25">
        <f t="shared" si="5"/>
        <v>352650657</v>
      </c>
      <c r="L38" s="25">
        <f t="shared" si="5"/>
        <v>149613548</v>
      </c>
      <c r="M38" s="26">
        <f t="shared" si="5"/>
        <v>113857202</v>
      </c>
      <c r="N38" s="26">
        <f t="shared" si="5"/>
        <v>132095725</v>
      </c>
      <c r="O38" s="25">
        <f t="shared" si="5"/>
        <v>395566475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532727784</v>
      </c>
      <c r="E39" s="24">
        <v>536865784</v>
      </c>
      <c r="F39" s="24">
        <v>181218663</v>
      </c>
      <c r="G39" s="31">
        <f t="shared" si="1"/>
        <v>0.34017122523498794</v>
      </c>
      <c r="H39" s="23">
        <v>27924576</v>
      </c>
      <c r="I39" s="24">
        <v>26413453</v>
      </c>
      <c r="J39" s="24">
        <v>28535493</v>
      </c>
      <c r="K39" s="23">
        <v>82873522</v>
      </c>
      <c r="L39" s="23">
        <v>29337059</v>
      </c>
      <c r="M39" s="24">
        <v>37665164</v>
      </c>
      <c r="N39" s="24">
        <v>31342918</v>
      </c>
      <c r="O39" s="23">
        <v>98345141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300406230</v>
      </c>
      <c r="E40" s="24">
        <v>300406230</v>
      </c>
      <c r="F40" s="24">
        <v>89847705</v>
      </c>
      <c r="G40" s="31">
        <f t="shared" si="1"/>
        <v>0.29908735581149565</v>
      </c>
      <c r="H40" s="23">
        <v>14504525</v>
      </c>
      <c r="I40" s="24">
        <v>16755395</v>
      </c>
      <c r="J40" s="24">
        <v>20567509</v>
      </c>
      <c r="K40" s="23">
        <v>51827429</v>
      </c>
      <c r="L40" s="23">
        <v>787977</v>
      </c>
      <c r="M40" s="24">
        <v>12787094</v>
      </c>
      <c r="N40" s="24">
        <v>24445205</v>
      </c>
      <c r="O40" s="23">
        <v>38020276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504018674</v>
      </c>
      <c r="E41" s="24">
        <v>514991432</v>
      </c>
      <c r="F41" s="24">
        <v>167788718</v>
      </c>
      <c r="G41" s="31">
        <f t="shared" si="1"/>
        <v>0.33290178847619445</v>
      </c>
      <c r="H41" s="23">
        <v>26335763</v>
      </c>
      <c r="I41" s="24">
        <v>27018767</v>
      </c>
      <c r="J41" s="24">
        <v>27652484</v>
      </c>
      <c r="K41" s="23">
        <v>81007014</v>
      </c>
      <c r="L41" s="23">
        <v>31697150</v>
      </c>
      <c r="M41" s="24">
        <v>27259313</v>
      </c>
      <c r="N41" s="24">
        <v>27825241</v>
      </c>
      <c r="O41" s="23">
        <v>86781704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363718204</v>
      </c>
      <c r="E42" s="24">
        <v>363718204</v>
      </c>
      <c r="F42" s="24">
        <v>188814864</v>
      </c>
      <c r="G42" s="31">
        <f t="shared" si="1"/>
        <v>0.51912404142411306</v>
      </c>
      <c r="H42" s="23">
        <v>26259308</v>
      </c>
      <c r="I42" s="24">
        <v>26778381</v>
      </c>
      <c r="J42" s="24">
        <v>55003101</v>
      </c>
      <c r="K42" s="23">
        <v>108040790</v>
      </c>
      <c r="L42" s="23">
        <v>19456109</v>
      </c>
      <c r="M42" s="24">
        <v>39634815</v>
      </c>
      <c r="N42" s="24">
        <v>21683150</v>
      </c>
      <c r="O42" s="23">
        <v>80774074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1585196141</v>
      </c>
      <c r="E43" s="24">
        <v>1584579141</v>
      </c>
      <c r="F43" s="24">
        <v>825135206</v>
      </c>
      <c r="G43" s="31">
        <f t="shared" si="1"/>
        <v>0.52052562118872836</v>
      </c>
      <c r="H43" s="23">
        <v>134280125</v>
      </c>
      <c r="I43" s="24">
        <v>154375318</v>
      </c>
      <c r="J43" s="24">
        <v>164117953</v>
      </c>
      <c r="K43" s="23">
        <v>452773396</v>
      </c>
      <c r="L43" s="23">
        <v>104803835</v>
      </c>
      <c r="M43" s="24">
        <v>165411286</v>
      </c>
      <c r="N43" s="24">
        <v>102146689</v>
      </c>
      <c r="O43" s="23">
        <v>372361810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1705818839</v>
      </c>
      <c r="E44" s="24">
        <v>1705818839</v>
      </c>
      <c r="F44" s="24">
        <v>584194661</v>
      </c>
      <c r="G44" s="31">
        <f t="shared" si="1"/>
        <v>0.34247169021915108</v>
      </c>
      <c r="H44" s="23">
        <v>82063531</v>
      </c>
      <c r="I44" s="24">
        <v>0</v>
      </c>
      <c r="J44" s="24">
        <v>0</v>
      </c>
      <c r="K44" s="23">
        <v>82063531</v>
      </c>
      <c r="L44" s="23">
        <v>290019259</v>
      </c>
      <c r="M44" s="24">
        <v>106386672</v>
      </c>
      <c r="N44" s="24">
        <v>105725199</v>
      </c>
      <c r="O44" s="23">
        <v>502131130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4991885872</v>
      </c>
      <c r="E45" s="26">
        <f>SUM(E39:E44)</f>
        <v>5006379630</v>
      </c>
      <c r="F45" s="26">
        <f>SUM(F39:F44)</f>
        <v>2036999817</v>
      </c>
      <c r="G45" s="32">
        <f t="shared" si="1"/>
        <v>0.40806217714746662</v>
      </c>
      <c r="H45" s="25">
        <f t="shared" ref="H45:W45" si="6">SUM(H39:H44)</f>
        <v>311367828</v>
      </c>
      <c r="I45" s="26">
        <f t="shared" si="6"/>
        <v>251341314</v>
      </c>
      <c r="J45" s="26">
        <f t="shared" si="6"/>
        <v>295876540</v>
      </c>
      <c r="K45" s="25">
        <f t="shared" si="6"/>
        <v>858585682</v>
      </c>
      <c r="L45" s="25">
        <f t="shared" si="6"/>
        <v>476101389</v>
      </c>
      <c r="M45" s="26">
        <f t="shared" si="6"/>
        <v>389144344</v>
      </c>
      <c r="N45" s="26">
        <f t="shared" si="6"/>
        <v>313168402</v>
      </c>
      <c r="O45" s="25">
        <f t="shared" si="6"/>
        <v>1178414135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514750752</v>
      </c>
      <c r="E46" s="24">
        <v>517184784</v>
      </c>
      <c r="F46" s="24">
        <v>226757660</v>
      </c>
      <c r="G46" s="31">
        <f t="shared" si="1"/>
        <v>0.44051933701691803</v>
      </c>
      <c r="H46" s="23">
        <v>25782826</v>
      </c>
      <c r="I46" s="24">
        <v>36428047</v>
      </c>
      <c r="J46" s="24">
        <v>37427788</v>
      </c>
      <c r="K46" s="23">
        <v>99638661</v>
      </c>
      <c r="L46" s="23">
        <v>36333643</v>
      </c>
      <c r="M46" s="24">
        <v>33298538</v>
      </c>
      <c r="N46" s="24">
        <v>57486818</v>
      </c>
      <c r="O46" s="23">
        <v>127118999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452616923</v>
      </c>
      <c r="E47" s="24">
        <v>488618895</v>
      </c>
      <c r="F47" s="24">
        <v>201238659</v>
      </c>
      <c r="G47" s="31">
        <f t="shared" si="1"/>
        <v>0.44461143358530586</v>
      </c>
      <c r="H47" s="23">
        <v>27867918</v>
      </c>
      <c r="I47" s="24">
        <v>28865253</v>
      </c>
      <c r="J47" s="24">
        <v>34913528</v>
      </c>
      <c r="K47" s="23">
        <v>91646699</v>
      </c>
      <c r="L47" s="23">
        <v>36192684</v>
      </c>
      <c r="M47" s="24">
        <v>37282795</v>
      </c>
      <c r="N47" s="24">
        <v>36116481</v>
      </c>
      <c r="O47" s="23">
        <v>109591960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447697260</v>
      </c>
      <c r="E48" s="24">
        <v>447697260</v>
      </c>
      <c r="F48" s="24">
        <v>187172958</v>
      </c>
      <c r="G48" s="31">
        <f t="shared" si="1"/>
        <v>0.41807930207122557</v>
      </c>
      <c r="H48" s="23">
        <v>18841585</v>
      </c>
      <c r="I48" s="24">
        <v>34957953</v>
      </c>
      <c r="J48" s="24">
        <v>34486201</v>
      </c>
      <c r="K48" s="23">
        <v>88285739</v>
      </c>
      <c r="L48" s="23">
        <v>37564497</v>
      </c>
      <c r="M48" s="24">
        <v>30431174</v>
      </c>
      <c r="N48" s="24">
        <v>30891548</v>
      </c>
      <c r="O48" s="23">
        <v>98887219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258042527</v>
      </c>
      <c r="E49" s="24">
        <v>256534902</v>
      </c>
      <c r="F49" s="24">
        <v>95137385</v>
      </c>
      <c r="G49" s="31">
        <f t="shared" si="1"/>
        <v>0.36868878206265587</v>
      </c>
      <c r="H49" s="23">
        <v>10800606</v>
      </c>
      <c r="I49" s="24">
        <v>16242629</v>
      </c>
      <c r="J49" s="24">
        <v>16620179</v>
      </c>
      <c r="K49" s="23">
        <v>43663414</v>
      </c>
      <c r="L49" s="23">
        <v>18021761</v>
      </c>
      <c r="M49" s="24">
        <v>14251829</v>
      </c>
      <c r="N49" s="24">
        <v>19200381</v>
      </c>
      <c r="O49" s="23">
        <v>51473971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913852723</v>
      </c>
      <c r="E50" s="24">
        <v>926190754</v>
      </c>
      <c r="F50" s="24">
        <v>394917845</v>
      </c>
      <c r="G50" s="31">
        <f t="shared" si="1"/>
        <v>0.43214605051847071</v>
      </c>
      <c r="H50" s="23">
        <v>57679303</v>
      </c>
      <c r="I50" s="24">
        <v>64438581</v>
      </c>
      <c r="J50" s="24">
        <v>64103814</v>
      </c>
      <c r="K50" s="23">
        <v>186221698</v>
      </c>
      <c r="L50" s="23">
        <v>80455635</v>
      </c>
      <c r="M50" s="24">
        <v>63087322</v>
      </c>
      <c r="N50" s="24">
        <v>65153190</v>
      </c>
      <c r="O50" s="23">
        <v>208696147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2586960185</v>
      </c>
      <c r="E51" s="26">
        <f>SUM(E46:E50)</f>
        <v>2636226595</v>
      </c>
      <c r="F51" s="26">
        <f>SUM(F46:F50)</f>
        <v>1105224507</v>
      </c>
      <c r="G51" s="32">
        <f t="shared" si="1"/>
        <v>0.42722903638348808</v>
      </c>
      <c r="H51" s="25">
        <f t="shared" ref="H51:W51" si="7">SUM(H46:H50)</f>
        <v>140972238</v>
      </c>
      <c r="I51" s="26">
        <f t="shared" si="7"/>
        <v>180932463</v>
      </c>
      <c r="J51" s="26">
        <f t="shared" si="7"/>
        <v>187551510</v>
      </c>
      <c r="K51" s="25">
        <f t="shared" si="7"/>
        <v>509456211</v>
      </c>
      <c r="L51" s="25">
        <f t="shared" si="7"/>
        <v>208568220</v>
      </c>
      <c r="M51" s="26">
        <f t="shared" si="7"/>
        <v>178351658</v>
      </c>
      <c r="N51" s="26">
        <f t="shared" si="7"/>
        <v>208848418</v>
      </c>
      <c r="O51" s="25">
        <f t="shared" si="7"/>
        <v>595768296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47760487029</v>
      </c>
      <c r="E52" s="26">
        <f>SUM(E6:E7,E9:E16,E18:E24,E26:E32,E34:E37,E39:E44,E46:E50)</f>
        <v>48037052963</v>
      </c>
      <c r="F52" s="26">
        <f>SUM(F6:F7,F9:F16,F18:F24,F26:F32,F34:F37,F39:F44,F46:F50)</f>
        <v>22881561647</v>
      </c>
      <c r="G52" s="32">
        <f t="shared" si="1"/>
        <v>0.47908978886891157</v>
      </c>
      <c r="H52" s="25">
        <f t="shared" ref="H52:W52" si="8">SUM(H6:H7,H9:H16,H18:H24,H26:H32,H34:H37,H39:H44,H46:H50)</f>
        <v>3639888706</v>
      </c>
      <c r="I52" s="26">
        <f t="shared" si="8"/>
        <v>6047772847</v>
      </c>
      <c r="J52" s="26">
        <f t="shared" si="8"/>
        <v>3367609622</v>
      </c>
      <c r="K52" s="25">
        <f t="shared" si="8"/>
        <v>13055271175</v>
      </c>
      <c r="L52" s="25">
        <f t="shared" si="8"/>
        <v>3484296455</v>
      </c>
      <c r="M52" s="26">
        <f t="shared" si="8"/>
        <v>3172357549</v>
      </c>
      <c r="N52" s="26">
        <f t="shared" si="8"/>
        <v>3169636468</v>
      </c>
      <c r="O52" s="25">
        <f t="shared" si="8"/>
        <v>9826290472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8746024667</v>
      </c>
      <c r="E55" s="24">
        <v>8746024667</v>
      </c>
      <c r="F55" s="24">
        <v>4131624552</v>
      </c>
      <c r="G55" s="31">
        <f t="shared" ref="G55:G83" si="9">IF(($D55      =0),0,($F55      /$D55      ))</f>
        <v>0.47240028576516707</v>
      </c>
      <c r="H55" s="23">
        <v>751947463</v>
      </c>
      <c r="I55" s="24">
        <v>740432409</v>
      </c>
      <c r="J55" s="24">
        <v>738699664</v>
      </c>
      <c r="K55" s="23">
        <v>2231079536</v>
      </c>
      <c r="L55" s="23">
        <v>647974693</v>
      </c>
      <c r="M55" s="24">
        <v>587993528</v>
      </c>
      <c r="N55" s="24">
        <v>664576795</v>
      </c>
      <c r="O55" s="23">
        <v>1900545016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8746024667</v>
      </c>
      <c r="E56" s="26">
        <f>E55</f>
        <v>8746024667</v>
      </c>
      <c r="F56" s="26">
        <f>F55</f>
        <v>4131624552</v>
      </c>
      <c r="G56" s="32">
        <f t="shared" si="9"/>
        <v>0.47240028576516707</v>
      </c>
      <c r="H56" s="25">
        <f t="shared" ref="H56:W56" si="10">H55</f>
        <v>751947463</v>
      </c>
      <c r="I56" s="26">
        <f t="shared" si="10"/>
        <v>740432409</v>
      </c>
      <c r="J56" s="26">
        <f t="shared" si="10"/>
        <v>738699664</v>
      </c>
      <c r="K56" s="25">
        <f t="shared" si="10"/>
        <v>2231079536</v>
      </c>
      <c r="L56" s="25">
        <f t="shared" si="10"/>
        <v>647974693</v>
      </c>
      <c r="M56" s="26">
        <f t="shared" si="10"/>
        <v>587993528</v>
      </c>
      <c r="N56" s="26">
        <f t="shared" si="10"/>
        <v>664576795</v>
      </c>
      <c r="O56" s="25">
        <f t="shared" si="10"/>
        <v>1900545016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273218836</v>
      </c>
      <c r="E57" s="24">
        <v>273218836</v>
      </c>
      <c r="F57" s="24">
        <v>-14535994</v>
      </c>
      <c r="G57" s="31">
        <f t="shared" si="9"/>
        <v>-5.3202752097223631E-2</v>
      </c>
      <c r="H57" s="23">
        <v>5020145</v>
      </c>
      <c r="I57" s="24">
        <v>0</v>
      </c>
      <c r="J57" s="24">
        <v>259263</v>
      </c>
      <c r="K57" s="23">
        <v>5279408</v>
      </c>
      <c r="L57" s="23">
        <v>18117074</v>
      </c>
      <c r="M57" s="24">
        <v>7535635</v>
      </c>
      <c r="N57" s="24">
        <v>-45468111</v>
      </c>
      <c r="O57" s="23">
        <v>-19815402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537691237</v>
      </c>
      <c r="E58" s="24">
        <v>537691237</v>
      </c>
      <c r="F58" s="24">
        <v>58066026</v>
      </c>
      <c r="G58" s="31">
        <f t="shared" si="9"/>
        <v>0.10799139358114553</v>
      </c>
      <c r="H58" s="23">
        <v>0</v>
      </c>
      <c r="I58" s="24">
        <v>12819857</v>
      </c>
      <c r="J58" s="24">
        <v>11567183</v>
      </c>
      <c r="K58" s="23">
        <v>24387040</v>
      </c>
      <c r="L58" s="23">
        <v>11165575</v>
      </c>
      <c r="M58" s="24">
        <v>11349162</v>
      </c>
      <c r="N58" s="24">
        <v>11164249</v>
      </c>
      <c r="O58" s="23">
        <v>33678986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282171928</v>
      </c>
      <c r="E59" s="24">
        <v>282171928</v>
      </c>
      <c r="F59" s="24">
        <v>332286232</v>
      </c>
      <c r="G59" s="31">
        <f t="shared" si="9"/>
        <v>1.1776020185820895</v>
      </c>
      <c r="H59" s="23">
        <v>0</v>
      </c>
      <c r="I59" s="24">
        <v>14037007</v>
      </c>
      <c r="J59" s="24">
        <v>0</v>
      </c>
      <c r="K59" s="23">
        <v>14037007</v>
      </c>
      <c r="L59" s="23">
        <v>286313982</v>
      </c>
      <c r="M59" s="24">
        <v>22195390</v>
      </c>
      <c r="N59" s="24">
        <v>9739853</v>
      </c>
      <c r="O59" s="23">
        <v>318249225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65043002</v>
      </c>
      <c r="E60" s="24">
        <v>65043002</v>
      </c>
      <c r="F60" s="24">
        <v>35733837</v>
      </c>
      <c r="G60" s="31">
        <f t="shared" si="9"/>
        <v>0.54938788034414521</v>
      </c>
      <c r="H60" s="23">
        <v>0</v>
      </c>
      <c r="I60" s="24">
        <v>5414761</v>
      </c>
      <c r="J60" s="24">
        <v>5666617</v>
      </c>
      <c r="K60" s="23">
        <v>11081378</v>
      </c>
      <c r="L60" s="23">
        <v>5785457</v>
      </c>
      <c r="M60" s="24">
        <v>6396000</v>
      </c>
      <c r="N60" s="24">
        <v>12471002</v>
      </c>
      <c r="O60" s="23">
        <v>24652459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1158125003</v>
      </c>
      <c r="E61" s="26">
        <f>SUM(E57:E60)</f>
        <v>1158125003</v>
      </c>
      <c r="F61" s="26">
        <f>SUM(F57:F60)</f>
        <v>411550101</v>
      </c>
      <c r="G61" s="32">
        <f t="shared" si="9"/>
        <v>0.35535896378536264</v>
      </c>
      <c r="H61" s="25">
        <f t="shared" ref="H61:W61" si="11">SUM(H57:H60)</f>
        <v>5020145</v>
      </c>
      <c r="I61" s="26">
        <f t="shared" si="11"/>
        <v>32271625</v>
      </c>
      <c r="J61" s="26">
        <f t="shared" si="11"/>
        <v>17493063</v>
      </c>
      <c r="K61" s="25">
        <f t="shared" si="11"/>
        <v>54784833</v>
      </c>
      <c r="L61" s="25">
        <f t="shared" si="11"/>
        <v>321382088</v>
      </c>
      <c r="M61" s="26">
        <f t="shared" si="11"/>
        <v>47476187</v>
      </c>
      <c r="N61" s="26">
        <f t="shared" si="11"/>
        <v>-12093007</v>
      </c>
      <c r="O61" s="25">
        <f t="shared" si="11"/>
        <v>356765268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448003495</v>
      </c>
      <c r="E62" s="24">
        <v>448003495</v>
      </c>
      <c r="F62" s="24">
        <v>214941</v>
      </c>
      <c r="G62" s="31">
        <f t="shared" si="9"/>
        <v>4.7977527496744193E-4</v>
      </c>
      <c r="H62" s="23">
        <v>0</v>
      </c>
      <c r="I62" s="24">
        <v>25355</v>
      </c>
      <c r="J62" s="24">
        <v>0</v>
      </c>
      <c r="K62" s="23">
        <v>25355</v>
      </c>
      <c r="L62" s="23">
        <v>94793</v>
      </c>
      <c r="M62" s="24">
        <v>94793</v>
      </c>
      <c r="N62" s="24">
        <v>0</v>
      </c>
      <c r="O62" s="23">
        <v>189586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174296667</v>
      </c>
      <c r="E63" s="24">
        <v>174296667</v>
      </c>
      <c r="F63" s="24">
        <v>103301854</v>
      </c>
      <c r="G63" s="31">
        <f t="shared" si="9"/>
        <v>0.59267830979234959</v>
      </c>
      <c r="H63" s="23">
        <v>21611077</v>
      </c>
      <c r="I63" s="24">
        <v>12412061</v>
      </c>
      <c r="J63" s="24">
        <v>22544676</v>
      </c>
      <c r="K63" s="23">
        <v>56567814</v>
      </c>
      <c r="L63" s="23">
        <v>15264838</v>
      </c>
      <c r="M63" s="24">
        <v>18274105</v>
      </c>
      <c r="N63" s="24">
        <v>13195097</v>
      </c>
      <c r="O63" s="23">
        <v>46734040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244918225</v>
      </c>
      <c r="E64" s="24">
        <v>244918225</v>
      </c>
      <c r="F64" s="24">
        <v>75024680</v>
      </c>
      <c r="G64" s="31">
        <f t="shared" si="9"/>
        <v>0.30632542759935483</v>
      </c>
      <c r="H64" s="23">
        <v>4984415</v>
      </c>
      <c r="I64" s="24">
        <v>18972332</v>
      </c>
      <c r="J64" s="24">
        <v>13087597</v>
      </c>
      <c r="K64" s="23">
        <v>37044344</v>
      </c>
      <c r="L64" s="23">
        <v>11860940</v>
      </c>
      <c r="M64" s="24">
        <v>15478562</v>
      </c>
      <c r="N64" s="24">
        <v>10640834</v>
      </c>
      <c r="O64" s="23">
        <v>37980336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3974218901</v>
      </c>
      <c r="E65" s="24">
        <v>3974218901</v>
      </c>
      <c r="F65" s="24">
        <v>1349830857</v>
      </c>
      <c r="G65" s="31">
        <f t="shared" si="9"/>
        <v>0.33964683139631618</v>
      </c>
      <c r="H65" s="23">
        <v>82114171</v>
      </c>
      <c r="I65" s="24">
        <v>177991643</v>
      </c>
      <c r="J65" s="24">
        <v>552318365</v>
      </c>
      <c r="K65" s="23">
        <v>812424179</v>
      </c>
      <c r="L65" s="23">
        <v>163128837</v>
      </c>
      <c r="M65" s="24">
        <v>148080753</v>
      </c>
      <c r="N65" s="24">
        <v>226197088</v>
      </c>
      <c r="O65" s="23">
        <v>537406678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580613656</v>
      </c>
      <c r="E66" s="24">
        <v>580613656</v>
      </c>
      <c r="F66" s="24">
        <v>188535625</v>
      </c>
      <c r="G66" s="31">
        <f t="shared" si="9"/>
        <v>0.32471786195810731</v>
      </c>
      <c r="H66" s="23">
        <v>0</v>
      </c>
      <c r="I66" s="24">
        <v>49037891</v>
      </c>
      <c r="J66" s="24">
        <v>57864895</v>
      </c>
      <c r="K66" s="23">
        <v>106902786</v>
      </c>
      <c r="L66" s="23">
        <v>42748705</v>
      </c>
      <c r="M66" s="24">
        <v>0</v>
      </c>
      <c r="N66" s="24">
        <v>38884134</v>
      </c>
      <c r="O66" s="23">
        <v>81632839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207703110</v>
      </c>
      <c r="E67" s="24">
        <v>207703110</v>
      </c>
      <c r="F67" s="24">
        <v>96373976</v>
      </c>
      <c r="G67" s="31">
        <f t="shared" si="9"/>
        <v>0.46399871431872158</v>
      </c>
      <c r="H67" s="23">
        <v>19240198</v>
      </c>
      <c r="I67" s="24">
        <v>13574998</v>
      </c>
      <c r="J67" s="24">
        <v>15262644</v>
      </c>
      <c r="K67" s="23">
        <v>48077840</v>
      </c>
      <c r="L67" s="23">
        <v>14412979</v>
      </c>
      <c r="M67" s="24">
        <v>15667418</v>
      </c>
      <c r="N67" s="24">
        <v>18215739</v>
      </c>
      <c r="O67" s="23">
        <v>48296136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5629754054</v>
      </c>
      <c r="E68" s="26">
        <f>SUM(E62:E67)</f>
        <v>5629754054</v>
      </c>
      <c r="F68" s="26">
        <f>SUM(F62:F67)</f>
        <v>1813281933</v>
      </c>
      <c r="G68" s="32">
        <f t="shared" si="9"/>
        <v>0.32208901412161051</v>
      </c>
      <c r="H68" s="25">
        <f t="shared" ref="H68:W68" si="12">SUM(H62:H67)</f>
        <v>127949861</v>
      </c>
      <c r="I68" s="26">
        <f t="shared" si="12"/>
        <v>272014280</v>
      </c>
      <c r="J68" s="26">
        <f t="shared" si="12"/>
        <v>661078177</v>
      </c>
      <c r="K68" s="25">
        <f t="shared" si="12"/>
        <v>1061042318</v>
      </c>
      <c r="L68" s="25">
        <f t="shared" si="12"/>
        <v>247511092</v>
      </c>
      <c r="M68" s="26">
        <f t="shared" si="12"/>
        <v>197595631</v>
      </c>
      <c r="N68" s="26">
        <f t="shared" si="12"/>
        <v>307132892</v>
      </c>
      <c r="O68" s="25">
        <f t="shared" si="12"/>
        <v>752239615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658499520</v>
      </c>
      <c r="E69" s="24">
        <v>658499520</v>
      </c>
      <c r="F69" s="24">
        <v>368319982</v>
      </c>
      <c r="G69" s="31">
        <f t="shared" si="9"/>
        <v>0.55933219510926901</v>
      </c>
      <c r="H69" s="23">
        <v>57668633</v>
      </c>
      <c r="I69" s="24">
        <v>65710115</v>
      </c>
      <c r="J69" s="24">
        <v>55963974</v>
      </c>
      <c r="K69" s="23">
        <v>179342722</v>
      </c>
      <c r="L69" s="23">
        <v>66673393</v>
      </c>
      <c r="M69" s="24">
        <v>62371105</v>
      </c>
      <c r="N69" s="24">
        <v>59932762</v>
      </c>
      <c r="O69" s="23">
        <v>188977260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1049474542</v>
      </c>
      <c r="E70" s="24">
        <v>1049474542</v>
      </c>
      <c r="F70" s="24">
        <v>465923146</v>
      </c>
      <c r="G70" s="31">
        <f t="shared" si="9"/>
        <v>0.44395850242549284</v>
      </c>
      <c r="H70" s="23">
        <v>43440235</v>
      </c>
      <c r="I70" s="24">
        <v>93666412</v>
      </c>
      <c r="J70" s="24">
        <v>45513100</v>
      </c>
      <c r="K70" s="23">
        <v>182619747</v>
      </c>
      <c r="L70" s="23">
        <v>47096541</v>
      </c>
      <c r="M70" s="24">
        <v>193447289</v>
      </c>
      <c r="N70" s="24">
        <v>42759569</v>
      </c>
      <c r="O70" s="23">
        <v>283303399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631676321</v>
      </c>
      <c r="E71" s="24">
        <v>631676321</v>
      </c>
      <c r="F71" s="24">
        <v>174404144</v>
      </c>
      <c r="G71" s="31">
        <f t="shared" si="9"/>
        <v>0.27609732738422532</v>
      </c>
      <c r="H71" s="23">
        <v>10838489</v>
      </c>
      <c r="I71" s="24">
        <v>34106018</v>
      </c>
      <c r="J71" s="24">
        <v>72348307</v>
      </c>
      <c r="K71" s="23">
        <v>117292814</v>
      </c>
      <c r="L71" s="23">
        <v>17503308</v>
      </c>
      <c r="M71" s="24">
        <v>36061491</v>
      </c>
      <c r="N71" s="24">
        <v>3546531</v>
      </c>
      <c r="O71" s="23">
        <v>57111330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2189722835</v>
      </c>
      <c r="E72" s="24">
        <v>2189722835</v>
      </c>
      <c r="F72" s="24">
        <v>978709929</v>
      </c>
      <c r="G72" s="31">
        <f t="shared" si="9"/>
        <v>0.44695607743433885</v>
      </c>
      <c r="H72" s="23">
        <v>188812038</v>
      </c>
      <c r="I72" s="24">
        <v>196334922</v>
      </c>
      <c r="J72" s="24">
        <v>169821795</v>
      </c>
      <c r="K72" s="23">
        <v>554968755</v>
      </c>
      <c r="L72" s="23">
        <v>145298785</v>
      </c>
      <c r="M72" s="24">
        <v>181423203</v>
      </c>
      <c r="N72" s="24">
        <v>97019186</v>
      </c>
      <c r="O72" s="23">
        <v>423741174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250205568</v>
      </c>
      <c r="E73" s="24">
        <v>250205568</v>
      </c>
      <c r="F73" s="24">
        <v>97415436</v>
      </c>
      <c r="G73" s="31">
        <f t="shared" si="9"/>
        <v>0.38934159930445672</v>
      </c>
      <c r="H73" s="23">
        <v>0</v>
      </c>
      <c r="I73" s="24">
        <v>29060312</v>
      </c>
      <c r="J73" s="24">
        <v>21507458</v>
      </c>
      <c r="K73" s="23">
        <v>50567770</v>
      </c>
      <c r="L73" s="23">
        <v>17268889</v>
      </c>
      <c r="M73" s="24">
        <v>9882919</v>
      </c>
      <c r="N73" s="24">
        <v>19695858</v>
      </c>
      <c r="O73" s="23">
        <v>46847666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389243563</v>
      </c>
      <c r="E74" s="24">
        <v>389243563</v>
      </c>
      <c r="F74" s="24">
        <v>45642383</v>
      </c>
      <c r="G74" s="31">
        <f t="shared" si="9"/>
        <v>0.11725918509280525</v>
      </c>
      <c r="H74" s="23">
        <v>11784247</v>
      </c>
      <c r="I74" s="24">
        <v>3579578</v>
      </c>
      <c r="J74" s="24">
        <v>0</v>
      </c>
      <c r="K74" s="23">
        <v>15363825</v>
      </c>
      <c r="L74" s="23">
        <v>2211</v>
      </c>
      <c r="M74" s="24">
        <v>19358981</v>
      </c>
      <c r="N74" s="24">
        <v>10917366</v>
      </c>
      <c r="O74" s="23">
        <v>30278558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184407588</v>
      </c>
      <c r="E75" s="24">
        <v>184407588</v>
      </c>
      <c r="F75" s="24">
        <v>79740939</v>
      </c>
      <c r="G75" s="31">
        <f t="shared" si="9"/>
        <v>0.4324167994648897</v>
      </c>
      <c r="H75" s="23">
        <v>12815739</v>
      </c>
      <c r="I75" s="24">
        <v>10029463</v>
      </c>
      <c r="J75" s="24">
        <v>13021066</v>
      </c>
      <c r="K75" s="23">
        <v>35866268</v>
      </c>
      <c r="L75" s="23">
        <v>14510547</v>
      </c>
      <c r="M75" s="24">
        <v>15811203</v>
      </c>
      <c r="N75" s="24">
        <v>13552921</v>
      </c>
      <c r="O75" s="23">
        <v>43874671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5353229937</v>
      </c>
      <c r="E76" s="26">
        <f>SUM(E69:E75)</f>
        <v>5353229937</v>
      </c>
      <c r="F76" s="26">
        <f>SUM(F69:F75)</f>
        <v>2210155959</v>
      </c>
      <c r="G76" s="32">
        <f t="shared" si="9"/>
        <v>0.41286400640555931</v>
      </c>
      <c r="H76" s="25">
        <f t="shared" ref="H76:W76" si="13">SUM(H69:H75)</f>
        <v>325359381</v>
      </c>
      <c r="I76" s="26">
        <f t="shared" si="13"/>
        <v>432486820</v>
      </c>
      <c r="J76" s="26">
        <f t="shared" si="13"/>
        <v>378175700</v>
      </c>
      <c r="K76" s="25">
        <f t="shared" si="13"/>
        <v>1136021901</v>
      </c>
      <c r="L76" s="25">
        <f t="shared" si="13"/>
        <v>308353674</v>
      </c>
      <c r="M76" s="26">
        <f t="shared" si="13"/>
        <v>518356191</v>
      </c>
      <c r="N76" s="26">
        <f t="shared" si="13"/>
        <v>247424193</v>
      </c>
      <c r="O76" s="25">
        <f t="shared" si="13"/>
        <v>1074134058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1126988925</v>
      </c>
      <c r="E77" s="24">
        <v>1126988925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1133185835</v>
      </c>
      <c r="E78" s="24">
        <v>1133185835</v>
      </c>
      <c r="F78" s="24">
        <v>386049926</v>
      </c>
      <c r="G78" s="31">
        <f t="shared" si="9"/>
        <v>0.34067662520684439</v>
      </c>
      <c r="H78" s="23">
        <v>33699090</v>
      </c>
      <c r="I78" s="24">
        <v>79334727</v>
      </c>
      <c r="J78" s="24">
        <v>82574528</v>
      </c>
      <c r="K78" s="23">
        <v>195608345</v>
      </c>
      <c r="L78" s="23">
        <v>69449888</v>
      </c>
      <c r="M78" s="24">
        <v>70994671</v>
      </c>
      <c r="N78" s="24">
        <v>49997022</v>
      </c>
      <c r="O78" s="23">
        <v>190441581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1730882840</v>
      </c>
      <c r="E79" s="24">
        <v>1730882840</v>
      </c>
      <c r="F79" s="24">
        <v>666837879</v>
      </c>
      <c r="G79" s="31">
        <f t="shared" si="9"/>
        <v>0.38525881913532634</v>
      </c>
      <c r="H79" s="23">
        <v>58763754</v>
      </c>
      <c r="I79" s="24">
        <v>115219870</v>
      </c>
      <c r="J79" s="24">
        <v>117552268</v>
      </c>
      <c r="K79" s="23">
        <v>291535892</v>
      </c>
      <c r="L79" s="23">
        <v>110599920</v>
      </c>
      <c r="M79" s="24">
        <v>140352506</v>
      </c>
      <c r="N79" s="24">
        <v>124349561</v>
      </c>
      <c r="O79" s="23">
        <v>375301987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276898668</v>
      </c>
      <c r="E80" s="24">
        <v>276898668</v>
      </c>
      <c r="F80" s="24">
        <v>72854536</v>
      </c>
      <c r="G80" s="31">
        <f t="shared" si="9"/>
        <v>0.26310901575012269</v>
      </c>
      <c r="H80" s="23">
        <v>0</v>
      </c>
      <c r="I80" s="24">
        <v>12614599</v>
      </c>
      <c r="J80" s="24">
        <v>15574432</v>
      </c>
      <c r="K80" s="23">
        <v>28189031</v>
      </c>
      <c r="L80" s="23">
        <v>11286004</v>
      </c>
      <c r="M80" s="24">
        <v>16910880</v>
      </c>
      <c r="N80" s="24">
        <v>16468621</v>
      </c>
      <c r="O80" s="23">
        <v>44665505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183597000</v>
      </c>
      <c r="E81" s="24">
        <v>183597000</v>
      </c>
      <c r="F81" s="24">
        <v>82187682</v>
      </c>
      <c r="G81" s="31">
        <f t="shared" si="9"/>
        <v>0.44765264138302913</v>
      </c>
      <c r="H81" s="23">
        <v>14501025</v>
      </c>
      <c r="I81" s="24">
        <v>12818915</v>
      </c>
      <c r="J81" s="24">
        <v>12554804</v>
      </c>
      <c r="K81" s="23">
        <v>39874744</v>
      </c>
      <c r="L81" s="23">
        <v>13808716</v>
      </c>
      <c r="M81" s="24">
        <v>14961764</v>
      </c>
      <c r="N81" s="24">
        <v>13542458</v>
      </c>
      <c r="O81" s="23">
        <v>42312938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4451553268</v>
      </c>
      <c r="E82" s="26">
        <f>SUM(E77:E81)</f>
        <v>4451553268</v>
      </c>
      <c r="F82" s="26">
        <f>SUM(F77:F81)</f>
        <v>1207930023</v>
      </c>
      <c r="G82" s="32">
        <f t="shared" si="9"/>
        <v>0.27135023446382356</v>
      </c>
      <c r="H82" s="25">
        <f t="shared" ref="H82:W82" si="14">SUM(H77:H81)</f>
        <v>106963869</v>
      </c>
      <c r="I82" s="26">
        <f t="shared" si="14"/>
        <v>219988111</v>
      </c>
      <c r="J82" s="26">
        <f t="shared" si="14"/>
        <v>228256032</v>
      </c>
      <c r="K82" s="25">
        <f t="shared" si="14"/>
        <v>555208012</v>
      </c>
      <c r="L82" s="25">
        <f t="shared" si="14"/>
        <v>205144528</v>
      </c>
      <c r="M82" s="26">
        <f t="shared" si="14"/>
        <v>243219821</v>
      </c>
      <c r="N82" s="26">
        <f t="shared" si="14"/>
        <v>204357662</v>
      </c>
      <c r="O82" s="25">
        <f t="shared" si="14"/>
        <v>652722011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25338686929</v>
      </c>
      <c r="E83" s="26">
        <f>SUM(E55,E57:E60,E62:E67,E69:E75,E77:E81)</f>
        <v>25338686929</v>
      </c>
      <c r="F83" s="26">
        <f>SUM(F55,F57:F60,F62:F67,F69:F75,F77:F81)</f>
        <v>9774542568</v>
      </c>
      <c r="G83" s="32">
        <f t="shared" si="9"/>
        <v>0.38575568636956814</v>
      </c>
      <c r="H83" s="25">
        <f t="shared" ref="H83:W83" si="15">SUM(H55,H57:H60,H62:H67,H69:H75,H77:H81)</f>
        <v>1317240719</v>
      </c>
      <c r="I83" s="26">
        <f t="shared" si="15"/>
        <v>1697193245</v>
      </c>
      <c r="J83" s="26">
        <f t="shared" si="15"/>
        <v>2023702636</v>
      </c>
      <c r="K83" s="25">
        <f t="shared" si="15"/>
        <v>5038136600</v>
      </c>
      <c r="L83" s="25">
        <f t="shared" si="15"/>
        <v>1730366075</v>
      </c>
      <c r="M83" s="26">
        <f t="shared" si="15"/>
        <v>1594641358</v>
      </c>
      <c r="N83" s="26">
        <f t="shared" si="15"/>
        <v>1411398535</v>
      </c>
      <c r="O83" s="25">
        <f t="shared" si="15"/>
        <v>4736405968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54927661811</v>
      </c>
      <c r="E86" s="24">
        <v>54927661811</v>
      </c>
      <c r="F86" s="24">
        <v>24652192825</v>
      </c>
      <c r="G86" s="31">
        <f t="shared" ref="G86:G99" si="16">IF(($D86      =0),0,($F86      /$D86      ))</f>
        <v>0.44881198311017617</v>
      </c>
      <c r="H86" s="23">
        <v>4143902516</v>
      </c>
      <c r="I86" s="24">
        <v>4456692078</v>
      </c>
      <c r="J86" s="24">
        <v>3667460623</v>
      </c>
      <c r="K86" s="23">
        <v>12268055217</v>
      </c>
      <c r="L86" s="23">
        <v>4184789159</v>
      </c>
      <c r="M86" s="24">
        <v>4228220658</v>
      </c>
      <c r="N86" s="24">
        <v>3971127791</v>
      </c>
      <c r="O86" s="23">
        <v>12384137608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73379686139</v>
      </c>
      <c r="E87" s="24">
        <v>73379686139</v>
      </c>
      <c r="F87" s="24">
        <v>42440581896</v>
      </c>
      <c r="G87" s="31">
        <f t="shared" si="16"/>
        <v>0.578369629649364</v>
      </c>
      <c r="H87" s="23">
        <v>10027363355</v>
      </c>
      <c r="I87" s="24">
        <v>7507912270</v>
      </c>
      <c r="J87" s="24">
        <v>6727951389</v>
      </c>
      <c r="K87" s="23">
        <v>24263227014</v>
      </c>
      <c r="L87" s="23">
        <v>3279376738</v>
      </c>
      <c r="M87" s="24">
        <v>7349651391</v>
      </c>
      <c r="N87" s="24">
        <v>7548326753</v>
      </c>
      <c r="O87" s="23">
        <v>18177354882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44617907375</v>
      </c>
      <c r="E88" s="24">
        <v>44617907375</v>
      </c>
      <c r="F88" s="24">
        <v>28009835474</v>
      </c>
      <c r="G88" s="31">
        <f t="shared" si="16"/>
        <v>0.62777116009914613</v>
      </c>
      <c r="H88" s="23">
        <v>0</v>
      </c>
      <c r="I88" s="24">
        <v>0</v>
      </c>
      <c r="J88" s="24">
        <v>4182660839</v>
      </c>
      <c r="K88" s="23">
        <v>4182660839</v>
      </c>
      <c r="L88" s="23">
        <v>8451534435</v>
      </c>
      <c r="M88" s="24">
        <v>12612299744</v>
      </c>
      <c r="N88" s="24">
        <v>2763340456</v>
      </c>
      <c r="O88" s="23">
        <v>23827174635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172925255325</v>
      </c>
      <c r="E89" s="26">
        <f>SUM(E86:E88)</f>
        <v>172925255325</v>
      </c>
      <c r="F89" s="26">
        <f>SUM(F86:F88)</f>
        <v>95102610195</v>
      </c>
      <c r="G89" s="32">
        <f t="shared" si="16"/>
        <v>0.54996368237977622</v>
      </c>
      <c r="H89" s="25">
        <f t="shared" ref="H89:W89" si="17">SUM(H86:H88)</f>
        <v>14171265871</v>
      </c>
      <c r="I89" s="26">
        <f t="shared" si="17"/>
        <v>11964604348</v>
      </c>
      <c r="J89" s="26">
        <f t="shared" si="17"/>
        <v>14578072851</v>
      </c>
      <c r="K89" s="25">
        <f t="shared" si="17"/>
        <v>40713943070</v>
      </c>
      <c r="L89" s="25">
        <f t="shared" si="17"/>
        <v>15915700332</v>
      </c>
      <c r="M89" s="26">
        <f t="shared" si="17"/>
        <v>24190171793</v>
      </c>
      <c r="N89" s="26">
        <f t="shared" si="17"/>
        <v>14282795000</v>
      </c>
      <c r="O89" s="25">
        <f t="shared" si="17"/>
        <v>54388667125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7634264607</v>
      </c>
      <c r="E90" s="24">
        <v>7634264607</v>
      </c>
      <c r="F90" s="24">
        <v>3900205605</v>
      </c>
      <c r="G90" s="31">
        <f t="shared" si="16"/>
        <v>0.51088163769223149</v>
      </c>
      <c r="H90" s="23">
        <v>144364827</v>
      </c>
      <c r="I90" s="24">
        <v>785889815</v>
      </c>
      <c r="J90" s="24">
        <v>1103358309</v>
      </c>
      <c r="K90" s="23">
        <v>2033612951</v>
      </c>
      <c r="L90" s="23">
        <v>674942464</v>
      </c>
      <c r="M90" s="24">
        <v>464165771</v>
      </c>
      <c r="N90" s="24">
        <v>727484419</v>
      </c>
      <c r="O90" s="23">
        <v>1866592654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1801034820</v>
      </c>
      <c r="E91" s="24">
        <v>1801034820</v>
      </c>
      <c r="F91" s="24">
        <v>699399286</v>
      </c>
      <c r="G91" s="31">
        <f t="shared" si="16"/>
        <v>0.38833190687562608</v>
      </c>
      <c r="H91" s="23">
        <v>42177293</v>
      </c>
      <c r="I91" s="24">
        <v>140330722</v>
      </c>
      <c r="J91" s="24">
        <v>149655337</v>
      </c>
      <c r="K91" s="23">
        <v>332163352</v>
      </c>
      <c r="L91" s="23">
        <v>109890028</v>
      </c>
      <c r="M91" s="24">
        <v>120319540</v>
      </c>
      <c r="N91" s="24">
        <v>137026366</v>
      </c>
      <c r="O91" s="23">
        <v>367235934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1327781349</v>
      </c>
      <c r="E92" s="24">
        <v>1327781349</v>
      </c>
      <c r="F92" s="24">
        <v>514742172</v>
      </c>
      <c r="G92" s="31">
        <f t="shared" si="16"/>
        <v>0.38767088601423033</v>
      </c>
      <c r="H92" s="23">
        <v>30457820</v>
      </c>
      <c r="I92" s="24">
        <v>107376848</v>
      </c>
      <c r="J92" s="24">
        <v>92288576</v>
      </c>
      <c r="K92" s="23">
        <v>230123244</v>
      </c>
      <c r="L92" s="23">
        <v>99962979</v>
      </c>
      <c r="M92" s="24">
        <v>92186577</v>
      </c>
      <c r="N92" s="24">
        <v>92469372</v>
      </c>
      <c r="O92" s="23">
        <v>284618928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423071989</v>
      </c>
      <c r="E93" s="24">
        <v>423071989</v>
      </c>
      <c r="F93" s="24">
        <v>204773203</v>
      </c>
      <c r="G93" s="31">
        <f t="shared" si="16"/>
        <v>0.48401503366841903</v>
      </c>
      <c r="H93" s="23">
        <v>34264460</v>
      </c>
      <c r="I93" s="24">
        <v>33536549</v>
      </c>
      <c r="J93" s="24">
        <v>33230618</v>
      </c>
      <c r="K93" s="23">
        <v>101031627</v>
      </c>
      <c r="L93" s="23">
        <v>32031413</v>
      </c>
      <c r="M93" s="24">
        <v>34085655</v>
      </c>
      <c r="N93" s="24">
        <v>37624508</v>
      </c>
      <c r="O93" s="23">
        <v>103741576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11186152765</v>
      </c>
      <c r="E94" s="26">
        <f>SUM(E90:E93)</f>
        <v>11186152765</v>
      </c>
      <c r="F94" s="26">
        <f>SUM(F90:F93)</f>
        <v>5319120266</v>
      </c>
      <c r="G94" s="32">
        <f t="shared" si="16"/>
        <v>0.47550935319271048</v>
      </c>
      <c r="H94" s="25">
        <f t="shared" ref="H94:W94" si="18">SUM(H90:H93)</f>
        <v>251264400</v>
      </c>
      <c r="I94" s="26">
        <f t="shared" si="18"/>
        <v>1067133934</v>
      </c>
      <c r="J94" s="26">
        <f t="shared" si="18"/>
        <v>1378532840</v>
      </c>
      <c r="K94" s="25">
        <f t="shared" si="18"/>
        <v>2696931174</v>
      </c>
      <c r="L94" s="25">
        <f t="shared" si="18"/>
        <v>916826884</v>
      </c>
      <c r="M94" s="26">
        <f t="shared" si="18"/>
        <v>710757543</v>
      </c>
      <c r="N94" s="26">
        <f t="shared" si="18"/>
        <v>994604665</v>
      </c>
      <c r="O94" s="25">
        <f t="shared" si="18"/>
        <v>2622189092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4066602774</v>
      </c>
      <c r="E95" s="24">
        <v>4066602774</v>
      </c>
      <c r="F95" s="24">
        <v>1701150507</v>
      </c>
      <c r="G95" s="31">
        <f t="shared" si="16"/>
        <v>0.4183222708341171</v>
      </c>
      <c r="H95" s="23">
        <v>300099873</v>
      </c>
      <c r="I95" s="24">
        <v>583783547</v>
      </c>
      <c r="J95" s="24">
        <v>24225252</v>
      </c>
      <c r="K95" s="23">
        <v>908108672</v>
      </c>
      <c r="L95" s="23">
        <v>246934652</v>
      </c>
      <c r="M95" s="24">
        <v>276782384</v>
      </c>
      <c r="N95" s="24">
        <v>269324799</v>
      </c>
      <c r="O95" s="23">
        <v>793041835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2249266128</v>
      </c>
      <c r="E96" s="24">
        <v>2249266128</v>
      </c>
      <c r="F96" s="24">
        <v>683063884</v>
      </c>
      <c r="G96" s="31">
        <f t="shared" si="16"/>
        <v>0.30368299931114245</v>
      </c>
      <c r="H96" s="23">
        <v>0</v>
      </c>
      <c r="I96" s="24">
        <v>177752280</v>
      </c>
      <c r="J96" s="24">
        <v>240857387</v>
      </c>
      <c r="K96" s="23">
        <v>418609667</v>
      </c>
      <c r="L96" s="23">
        <v>134015117</v>
      </c>
      <c r="M96" s="24">
        <v>130439100</v>
      </c>
      <c r="N96" s="24">
        <v>0</v>
      </c>
      <c r="O96" s="23">
        <v>264454217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2726620808</v>
      </c>
      <c r="E97" s="24">
        <v>2726620808</v>
      </c>
      <c r="F97" s="24">
        <v>1484694961</v>
      </c>
      <c r="G97" s="31">
        <f t="shared" si="16"/>
        <v>0.54451831242681548</v>
      </c>
      <c r="H97" s="23">
        <v>230012730</v>
      </c>
      <c r="I97" s="24">
        <v>241177004</v>
      </c>
      <c r="J97" s="24">
        <v>224573372</v>
      </c>
      <c r="K97" s="23">
        <v>695763106</v>
      </c>
      <c r="L97" s="23">
        <v>316550647</v>
      </c>
      <c r="M97" s="24">
        <v>219305586</v>
      </c>
      <c r="N97" s="24">
        <v>253075622</v>
      </c>
      <c r="O97" s="23">
        <v>788931855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372141340</v>
      </c>
      <c r="E98" s="24">
        <v>372141340</v>
      </c>
      <c r="F98" s="24">
        <v>168643416</v>
      </c>
      <c r="G98" s="31">
        <f t="shared" si="16"/>
        <v>0.45317033576543791</v>
      </c>
      <c r="H98" s="23">
        <v>24220341</v>
      </c>
      <c r="I98" s="24">
        <v>21735150</v>
      </c>
      <c r="J98" s="24">
        <v>22544462</v>
      </c>
      <c r="K98" s="23">
        <v>68499953</v>
      </c>
      <c r="L98" s="23">
        <v>25104755</v>
      </c>
      <c r="M98" s="24">
        <v>49600853</v>
      </c>
      <c r="N98" s="24">
        <v>25437855</v>
      </c>
      <c r="O98" s="23">
        <v>100143463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9414631050</v>
      </c>
      <c r="E99" s="26">
        <f>SUM(E95:E98)</f>
        <v>9414631050</v>
      </c>
      <c r="F99" s="26">
        <f>SUM(F95:F98)</f>
        <v>4037552768</v>
      </c>
      <c r="G99" s="32">
        <f t="shared" si="16"/>
        <v>0.42885937288004505</v>
      </c>
      <c r="H99" s="25">
        <f t="shared" ref="H99:W99" si="19">SUM(H95:H98)</f>
        <v>554332944</v>
      </c>
      <c r="I99" s="26">
        <f t="shared" si="19"/>
        <v>1024447981</v>
      </c>
      <c r="J99" s="26">
        <f t="shared" si="19"/>
        <v>512200473</v>
      </c>
      <c r="K99" s="25">
        <f t="shared" si="19"/>
        <v>2090981398</v>
      </c>
      <c r="L99" s="25">
        <f t="shared" si="19"/>
        <v>722605171</v>
      </c>
      <c r="M99" s="26">
        <f t="shared" si="19"/>
        <v>676127923</v>
      </c>
      <c r="N99" s="26">
        <f t="shared" si="19"/>
        <v>547838276</v>
      </c>
      <c r="O99" s="25">
        <f t="shared" si="19"/>
        <v>1946571370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193526039140</v>
      </c>
      <c r="E100" s="26">
        <f>SUM(E86:E88,E90:E93,E95:E98)</f>
        <v>193526039140</v>
      </c>
      <c r="F100" s="26">
        <f>SUM(F86:F88,F90:F93,F95:F98)</f>
        <v>104459283229</v>
      </c>
      <c r="G100" s="32">
        <f>IF(($D100     =0),0,($F100     /$D100     ))</f>
        <v>0.53976862076649224</v>
      </c>
      <c r="H100" s="25">
        <f t="shared" ref="H100:W100" si="20">SUM(H86:H88,H90:H93,H95:H98)</f>
        <v>14976863215</v>
      </c>
      <c r="I100" s="26">
        <f t="shared" si="20"/>
        <v>14056186263</v>
      </c>
      <c r="J100" s="26">
        <f t="shared" si="20"/>
        <v>16468806164</v>
      </c>
      <c r="K100" s="25">
        <f t="shared" si="20"/>
        <v>45501855642</v>
      </c>
      <c r="L100" s="25">
        <f t="shared" si="20"/>
        <v>17555132387</v>
      </c>
      <c r="M100" s="26">
        <f t="shared" si="20"/>
        <v>25577057259</v>
      </c>
      <c r="N100" s="26">
        <f t="shared" si="20"/>
        <v>15825237941</v>
      </c>
      <c r="O100" s="25">
        <f t="shared" si="20"/>
        <v>58957427587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52289468580</v>
      </c>
      <c r="E103" s="24">
        <v>52289468580</v>
      </c>
      <c r="F103" s="24">
        <v>25054297148</v>
      </c>
      <c r="G103" s="31">
        <f t="shared" ref="G103:G134" si="21">IF(($D103     =0),0,($F103     /$D103     ))</f>
        <v>0.47914614220391832</v>
      </c>
      <c r="H103" s="23">
        <v>4114043636</v>
      </c>
      <c r="I103" s="24">
        <v>4418327122</v>
      </c>
      <c r="J103" s="24">
        <v>3711911753</v>
      </c>
      <c r="K103" s="23">
        <v>12244282511</v>
      </c>
      <c r="L103" s="23">
        <v>4003177591</v>
      </c>
      <c r="M103" s="24">
        <v>4682381262</v>
      </c>
      <c r="N103" s="24">
        <v>4124455784</v>
      </c>
      <c r="O103" s="23">
        <v>12810014637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52289468580</v>
      </c>
      <c r="E104" s="26">
        <f>E103</f>
        <v>52289468580</v>
      </c>
      <c r="F104" s="26">
        <f>F103</f>
        <v>25054297148</v>
      </c>
      <c r="G104" s="32">
        <f t="shared" si="21"/>
        <v>0.47914614220391832</v>
      </c>
      <c r="H104" s="25">
        <f t="shared" ref="H104:W104" si="22">H103</f>
        <v>4114043636</v>
      </c>
      <c r="I104" s="26">
        <f t="shared" si="22"/>
        <v>4418327122</v>
      </c>
      <c r="J104" s="26">
        <f t="shared" si="22"/>
        <v>3711911753</v>
      </c>
      <c r="K104" s="25">
        <f t="shared" si="22"/>
        <v>12244282511</v>
      </c>
      <c r="L104" s="25">
        <f t="shared" si="22"/>
        <v>4003177591</v>
      </c>
      <c r="M104" s="26">
        <f t="shared" si="22"/>
        <v>4682381262</v>
      </c>
      <c r="N104" s="26">
        <f t="shared" si="22"/>
        <v>4124455784</v>
      </c>
      <c r="O104" s="25">
        <f t="shared" si="22"/>
        <v>12810014637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449028154</v>
      </c>
      <c r="E105" s="24">
        <v>449028154</v>
      </c>
      <c r="F105" s="24">
        <v>178865917</v>
      </c>
      <c r="G105" s="31">
        <f t="shared" si="21"/>
        <v>0.39834009383741226</v>
      </c>
      <c r="H105" s="23">
        <v>19896058</v>
      </c>
      <c r="I105" s="24">
        <v>30960727</v>
      </c>
      <c r="J105" s="24">
        <v>29274768</v>
      </c>
      <c r="K105" s="23">
        <v>80131553</v>
      </c>
      <c r="L105" s="23">
        <v>34251275</v>
      </c>
      <c r="M105" s="24">
        <v>32885025</v>
      </c>
      <c r="N105" s="24">
        <v>31598064</v>
      </c>
      <c r="O105" s="23">
        <v>98734364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281526950</v>
      </c>
      <c r="E106" s="24">
        <v>281526950</v>
      </c>
      <c r="F106" s="24">
        <v>134761310</v>
      </c>
      <c r="G106" s="31">
        <f t="shared" si="21"/>
        <v>0.47867996296624532</v>
      </c>
      <c r="H106" s="23">
        <v>18498806</v>
      </c>
      <c r="I106" s="24">
        <v>14033661</v>
      </c>
      <c r="J106" s="24">
        <v>19712301</v>
      </c>
      <c r="K106" s="23">
        <v>52244768</v>
      </c>
      <c r="L106" s="23">
        <v>22642439</v>
      </c>
      <c r="M106" s="24">
        <v>29712177</v>
      </c>
      <c r="N106" s="24">
        <v>30161926</v>
      </c>
      <c r="O106" s="23">
        <v>82516542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271496574</v>
      </c>
      <c r="E107" s="24">
        <v>271496574</v>
      </c>
      <c r="F107" s="24">
        <v>122618811</v>
      </c>
      <c r="G107" s="31">
        <f t="shared" si="21"/>
        <v>0.45164036213584041</v>
      </c>
      <c r="H107" s="23">
        <v>0</v>
      </c>
      <c r="I107" s="24">
        <v>29264686</v>
      </c>
      <c r="J107" s="24">
        <v>21333454</v>
      </c>
      <c r="K107" s="23">
        <v>50598140</v>
      </c>
      <c r="L107" s="23">
        <v>26708097</v>
      </c>
      <c r="M107" s="24">
        <v>19631292</v>
      </c>
      <c r="N107" s="24">
        <v>25681282</v>
      </c>
      <c r="O107" s="23">
        <v>72020671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1253190894</v>
      </c>
      <c r="E108" s="24">
        <v>1253190894</v>
      </c>
      <c r="F108" s="24">
        <v>579720261</v>
      </c>
      <c r="G108" s="31">
        <f t="shared" si="21"/>
        <v>0.46259533465777003</v>
      </c>
      <c r="H108" s="23">
        <v>67036041</v>
      </c>
      <c r="I108" s="24">
        <v>86941942</v>
      </c>
      <c r="J108" s="24">
        <v>131391304</v>
      </c>
      <c r="K108" s="23">
        <v>285369287</v>
      </c>
      <c r="L108" s="23">
        <v>72940704</v>
      </c>
      <c r="M108" s="24">
        <v>125413346</v>
      </c>
      <c r="N108" s="24">
        <v>95996924</v>
      </c>
      <c r="O108" s="23">
        <v>294350974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1109756833</v>
      </c>
      <c r="E109" s="24">
        <v>1109756833</v>
      </c>
      <c r="F109" s="24">
        <v>727259737</v>
      </c>
      <c r="G109" s="31">
        <f t="shared" si="21"/>
        <v>0.6553325155331573</v>
      </c>
      <c r="H109" s="23">
        <v>94492249</v>
      </c>
      <c r="I109" s="24">
        <v>143710024</v>
      </c>
      <c r="J109" s="24">
        <v>115982942</v>
      </c>
      <c r="K109" s="23">
        <v>354185215</v>
      </c>
      <c r="L109" s="23">
        <v>91616377</v>
      </c>
      <c r="M109" s="24">
        <v>145011167</v>
      </c>
      <c r="N109" s="24">
        <v>136446978</v>
      </c>
      <c r="O109" s="23">
        <v>373074522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3364999405</v>
      </c>
      <c r="E110" s="26">
        <f>SUM(E105:E109)</f>
        <v>3364999405</v>
      </c>
      <c r="F110" s="26">
        <f>SUM(F105:F109)</f>
        <v>1743226036</v>
      </c>
      <c r="G110" s="32">
        <f t="shared" si="21"/>
        <v>0.51804646188340109</v>
      </c>
      <c r="H110" s="25">
        <f t="shared" ref="H110:W110" si="23">SUM(H105:H109)</f>
        <v>199923154</v>
      </c>
      <c r="I110" s="26">
        <f t="shared" si="23"/>
        <v>304911040</v>
      </c>
      <c r="J110" s="26">
        <f t="shared" si="23"/>
        <v>317694769</v>
      </c>
      <c r="K110" s="25">
        <f t="shared" si="23"/>
        <v>822528963</v>
      </c>
      <c r="L110" s="25">
        <f t="shared" si="23"/>
        <v>248158892</v>
      </c>
      <c r="M110" s="26">
        <f t="shared" si="23"/>
        <v>352653007</v>
      </c>
      <c r="N110" s="26">
        <f t="shared" si="23"/>
        <v>319885174</v>
      </c>
      <c r="O110" s="25">
        <f t="shared" si="23"/>
        <v>920697073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243214752</v>
      </c>
      <c r="E111" s="24">
        <v>243214752</v>
      </c>
      <c r="F111" s="24">
        <v>216004086</v>
      </c>
      <c r="G111" s="31">
        <f t="shared" si="21"/>
        <v>0.88812082418421723</v>
      </c>
      <c r="H111" s="23">
        <v>14355284</v>
      </c>
      <c r="I111" s="24">
        <v>14641178</v>
      </c>
      <c r="J111" s="24">
        <v>73315214</v>
      </c>
      <c r="K111" s="23">
        <v>102311676</v>
      </c>
      <c r="L111" s="23">
        <v>15587625</v>
      </c>
      <c r="M111" s="24">
        <v>17555526</v>
      </c>
      <c r="N111" s="24">
        <v>80549259</v>
      </c>
      <c r="O111" s="23">
        <v>113692410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571589705</v>
      </c>
      <c r="E112" s="24">
        <v>571589705</v>
      </c>
      <c r="F112" s="24">
        <v>263934459</v>
      </c>
      <c r="G112" s="31">
        <f t="shared" si="21"/>
        <v>0.46175509581650004</v>
      </c>
      <c r="H112" s="23">
        <v>43602955</v>
      </c>
      <c r="I112" s="24">
        <v>46126643</v>
      </c>
      <c r="J112" s="24">
        <v>47824231</v>
      </c>
      <c r="K112" s="23">
        <v>137553829</v>
      </c>
      <c r="L112" s="23">
        <v>44340420</v>
      </c>
      <c r="M112" s="24">
        <v>26829561</v>
      </c>
      <c r="N112" s="24">
        <v>55210649</v>
      </c>
      <c r="O112" s="23">
        <v>126380630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190427939</v>
      </c>
      <c r="E113" s="24">
        <v>190427939</v>
      </c>
      <c r="F113" s="24">
        <v>115447189</v>
      </c>
      <c r="G113" s="31">
        <f t="shared" si="21"/>
        <v>0.60625131798543486</v>
      </c>
      <c r="H113" s="23">
        <v>26698760</v>
      </c>
      <c r="I113" s="24">
        <v>13971474</v>
      </c>
      <c r="J113" s="24">
        <v>23158452</v>
      </c>
      <c r="K113" s="23">
        <v>63828686</v>
      </c>
      <c r="L113" s="23">
        <v>15262714</v>
      </c>
      <c r="M113" s="24">
        <v>17449759</v>
      </c>
      <c r="N113" s="24">
        <v>18906030</v>
      </c>
      <c r="O113" s="23">
        <v>51618503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68399636</v>
      </c>
      <c r="E114" s="24">
        <v>68399636</v>
      </c>
      <c r="F114" s="24">
        <v>42639997</v>
      </c>
      <c r="G114" s="31">
        <f t="shared" si="21"/>
        <v>0.62339508648847197</v>
      </c>
      <c r="H114" s="23">
        <v>9425031</v>
      </c>
      <c r="I114" s="24">
        <v>5330784</v>
      </c>
      <c r="J114" s="24">
        <v>7902592</v>
      </c>
      <c r="K114" s="23">
        <v>22658407</v>
      </c>
      <c r="L114" s="23">
        <v>5391087</v>
      </c>
      <c r="M114" s="24">
        <v>7667475</v>
      </c>
      <c r="N114" s="24">
        <v>6923028</v>
      </c>
      <c r="O114" s="23">
        <v>19981590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7703787795</v>
      </c>
      <c r="E115" s="24">
        <v>7703787795</v>
      </c>
      <c r="F115" s="24">
        <v>3384011002</v>
      </c>
      <c r="G115" s="31">
        <f t="shared" si="21"/>
        <v>0.43926586402033674</v>
      </c>
      <c r="H115" s="23">
        <v>564115736</v>
      </c>
      <c r="I115" s="24">
        <v>0</v>
      </c>
      <c r="J115" s="24">
        <v>1306088965</v>
      </c>
      <c r="K115" s="23">
        <v>1870204701</v>
      </c>
      <c r="L115" s="23">
        <v>393762164</v>
      </c>
      <c r="M115" s="24">
        <v>135876377</v>
      </c>
      <c r="N115" s="24">
        <v>984167760</v>
      </c>
      <c r="O115" s="23">
        <v>1513806301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141302173</v>
      </c>
      <c r="E116" s="24">
        <v>141302173</v>
      </c>
      <c r="F116" s="24">
        <v>74828991</v>
      </c>
      <c r="G116" s="31">
        <f t="shared" si="21"/>
        <v>0.5295671638397238</v>
      </c>
      <c r="H116" s="23">
        <v>11304050</v>
      </c>
      <c r="I116" s="24">
        <v>11593625</v>
      </c>
      <c r="J116" s="24">
        <v>11233940</v>
      </c>
      <c r="K116" s="23">
        <v>34131615</v>
      </c>
      <c r="L116" s="23">
        <v>10851466</v>
      </c>
      <c r="M116" s="24">
        <v>11479086</v>
      </c>
      <c r="N116" s="24">
        <v>18366824</v>
      </c>
      <c r="O116" s="23">
        <v>40697376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166135412</v>
      </c>
      <c r="E117" s="24">
        <v>166135412</v>
      </c>
      <c r="F117" s="24">
        <v>85706134</v>
      </c>
      <c r="G117" s="31">
        <f t="shared" si="21"/>
        <v>0.51588118973695984</v>
      </c>
      <c r="H117" s="23">
        <v>12574787</v>
      </c>
      <c r="I117" s="24">
        <v>11241740</v>
      </c>
      <c r="J117" s="24">
        <v>15698906</v>
      </c>
      <c r="K117" s="23">
        <v>39515433</v>
      </c>
      <c r="L117" s="23">
        <v>12585730</v>
      </c>
      <c r="M117" s="24">
        <v>15518768</v>
      </c>
      <c r="N117" s="24">
        <v>18086203</v>
      </c>
      <c r="O117" s="23">
        <v>46190701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1131196080</v>
      </c>
      <c r="E118" s="24">
        <v>850524266</v>
      </c>
      <c r="F118" s="24">
        <v>483920110</v>
      </c>
      <c r="G118" s="31">
        <f t="shared" si="21"/>
        <v>0.42779507333511974</v>
      </c>
      <c r="H118" s="23">
        <v>52422953</v>
      </c>
      <c r="I118" s="24">
        <v>57801504</v>
      </c>
      <c r="J118" s="24">
        <v>110676290</v>
      </c>
      <c r="K118" s="23">
        <v>220900747</v>
      </c>
      <c r="L118" s="23">
        <v>91087856</v>
      </c>
      <c r="M118" s="24">
        <v>95841438</v>
      </c>
      <c r="N118" s="24">
        <v>76090069</v>
      </c>
      <c r="O118" s="23">
        <v>263019363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10216053492</v>
      </c>
      <c r="E119" s="26">
        <f>SUM(E111:E118)</f>
        <v>9935381678</v>
      </c>
      <c r="F119" s="26">
        <f>SUM(F111:F118)</f>
        <v>4666491968</v>
      </c>
      <c r="G119" s="32">
        <f t="shared" si="21"/>
        <v>0.45678029893385369</v>
      </c>
      <c r="H119" s="25">
        <f t="shared" ref="H119:W119" si="24">SUM(H111:H118)</f>
        <v>734499556</v>
      </c>
      <c r="I119" s="26">
        <f t="shared" si="24"/>
        <v>160706948</v>
      </c>
      <c r="J119" s="26">
        <f t="shared" si="24"/>
        <v>1595898590</v>
      </c>
      <c r="K119" s="25">
        <f t="shared" si="24"/>
        <v>2491105094</v>
      </c>
      <c r="L119" s="25">
        <f t="shared" si="24"/>
        <v>588869062</v>
      </c>
      <c r="M119" s="26">
        <f t="shared" si="24"/>
        <v>328217990</v>
      </c>
      <c r="N119" s="26">
        <f t="shared" si="24"/>
        <v>1258299822</v>
      </c>
      <c r="O119" s="25">
        <f t="shared" si="24"/>
        <v>2175386874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239023919</v>
      </c>
      <c r="E120" s="24">
        <v>239023919</v>
      </c>
      <c r="F120" s="24">
        <v>126039389</v>
      </c>
      <c r="G120" s="31">
        <f t="shared" si="21"/>
        <v>0.52730868746236226</v>
      </c>
      <c r="H120" s="23">
        <v>15883528</v>
      </c>
      <c r="I120" s="24">
        <v>17856873</v>
      </c>
      <c r="J120" s="24">
        <v>19617732</v>
      </c>
      <c r="K120" s="23">
        <v>53358133</v>
      </c>
      <c r="L120" s="23">
        <v>20940436</v>
      </c>
      <c r="M120" s="24">
        <v>18263747</v>
      </c>
      <c r="N120" s="24">
        <v>33477073</v>
      </c>
      <c r="O120" s="23">
        <v>72681256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756798402</v>
      </c>
      <c r="E121" s="24">
        <v>756798402</v>
      </c>
      <c r="F121" s="24">
        <v>308813380</v>
      </c>
      <c r="G121" s="31">
        <f t="shared" si="21"/>
        <v>0.40805236795412791</v>
      </c>
      <c r="H121" s="23">
        <v>27624479</v>
      </c>
      <c r="I121" s="24">
        <v>60132237</v>
      </c>
      <c r="J121" s="24">
        <v>66714922</v>
      </c>
      <c r="K121" s="23">
        <v>154471638</v>
      </c>
      <c r="L121" s="23">
        <v>48753618</v>
      </c>
      <c r="M121" s="24">
        <v>84783670</v>
      </c>
      <c r="N121" s="24">
        <v>20804454</v>
      </c>
      <c r="O121" s="23">
        <v>154341742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1369887126</v>
      </c>
      <c r="E122" s="24">
        <v>1383416776</v>
      </c>
      <c r="F122" s="24">
        <v>538522620</v>
      </c>
      <c r="G122" s="31">
        <f t="shared" si="21"/>
        <v>0.39311459300479623</v>
      </c>
      <c r="H122" s="23">
        <v>59340938</v>
      </c>
      <c r="I122" s="24">
        <v>114739527</v>
      </c>
      <c r="J122" s="24">
        <v>114556933</v>
      </c>
      <c r="K122" s="23">
        <v>288637398</v>
      </c>
      <c r="L122" s="23">
        <v>82859771</v>
      </c>
      <c r="M122" s="24">
        <v>82710777</v>
      </c>
      <c r="N122" s="24">
        <v>84314674</v>
      </c>
      <c r="O122" s="23">
        <v>249885222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1050535988</v>
      </c>
      <c r="E123" s="24">
        <v>1050535988</v>
      </c>
      <c r="F123" s="24">
        <v>359601702</v>
      </c>
      <c r="G123" s="31">
        <f t="shared" si="21"/>
        <v>0.34230307776947855</v>
      </c>
      <c r="H123" s="23">
        <v>31307767</v>
      </c>
      <c r="I123" s="24">
        <v>44679006</v>
      </c>
      <c r="J123" s="24">
        <v>65758734</v>
      </c>
      <c r="K123" s="23">
        <v>141745507</v>
      </c>
      <c r="L123" s="23">
        <v>64723116</v>
      </c>
      <c r="M123" s="24">
        <v>80964222</v>
      </c>
      <c r="N123" s="24">
        <v>72168857</v>
      </c>
      <c r="O123" s="23">
        <v>217856195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3416245435</v>
      </c>
      <c r="E124" s="26">
        <f>SUM(E120:E123)</f>
        <v>3429775085</v>
      </c>
      <c r="F124" s="26">
        <f>SUM(F120:F123)</f>
        <v>1332977091</v>
      </c>
      <c r="G124" s="32">
        <f t="shared" si="21"/>
        <v>0.39018774159005937</v>
      </c>
      <c r="H124" s="25">
        <f t="shared" ref="H124:W124" si="25">SUM(H120:H123)</f>
        <v>134156712</v>
      </c>
      <c r="I124" s="26">
        <f t="shared" si="25"/>
        <v>237407643</v>
      </c>
      <c r="J124" s="26">
        <f t="shared" si="25"/>
        <v>266648321</v>
      </c>
      <c r="K124" s="25">
        <f t="shared" si="25"/>
        <v>638212676</v>
      </c>
      <c r="L124" s="25">
        <f t="shared" si="25"/>
        <v>217276941</v>
      </c>
      <c r="M124" s="26">
        <f t="shared" si="25"/>
        <v>266722416</v>
      </c>
      <c r="N124" s="26">
        <f t="shared" si="25"/>
        <v>210765058</v>
      </c>
      <c r="O124" s="25">
        <f t="shared" si="25"/>
        <v>694764415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452596163</v>
      </c>
      <c r="E125" s="24">
        <v>452596163</v>
      </c>
      <c r="F125" s="24">
        <v>196195312</v>
      </c>
      <c r="G125" s="31">
        <f t="shared" si="21"/>
        <v>0.43348867718969153</v>
      </c>
      <c r="H125" s="23">
        <v>19058228</v>
      </c>
      <c r="I125" s="24">
        <v>16804349</v>
      </c>
      <c r="J125" s="24">
        <v>28195919</v>
      </c>
      <c r="K125" s="23">
        <v>64058496</v>
      </c>
      <c r="L125" s="23">
        <v>25947773</v>
      </c>
      <c r="M125" s="24">
        <v>72851761</v>
      </c>
      <c r="N125" s="24">
        <v>33337282</v>
      </c>
      <c r="O125" s="23">
        <v>132136816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284118741</v>
      </c>
      <c r="E126" s="24">
        <v>284118741</v>
      </c>
      <c r="F126" s="24">
        <v>67151890</v>
      </c>
      <c r="G126" s="31">
        <f t="shared" si="21"/>
        <v>0.23635149784082704</v>
      </c>
      <c r="H126" s="23">
        <v>7031194</v>
      </c>
      <c r="I126" s="24">
        <v>6674784</v>
      </c>
      <c r="J126" s="24">
        <v>7716667</v>
      </c>
      <c r="K126" s="23">
        <v>21422645</v>
      </c>
      <c r="L126" s="23">
        <v>16690786</v>
      </c>
      <c r="M126" s="24">
        <v>14546446</v>
      </c>
      <c r="N126" s="24">
        <v>14492013</v>
      </c>
      <c r="O126" s="23">
        <v>45729245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323196096</v>
      </c>
      <c r="E127" s="24">
        <v>323196096</v>
      </c>
      <c r="F127" s="24">
        <v>116897938</v>
      </c>
      <c r="G127" s="31">
        <f t="shared" si="21"/>
        <v>0.36169353357535605</v>
      </c>
      <c r="H127" s="23">
        <v>10420205</v>
      </c>
      <c r="I127" s="24">
        <v>0</v>
      </c>
      <c r="J127" s="24">
        <v>18362664</v>
      </c>
      <c r="K127" s="23">
        <v>28782869</v>
      </c>
      <c r="L127" s="23">
        <v>40763971</v>
      </c>
      <c r="M127" s="24">
        <v>22097275</v>
      </c>
      <c r="N127" s="24">
        <v>25253823</v>
      </c>
      <c r="O127" s="23">
        <v>88115069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412010280</v>
      </c>
      <c r="E128" s="24">
        <v>412010280</v>
      </c>
      <c r="F128" s="24">
        <v>195106572</v>
      </c>
      <c r="G128" s="31">
        <f t="shared" si="21"/>
        <v>0.47354782506883081</v>
      </c>
      <c r="H128" s="23">
        <v>25147265</v>
      </c>
      <c r="I128" s="24">
        <v>36572970</v>
      </c>
      <c r="J128" s="24">
        <v>41060951</v>
      </c>
      <c r="K128" s="23">
        <v>102781186</v>
      </c>
      <c r="L128" s="23">
        <v>30262584</v>
      </c>
      <c r="M128" s="24">
        <v>28742464</v>
      </c>
      <c r="N128" s="24">
        <v>33320338</v>
      </c>
      <c r="O128" s="23">
        <v>92325386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595163890</v>
      </c>
      <c r="E129" s="24">
        <v>595163890</v>
      </c>
      <c r="F129" s="24">
        <v>265057329</v>
      </c>
      <c r="G129" s="31">
        <f t="shared" si="21"/>
        <v>0.4453518324171179</v>
      </c>
      <c r="H129" s="23">
        <v>32570460</v>
      </c>
      <c r="I129" s="24">
        <v>21439162</v>
      </c>
      <c r="J129" s="24">
        <v>62417542</v>
      </c>
      <c r="K129" s="23">
        <v>116427164</v>
      </c>
      <c r="L129" s="23">
        <v>45425454</v>
      </c>
      <c r="M129" s="24">
        <v>55485031</v>
      </c>
      <c r="N129" s="24">
        <v>47719680</v>
      </c>
      <c r="O129" s="23">
        <v>148630165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2067085170</v>
      </c>
      <c r="E130" s="26">
        <f>SUM(E125:E129)</f>
        <v>2067085170</v>
      </c>
      <c r="F130" s="26">
        <f>SUM(F125:F129)</f>
        <v>840409041</v>
      </c>
      <c r="G130" s="32">
        <f t="shared" si="21"/>
        <v>0.40656720545288416</v>
      </c>
      <c r="H130" s="25">
        <f t="shared" ref="H130:W130" si="26">SUM(H125:H129)</f>
        <v>94227352</v>
      </c>
      <c r="I130" s="26">
        <f t="shared" si="26"/>
        <v>81491265</v>
      </c>
      <c r="J130" s="26">
        <f t="shared" si="26"/>
        <v>157753743</v>
      </c>
      <c r="K130" s="25">
        <f t="shared" si="26"/>
        <v>333472360</v>
      </c>
      <c r="L130" s="25">
        <f t="shared" si="26"/>
        <v>159090568</v>
      </c>
      <c r="M130" s="26">
        <f t="shared" si="26"/>
        <v>193722977</v>
      </c>
      <c r="N130" s="26">
        <f t="shared" si="26"/>
        <v>154123136</v>
      </c>
      <c r="O130" s="25">
        <f t="shared" si="26"/>
        <v>506936681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2724588710</v>
      </c>
      <c r="E131" s="24">
        <v>2724588710</v>
      </c>
      <c r="F131" s="24">
        <v>1099408340</v>
      </c>
      <c r="G131" s="31">
        <f t="shared" si="21"/>
        <v>0.40351350497961946</v>
      </c>
      <c r="H131" s="23">
        <v>110822436</v>
      </c>
      <c r="I131" s="24">
        <v>205817116</v>
      </c>
      <c r="J131" s="24">
        <v>236343715</v>
      </c>
      <c r="K131" s="23">
        <v>552983267</v>
      </c>
      <c r="L131" s="23">
        <v>169525980</v>
      </c>
      <c r="M131" s="24">
        <v>189265724</v>
      </c>
      <c r="N131" s="24">
        <v>187633369</v>
      </c>
      <c r="O131" s="23">
        <v>546425073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130135944</v>
      </c>
      <c r="E132" s="24">
        <v>130135944</v>
      </c>
      <c r="F132" s="24">
        <v>49709285</v>
      </c>
      <c r="G132" s="31">
        <f t="shared" si="21"/>
        <v>0.38197967042833303</v>
      </c>
      <c r="H132" s="23">
        <v>4108137</v>
      </c>
      <c r="I132" s="24">
        <v>9484525</v>
      </c>
      <c r="J132" s="24">
        <v>6600883</v>
      </c>
      <c r="K132" s="23">
        <v>20193545</v>
      </c>
      <c r="L132" s="23">
        <v>10008881</v>
      </c>
      <c r="M132" s="24">
        <v>7072454</v>
      </c>
      <c r="N132" s="24">
        <v>12434405</v>
      </c>
      <c r="O132" s="23">
        <v>29515740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179073206</v>
      </c>
      <c r="E133" s="24">
        <v>179073206</v>
      </c>
      <c r="F133" s="24">
        <v>74332999</v>
      </c>
      <c r="G133" s="31">
        <f t="shared" si="21"/>
        <v>0.4150983871925541</v>
      </c>
      <c r="H133" s="23">
        <v>10674538</v>
      </c>
      <c r="I133" s="24">
        <v>12721347</v>
      </c>
      <c r="J133" s="24">
        <v>14739726</v>
      </c>
      <c r="K133" s="23">
        <v>38135611</v>
      </c>
      <c r="L133" s="23">
        <v>8709330</v>
      </c>
      <c r="M133" s="24">
        <v>10601777</v>
      </c>
      <c r="N133" s="24">
        <v>16886281</v>
      </c>
      <c r="O133" s="23">
        <v>36197388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244217329</v>
      </c>
      <c r="E134" s="24">
        <v>244217329</v>
      </c>
      <c r="F134" s="24">
        <v>132590729</v>
      </c>
      <c r="G134" s="31">
        <f t="shared" si="21"/>
        <v>0.54292105127396595</v>
      </c>
      <c r="H134" s="23">
        <v>14611081</v>
      </c>
      <c r="I134" s="24">
        <v>22446901</v>
      </c>
      <c r="J134" s="24">
        <v>26028637</v>
      </c>
      <c r="K134" s="23">
        <v>63086619</v>
      </c>
      <c r="L134" s="23">
        <v>21168326</v>
      </c>
      <c r="M134" s="24">
        <v>20920604</v>
      </c>
      <c r="N134" s="24">
        <v>27415180</v>
      </c>
      <c r="O134" s="23">
        <v>69504110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3278015189</v>
      </c>
      <c r="E135" s="26">
        <f>SUM(E131:E134)</f>
        <v>3278015189</v>
      </c>
      <c r="F135" s="26">
        <f>SUM(F131:F134)</f>
        <v>1356041353</v>
      </c>
      <c r="G135" s="32">
        <f t="shared" ref="G135:G168" si="27">IF(($D135     =0),0,($F135     /$D135     ))</f>
        <v>0.41367756853307247</v>
      </c>
      <c r="H135" s="25">
        <f t="shared" ref="H135:W135" si="28">SUM(H131:H134)</f>
        <v>140216192</v>
      </c>
      <c r="I135" s="26">
        <f t="shared" si="28"/>
        <v>250469889</v>
      </c>
      <c r="J135" s="26">
        <f t="shared" si="28"/>
        <v>283712961</v>
      </c>
      <c r="K135" s="25">
        <f t="shared" si="28"/>
        <v>674399042</v>
      </c>
      <c r="L135" s="25">
        <f t="shared" si="28"/>
        <v>209412517</v>
      </c>
      <c r="M135" s="26">
        <f t="shared" si="28"/>
        <v>227860559</v>
      </c>
      <c r="N135" s="26">
        <f t="shared" si="28"/>
        <v>244369235</v>
      </c>
      <c r="O135" s="25">
        <f t="shared" si="28"/>
        <v>681642311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209180461</v>
      </c>
      <c r="E136" s="24">
        <v>209180461</v>
      </c>
      <c r="F136" s="24">
        <v>91150232</v>
      </c>
      <c r="G136" s="31">
        <f t="shared" si="27"/>
        <v>0.43574926436365391</v>
      </c>
      <c r="H136" s="23">
        <v>10528903</v>
      </c>
      <c r="I136" s="24">
        <v>21809119</v>
      </c>
      <c r="J136" s="24">
        <v>12569639</v>
      </c>
      <c r="K136" s="23">
        <v>44907661</v>
      </c>
      <c r="L136" s="23">
        <v>14392177</v>
      </c>
      <c r="M136" s="24">
        <v>13026117</v>
      </c>
      <c r="N136" s="24">
        <v>18824277</v>
      </c>
      <c r="O136" s="23">
        <v>46242571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296245331</v>
      </c>
      <c r="E137" s="24">
        <v>296245331</v>
      </c>
      <c r="F137" s="24">
        <v>145862640</v>
      </c>
      <c r="G137" s="31">
        <f t="shared" si="27"/>
        <v>0.492371101706916</v>
      </c>
      <c r="H137" s="23">
        <v>15699407</v>
      </c>
      <c r="I137" s="24">
        <v>22756936</v>
      </c>
      <c r="J137" s="24">
        <v>28187926</v>
      </c>
      <c r="K137" s="23">
        <v>66644269</v>
      </c>
      <c r="L137" s="23">
        <v>29941674</v>
      </c>
      <c r="M137" s="24">
        <v>19015851</v>
      </c>
      <c r="N137" s="24">
        <v>30260846</v>
      </c>
      <c r="O137" s="23">
        <v>79218371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720495031</v>
      </c>
      <c r="E138" s="24">
        <v>720495031</v>
      </c>
      <c r="F138" s="24">
        <v>406072868</v>
      </c>
      <c r="G138" s="31">
        <f t="shared" si="27"/>
        <v>0.56360259339526242</v>
      </c>
      <c r="H138" s="23">
        <v>41671368</v>
      </c>
      <c r="I138" s="24">
        <v>74507736</v>
      </c>
      <c r="J138" s="24">
        <v>43739413</v>
      </c>
      <c r="K138" s="23">
        <v>159918517</v>
      </c>
      <c r="L138" s="23">
        <v>102798347</v>
      </c>
      <c r="M138" s="24">
        <v>67585249</v>
      </c>
      <c r="N138" s="24">
        <v>75770755</v>
      </c>
      <c r="O138" s="23">
        <v>246154351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228434611</v>
      </c>
      <c r="E139" s="24">
        <v>228434611</v>
      </c>
      <c r="F139" s="24">
        <v>143054223</v>
      </c>
      <c r="G139" s="31">
        <f t="shared" si="27"/>
        <v>0.62623707665735473</v>
      </c>
      <c r="H139" s="23">
        <v>22248475</v>
      </c>
      <c r="I139" s="24">
        <v>20111439</v>
      </c>
      <c r="J139" s="24">
        <v>27393406</v>
      </c>
      <c r="K139" s="23">
        <v>69753320</v>
      </c>
      <c r="L139" s="23">
        <v>19900738</v>
      </c>
      <c r="M139" s="24">
        <v>19479682</v>
      </c>
      <c r="N139" s="24">
        <v>33920483</v>
      </c>
      <c r="O139" s="23">
        <v>73300903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427832200</v>
      </c>
      <c r="E140" s="24">
        <v>427832200</v>
      </c>
      <c r="F140" s="24">
        <v>245013823</v>
      </c>
      <c r="G140" s="31">
        <f t="shared" si="27"/>
        <v>0.57268672858190661</v>
      </c>
      <c r="H140" s="23">
        <v>44043997</v>
      </c>
      <c r="I140" s="24">
        <v>24094318</v>
      </c>
      <c r="J140" s="24">
        <v>44484478</v>
      </c>
      <c r="K140" s="23">
        <v>112622793</v>
      </c>
      <c r="L140" s="23">
        <v>31335029</v>
      </c>
      <c r="M140" s="24">
        <v>53751265</v>
      </c>
      <c r="N140" s="24">
        <v>47304736</v>
      </c>
      <c r="O140" s="23">
        <v>132391030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722102135</v>
      </c>
      <c r="E141" s="24">
        <v>722102135</v>
      </c>
      <c r="F141" s="24">
        <v>440375937</v>
      </c>
      <c r="G141" s="31">
        <f t="shared" si="27"/>
        <v>0.60985270040781692</v>
      </c>
      <c r="H141" s="23">
        <v>34328363</v>
      </c>
      <c r="I141" s="24">
        <v>109228913</v>
      </c>
      <c r="J141" s="24">
        <v>59481946</v>
      </c>
      <c r="K141" s="23">
        <v>203039222</v>
      </c>
      <c r="L141" s="23">
        <v>63811132</v>
      </c>
      <c r="M141" s="24">
        <v>38309066</v>
      </c>
      <c r="N141" s="24">
        <v>135216517</v>
      </c>
      <c r="O141" s="23">
        <v>237336715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2604289769</v>
      </c>
      <c r="E142" s="26">
        <f>SUM(E136:E141)</f>
        <v>2604289769</v>
      </c>
      <c r="F142" s="26">
        <f>SUM(F136:F141)</f>
        <v>1471529723</v>
      </c>
      <c r="G142" s="32">
        <f t="shared" si="27"/>
        <v>0.56504070342565627</v>
      </c>
      <c r="H142" s="25">
        <f t="shared" ref="H142:W142" si="29">SUM(H136:H141)</f>
        <v>168520513</v>
      </c>
      <c r="I142" s="26">
        <f t="shared" si="29"/>
        <v>272508461</v>
      </c>
      <c r="J142" s="26">
        <f t="shared" si="29"/>
        <v>215856808</v>
      </c>
      <c r="K142" s="25">
        <f t="shared" si="29"/>
        <v>656885782</v>
      </c>
      <c r="L142" s="25">
        <f t="shared" si="29"/>
        <v>262179097</v>
      </c>
      <c r="M142" s="26">
        <f t="shared" si="29"/>
        <v>211167230</v>
      </c>
      <c r="N142" s="26">
        <f t="shared" si="29"/>
        <v>341297614</v>
      </c>
      <c r="O142" s="25">
        <f t="shared" si="29"/>
        <v>814643941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245313810</v>
      </c>
      <c r="E143" s="24">
        <v>245313810</v>
      </c>
      <c r="F143" s="24">
        <v>102593600</v>
      </c>
      <c r="G143" s="31">
        <f t="shared" si="27"/>
        <v>0.41821371573006838</v>
      </c>
      <c r="H143" s="23">
        <v>13111869</v>
      </c>
      <c r="I143" s="24">
        <v>15666133</v>
      </c>
      <c r="J143" s="24">
        <v>20207097</v>
      </c>
      <c r="K143" s="23">
        <v>48985099</v>
      </c>
      <c r="L143" s="23">
        <v>20546304</v>
      </c>
      <c r="M143" s="24">
        <v>15748033</v>
      </c>
      <c r="N143" s="24">
        <v>17314164</v>
      </c>
      <c r="O143" s="23">
        <v>53608501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310512191</v>
      </c>
      <c r="E144" s="24">
        <v>310512191</v>
      </c>
      <c r="F144" s="24">
        <v>197638675</v>
      </c>
      <c r="G144" s="31">
        <f t="shared" si="27"/>
        <v>0.63649248154640081</v>
      </c>
      <c r="H144" s="23">
        <v>20413705</v>
      </c>
      <c r="I144" s="24">
        <v>41434223</v>
      </c>
      <c r="J144" s="24">
        <v>29661763</v>
      </c>
      <c r="K144" s="23">
        <v>91509691</v>
      </c>
      <c r="L144" s="23">
        <v>27290799</v>
      </c>
      <c r="M144" s="24">
        <v>34883422</v>
      </c>
      <c r="N144" s="24">
        <v>43954763</v>
      </c>
      <c r="O144" s="23">
        <v>106128984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291381921</v>
      </c>
      <c r="E145" s="24">
        <v>291381921</v>
      </c>
      <c r="F145" s="24">
        <v>130541132</v>
      </c>
      <c r="G145" s="31">
        <f t="shared" si="27"/>
        <v>0.44800697157872055</v>
      </c>
      <c r="H145" s="23">
        <v>15305880</v>
      </c>
      <c r="I145" s="24">
        <v>22046264</v>
      </c>
      <c r="J145" s="24">
        <v>25603384</v>
      </c>
      <c r="K145" s="23">
        <v>62955528</v>
      </c>
      <c r="L145" s="23">
        <v>25184791</v>
      </c>
      <c r="M145" s="24">
        <v>19315439</v>
      </c>
      <c r="N145" s="24">
        <v>23085374</v>
      </c>
      <c r="O145" s="23">
        <v>67585604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211945708</v>
      </c>
      <c r="E146" s="24">
        <v>211945708</v>
      </c>
      <c r="F146" s="24">
        <v>97184589</v>
      </c>
      <c r="G146" s="31">
        <f t="shared" si="27"/>
        <v>0.45853530093659645</v>
      </c>
      <c r="H146" s="23">
        <v>13801537</v>
      </c>
      <c r="I146" s="24">
        <v>15961183</v>
      </c>
      <c r="J146" s="24">
        <v>11660287</v>
      </c>
      <c r="K146" s="23">
        <v>41423007</v>
      </c>
      <c r="L146" s="23">
        <v>13080904</v>
      </c>
      <c r="M146" s="24">
        <v>14550651</v>
      </c>
      <c r="N146" s="24">
        <v>28130027</v>
      </c>
      <c r="O146" s="23">
        <v>55761582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675136206</v>
      </c>
      <c r="E147" s="24">
        <v>675136206</v>
      </c>
      <c r="F147" s="24">
        <v>280069303</v>
      </c>
      <c r="G147" s="31">
        <f t="shared" si="27"/>
        <v>0.41483377800064242</v>
      </c>
      <c r="H147" s="23">
        <v>29540218</v>
      </c>
      <c r="I147" s="24">
        <v>52169021</v>
      </c>
      <c r="J147" s="24">
        <v>48936046</v>
      </c>
      <c r="K147" s="23">
        <v>130645285</v>
      </c>
      <c r="L147" s="23">
        <v>37511621</v>
      </c>
      <c r="M147" s="24">
        <v>70087697</v>
      </c>
      <c r="N147" s="24">
        <v>41824700</v>
      </c>
      <c r="O147" s="23">
        <v>149424018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1734289836</v>
      </c>
      <c r="E148" s="26">
        <f>SUM(E143:E147)</f>
        <v>1734289836</v>
      </c>
      <c r="F148" s="26">
        <f>SUM(F143:F147)</f>
        <v>808027299</v>
      </c>
      <c r="G148" s="32">
        <f t="shared" si="27"/>
        <v>0.4659124918033597</v>
      </c>
      <c r="H148" s="25">
        <f t="shared" ref="H148:W148" si="30">SUM(H143:H147)</f>
        <v>92173209</v>
      </c>
      <c r="I148" s="26">
        <f t="shared" si="30"/>
        <v>147276824</v>
      </c>
      <c r="J148" s="26">
        <f t="shared" si="30"/>
        <v>136068577</v>
      </c>
      <c r="K148" s="25">
        <f t="shared" si="30"/>
        <v>375518610</v>
      </c>
      <c r="L148" s="25">
        <f t="shared" si="30"/>
        <v>123614419</v>
      </c>
      <c r="M148" s="26">
        <f t="shared" si="30"/>
        <v>154585242</v>
      </c>
      <c r="N148" s="26">
        <f t="shared" si="30"/>
        <v>154309028</v>
      </c>
      <c r="O148" s="25">
        <f t="shared" si="30"/>
        <v>432508689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222246336</v>
      </c>
      <c r="E149" s="24">
        <v>222246336</v>
      </c>
      <c r="F149" s="24">
        <v>108089055</v>
      </c>
      <c r="G149" s="31">
        <f t="shared" si="27"/>
        <v>0.48634797290876375</v>
      </c>
      <c r="H149" s="23">
        <v>16730592</v>
      </c>
      <c r="I149" s="24">
        <v>17541913</v>
      </c>
      <c r="J149" s="24">
        <v>16840866</v>
      </c>
      <c r="K149" s="23">
        <v>51113371</v>
      </c>
      <c r="L149" s="23">
        <v>18722189</v>
      </c>
      <c r="M149" s="24">
        <v>19542911</v>
      </c>
      <c r="N149" s="24">
        <v>18710584</v>
      </c>
      <c r="O149" s="23">
        <v>56975684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4937023600</v>
      </c>
      <c r="E150" s="24">
        <v>5127840100</v>
      </c>
      <c r="F150" s="24">
        <v>2563703089</v>
      </c>
      <c r="G150" s="31">
        <f t="shared" si="27"/>
        <v>0.5192811087635878</v>
      </c>
      <c r="H150" s="23">
        <v>424913615</v>
      </c>
      <c r="I150" s="24">
        <v>484483301</v>
      </c>
      <c r="J150" s="24">
        <v>404516063</v>
      </c>
      <c r="K150" s="23">
        <v>1313912979</v>
      </c>
      <c r="L150" s="23">
        <v>405616187</v>
      </c>
      <c r="M150" s="24">
        <v>424020745</v>
      </c>
      <c r="N150" s="24">
        <v>420153178</v>
      </c>
      <c r="O150" s="23">
        <v>1249790110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521062970</v>
      </c>
      <c r="E151" s="24">
        <v>521062970</v>
      </c>
      <c r="F151" s="24">
        <v>256281839</v>
      </c>
      <c r="G151" s="31">
        <f t="shared" si="27"/>
        <v>0.49184427555847998</v>
      </c>
      <c r="H151" s="23">
        <v>14215714</v>
      </c>
      <c r="I151" s="24">
        <v>65519871</v>
      </c>
      <c r="J151" s="24">
        <v>45808204</v>
      </c>
      <c r="K151" s="23">
        <v>125543789</v>
      </c>
      <c r="L151" s="23">
        <v>44692237</v>
      </c>
      <c r="M151" s="24">
        <v>42404878</v>
      </c>
      <c r="N151" s="24">
        <v>43640935</v>
      </c>
      <c r="O151" s="23">
        <v>130738050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176681500</v>
      </c>
      <c r="E152" s="24">
        <v>176681500</v>
      </c>
      <c r="F152" s="24">
        <v>108299062</v>
      </c>
      <c r="G152" s="31">
        <f t="shared" si="27"/>
        <v>0.61296209280541536</v>
      </c>
      <c r="H152" s="23">
        <v>16615653</v>
      </c>
      <c r="I152" s="24">
        <v>18654243</v>
      </c>
      <c r="J152" s="24">
        <v>18811349</v>
      </c>
      <c r="K152" s="23">
        <v>54081245</v>
      </c>
      <c r="L152" s="23">
        <v>15887232</v>
      </c>
      <c r="M152" s="24">
        <v>17110203</v>
      </c>
      <c r="N152" s="24">
        <v>21220382</v>
      </c>
      <c r="O152" s="23">
        <v>54217817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237280630</v>
      </c>
      <c r="E153" s="24">
        <v>237280630</v>
      </c>
      <c r="F153" s="24">
        <v>97705857</v>
      </c>
      <c r="G153" s="31">
        <f t="shared" si="27"/>
        <v>0.41177342204460599</v>
      </c>
      <c r="H153" s="23">
        <v>30427385</v>
      </c>
      <c r="I153" s="24">
        <v>-1332020</v>
      </c>
      <c r="J153" s="24">
        <v>14134212</v>
      </c>
      <c r="K153" s="23">
        <v>43229577</v>
      </c>
      <c r="L153" s="23">
        <v>16894423</v>
      </c>
      <c r="M153" s="24">
        <v>15656144</v>
      </c>
      <c r="N153" s="24">
        <v>21925713</v>
      </c>
      <c r="O153" s="23">
        <v>54476280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1031641617</v>
      </c>
      <c r="E154" s="24">
        <v>1033974484</v>
      </c>
      <c r="F154" s="24">
        <v>500537431</v>
      </c>
      <c r="G154" s="31">
        <f t="shared" si="27"/>
        <v>0.48518538100038666</v>
      </c>
      <c r="H154" s="23">
        <v>89292424</v>
      </c>
      <c r="I154" s="24">
        <v>80461183</v>
      </c>
      <c r="J154" s="24">
        <v>84138097</v>
      </c>
      <c r="K154" s="23">
        <v>253891704</v>
      </c>
      <c r="L154" s="23">
        <v>103317038</v>
      </c>
      <c r="M154" s="24">
        <v>59008888</v>
      </c>
      <c r="N154" s="24">
        <v>84319801</v>
      </c>
      <c r="O154" s="23">
        <v>246645727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7125936653</v>
      </c>
      <c r="E155" s="26">
        <f>SUM(E149:E154)</f>
        <v>7319086020</v>
      </c>
      <c r="F155" s="26">
        <f>SUM(F149:F154)</f>
        <v>3634616333</v>
      </c>
      <c r="G155" s="32">
        <f t="shared" si="27"/>
        <v>0.51005453879102847</v>
      </c>
      <c r="H155" s="25">
        <f t="shared" ref="H155:W155" si="31">SUM(H149:H154)</f>
        <v>592195383</v>
      </c>
      <c r="I155" s="26">
        <f t="shared" si="31"/>
        <v>665328491</v>
      </c>
      <c r="J155" s="26">
        <f t="shared" si="31"/>
        <v>584248791</v>
      </c>
      <c r="K155" s="25">
        <f t="shared" si="31"/>
        <v>1841772665</v>
      </c>
      <c r="L155" s="25">
        <f t="shared" si="31"/>
        <v>605129306</v>
      </c>
      <c r="M155" s="26">
        <f t="shared" si="31"/>
        <v>577743769</v>
      </c>
      <c r="N155" s="26">
        <f t="shared" si="31"/>
        <v>609970593</v>
      </c>
      <c r="O155" s="25">
        <f t="shared" si="31"/>
        <v>1792843668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402120559</v>
      </c>
      <c r="E156" s="24">
        <v>402120559</v>
      </c>
      <c r="F156" s="24">
        <v>191090343</v>
      </c>
      <c r="G156" s="31">
        <f t="shared" si="27"/>
        <v>0.47520659842711499</v>
      </c>
      <c r="H156" s="23">
        <v>16378709</v>
      </c>
      <c r="I156" s="24">
        <v>31477555</v>
      </c>
      <c r="J156" s="24">
        <v>29480333</v>
      </c>
      <c r="K156" s="23">
        <v>77336597</v>
      </c>
      <c r="L156" s="23">
        <v>31652451</v>
      </c>
      <c r="M156" s="24">
        <v>30206955</v>
      </c>
      <c r="N156" s="24">
        <v>51894340</v>
      </c>
      <c r="O156" s="23">
        <v>113753746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2572793892</v>
      </c>
      <c r="E157" s="24">
        <v>2584433790</v>
      </c>
      <c r="F157" s="24">
        <v>1147730822</v>
      </c>
      <c r="G157" s="31">
        <f t="shared" si="27"/>
        <v>0.44610290220636145</v>
      </c>
      <c r="H157" s="23">
        <v>84477069</v>
      </c>
      <c r="I157" s="24">
        <v>226939317</v>
      </c>
      <c r="J157" s="24">
        <v>238756486</v>
      </c>
      <c r="K157" s="23">
        <v>550172872</v>
      </c>
      <c r="L157" s="23">
        <v>181138738</v>
      </c>
      <c r="M157" s="24">
        <v>237686646</v>
      </c>
      <c r="N157" s="24">
        <v>178732566</v>
      </c>
      <c r="O157" s="23">
        <v>597557950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232008039</v>
      </c>
      <c r="E158" s="24">
        <v>232008039</v>
      </c>
      <c r="F158" s="24">
        <v>131736630</v>
      </c>
      <c r="G158" s="31">
        <f t="shared" si="27"/>
        <v>0.56781062659643444</v>
      </c>
      <c r="H158" s="23">
        <v>19591367</v>
      </c>
      <c r="I158" s="24">
        <v>24179728</v>
      </c>
      <c r="J158" s="24">
        <v>18579183</v>
      </c>
      <c r="K158" s="23">
        <v>62350278</v>
      </c>
      <c r="L158" s="23">
        <v>22640595</v>
      </c>
      <c r="M158" s="24">
        <v>23524859</v>
      </c>
      <c r="N158" s="24">
        <v>23220898</v>
      </c>
      <c r="O158" s="23">
        <v>69386352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145288859</v>
      </c>
      <c r="E159" s="24">
        <v>145288859</v>
      </c>
      <c r="F159" s="24">
        <v>66888775</v>
      </c>
      <c r="G159" s="31">
        <f t="shared" si="27"/>
        <v>0.46038474980383731</v>
      </c>
      <c r="H159" s="23">
        <v>10922818</v>
      </c>
      <c r="I159" s="24">
        <v>12141366</v>
      </c>
      <c r="J159" s="24">
        <v>11963789</v>
      </c>
      <c r="K159" s="23">
        <v>35027973</v>
      </c>
      <c r="L159" s="23">
        <v>10202002</v>
      </c>
      <c r="M159" s="24">
        <v>9625704</v>
      </c>
      <c r="N159" s="24">
        <v>12033096</v>
      </c>
      <c r="O159" s="23">
        <v>31860802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1493069153</v>
      </c>
      <c r="E160" s="24">
        <v>1524487183</v>
      </c>
      <c r="F160" s="24">
        <v>620230309</v>
      </c>
      <c r="G160" s="31">
        <f t="shared" si="27"/>
        <v>0.41540628426605769</v>
      </c>
      <c r="H160" s="23">
        <v>61483174</v>
      </c>
      <c r="I160" s="24">
        <v>62770855</v>
      </c>
      <c r="J160" s="24">
        <v>83489586</v>
      </c>
      <c r="K160" s="23">
        <v>207743615</v>
      </c>
      <c r="L160" s="23">
        <v>71478124</v>
      </c>
      <c r="M160" s="24">
        <v>249617751</v>
      </c>
      <c r="N160" s="24">
        <v>91390819</v>
      </c>
      <c r="O160" s="23">
        <v>412486694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4845280502</v>
      </c>
      <c r="E161" s="26">
        <f>SUM(E156:E160)</f>
        <v>4888338430</v>
      </c>
      <c r="F161" s="26">
        <f>SUM(F156:F160)</f>
        <v>2157676879</v>
      </c>
      <c r="G161" s="32">
        <f t="shared" si="27"/>
        <v>0.44531516351001138</v>
      </c>
      <c r="H161" s="25">
        <f t="shared" ref="H161:W161" si="32">SUM(H156:H160)</f>
        <v>192853137</v>
      </c>
      <c r="I161" s="26">
        <f t="shared" si="32"/>
        <v>357508821</v>
      </c>
      <c r="J161" s="26">
        <f t="shared" si="32"/>
        <v>382269377</v>
      </c>
      <c r="K161" s="25">
        <f t="shared" si="32"/>
        <v>932631335</v>
      </c>
      <c r="L161" s="25">
        <f t="shared" si="32"/>
        <v>317111910</v>
      </c>
      <c r="M161" s="26">
        <f t="shared" si="32"/>
        <v>550661915</v>
      </c>
      <c r="N161" s="26">
        <f t="shared" si="32"/>
        <v>357271719</v>
      </c>
      <c r="O161" s="25">
        <f t="shared" si="32"/>
        <v>1225045544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442227967</v>
      </c>
      <c r="E162" s="24">
        <v>442227967</v>
      </c>
      <c r="F162" s="24">
        <v>260584044</v>
      </c>
      <c r="G162" s="31">
        <f t="shared" si="27"/>
        <v>0.58925274619730239</v>
      </c>
      <c r="H162" s="23">
        <v>41931162</v>
      </c>
      <c r="I162" s="24">
        <v>32874625</v>
      </c>
      <c r="J162" s="24">
        <v>64995342</v>
      </c>
      <c r="K162" s="23">
        <v>139801129</v>
      </c>
      <c r="L162" s="23">
        <v>34899489</v>
      </c>
      <c r="M162" s="24">
        <v>30768157</v>
      </c>
      <c r="N162" s="24">
        <v>55115269</v>
      </c>
      <c r="O162" s="23">
        <v>120782915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213580259</v>
      </c>
      <c r="E163" s="24">
        <v>213580259</v>
      </c>
      <c r="F163" s="24">
        <v>111549260</v>
      </c>
      <c r="G163" s="31">
        <f t="shared" si="27"/>
        <v>0.52228263287198284</v>
      </c>
      <c r="H163" s="23">
        <v>12725019</v>
      </c>
      <c r="I163" s="24">
        <v>17521645</v>
      </c>
      <c r="J163" s="24">
        <v>24449144</v>
      </c>
      <c r="K163" s="23">
        <v>54695808</v>
      </c>
      <c r="L163" s="23">
        <v>11435910</v>
      </c>
      <c r="M163" s="24">
        <v>31866032</v>
      </c>
      <c r="N163" s="24">
        <v>13551510</v>
      </c>
      <c r="O163" s="23">
        <v>56853452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347107227</v>
      </c>
      <c r="E164" s="24">
        <v>347107227</v>
      </c>
      <c r="F164" s="24">
        <v>154951991</v>
      </c>
      <c r="G164" s="31">
        <f t="shared" si="27"/>
        <v>0.4464095787898994</v>
      </c>
      <c r="H164" s="23">
        <v>24509978</v>
      </c>
      <c r="I164" s="24">
        <v>25397111</v>
      </c>
      <c r="J164" s="24">
        <v>30391260</v>
      </c>
      <c r="K164" s="23">
        <v>80298349</v>
      </c>
      <c r="L164" s="23">
        <v>20049018</v>
      </c>
      <c r="M164" s="24">
        <v>25594699</v>
      </c>
      <c r="N164" s="24">
        <v>29009925</v>
      </c>
      <c r="O164" s="23">
        <v>74653642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264792946</v>
      </c>
      <c r="E165" s="24">
        <v>264792946</v>
      </c>
      <c r="F165" s="24">
        <v>47695796</v>
      </c>
      <c r="G165" s="31">
        <f t="shared" si="27"/>
        <v>0.18012487387031828</v>
      </c>
      <c r="H165" s="23">
        <v>11217276</v>
      </c>
      <c r="I165" s="24">
        <v>19713705</v>
      </c>
      <c r="J165" s="24">
        <v>479398</v>
      </c>
      <c r="K165" s="23">
        <v>31410379</v>
      </c>
      <c r="L165" s="23">
        <v>4628118</v>
      </c>
      <c r="M165" s="24">
        <v>6903247</v>
      </c>
      <c r="N165" s="24">
        <v>4754052</v>
      </c>
      <c r="O165" s="23">
        <v>16285417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684154362</v>
      </c>
      <c r="E166" s="24">
        <v>684154362</v>
      </c>
      <c r="F166" s="24">
        <v>255897368</v>
      </c>
      <c r="G166" s="31">
        <f t="shared" si="27"/>
        <v>0.37403454865350988</v>
      </c>
      <c r="H166" s="23">
        <v>29045674</v>
      </c>
      <c r="I166" s="24">
        <v>47690460</v>
      </c>
      <c r="J166" s="24">
        <v>44906502</v>
      </c>
      <c r="K166" s="23">
        <v>121642636</v>
      </c>
      <c r="L166" s="23">
        <v>48373518</v>
      </c>
      <c r="M166" s="24">
        <v>39755706</v>
      </c>
      <c r="N166" s="24">
        <v>46125508</v>
      </c>
      <c r="O166" s="23">
        <v>134254732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1951862761</v>
      </c>
      <c r="E167" s="26">
        <f>SUM(E162:E166)</f>
        <v>1951862761</v>
      </c>
      <c r="F167" s="26">
        <f>SUM(F162:F166)</f>
        <v>830678459</v>
      </c>
      <c r="G167" s="32">
        <f t="shared" si="27"/>
        <v>0.42558241060678753</v>
      </c>
      <c r="H167" s="25">
        <f t="shared" ref="H167:W167" si="33">SUM(H162:H166)</f>
        <v>119429109</v>
      </c>
      <c r="I167" s="26">
        <f t="shared" si="33"/>
        <v>143197546</v>
      </c>
      <c r="J167" s="26">
        <f t="shared" si="33"/>
        <v>165221646</v>
      </c>
      <c r="K167" s="25">
        <f t="shared" si="33"/>
        <v>427848301</v>
      </c>
      <c r="L167" s="25">
        <f t="shared" si="33"/>
        <v>119386053</v>
      </c>
      <c r="M167" s="26">
        <f t="shared" si="33"/>
        <v>134887841</v>
      </c>
      <c r="N167" s="26">
        <f t="shared" si="33"/>
        <v>148556264</v>
      </c>
      <c r="O167" s="25">
        <f t="shared" si="33"/>
        <v>402830158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92893526792</v>
      </c>
      <c r="E168" s="26">
        <f>SUM(E103,E105:E109,E111:E118,E120:E123,E125:E129,E131:E134,E136:E141,E143:E147,E149:E154,E156:E160,E162:E166)</f>
        <v>92862591923</v>
      </c>
      <c r="F168" s="26">
        <f>SUM(F103,F105:F109,F111:F118,F120:F123,F125:F129,F131:F134,F136:F141,F143:F147,F149:F154,F156:F160,F162:F166)</f>
        <v>43895971330</v>
      </c>
      <c r="G168" s="32">
        <f t="shared" si="27"/>
        <v>0.47254069089537815</v>
      </c>
      <c r="H168" s="25">
        <f t="shared" ref="H168:W168" si="34">SUM(H103,H105:H109,H111:H118,H120:H123,H125:H129,H131:H134,H136:H141,H143:H147,H149:H154,H156:H160,H162:H166)</f>
        <v>6582237953</v>
      </c>
      <c r="I168" s="26">
        <f t="shared" si="34"/>
        <v>7039134050</v>
      </c>
      <c r="J168" s="26">
        <f t="shared" si="34"/>
        <v>7817285336</v>
      </c>
      <c r="K168" s="25">
        <f t="shared" si="34"/>
        <v>21438657339</v>
      </c>
      <c r="L168" s="25">
        <f t="shared" si="34"/>
        <v>6853406356</v>
      </c>
      <c r="M168" s="26">
        <f t="shared" si="34"/>
        <v>7680604208</v>
      </c>
      <c r="N168" s="26">
        <f t="shared" si="34"/>
        <v>7923303427</v>
      </c>
      <c r="O168" s="25">
        <f t="shared" si="34"/>
        <v>22457313991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548343584</v>
      </c>
      <c r="E171" s="24">
        <v>548343584</v>
      </c>
      <c r="F171" s="24">
        <v>222790391</v>
      </c>
      <c r="G171" s="31">
        <f t="shared" ref="G171:G203" si="35">IF(($D171     =0),0,($F171     /$D171     ))</f>
        <v>0.40629706902889556</v>
      </c>
      <c r="H171" s="23">
        <v>21788184</v>
      </c>
      <c r="I171" s="24">
        <v>22411435</v>
      </c>
      <c r="J171" s="24">
        <v>28510065</v>
      </c>
      <c r="K171" s="23">
        <v>72709684</v>
      </c>
      <c r="L171" s="23">
        <v>68087553</v>
      </c>
      <c r="M171" s="24">
        <v>38232521</v>
      </c>
      <c r="N171" s="24">
        <v>43760633</v>
      </c>
      <c r="O171" s="23">
        <v>150080707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423397997</v>
      </c>
      <c r="E172" s="24">
        <v>423397997</v>
      </c>
      <c r="F172" s="24">
        <v>236765831</v>
      </c>
      <c r="G172" s="31">
        <f t="shared" si="35"/>
        <v>0.55920394682452879</v>
      </c>
      <c r="H172" s="23">
        <v>42193100</v>
      </c>
      <c r="I172" s="24">
        <v>15512576</v>
      </c>
      <c r="J172" s="24">
        <v>46874317</v>
      </c>
      <c r="K172" s="23">
        <v>104579993</v>
      </c>
      <c r="L172" s="23">
        <v>38503833</v>
      </c>
      <c r="M172" s="24">
        <v>23811420</v>
      </c>
      <c r="N172" s="24">
        <v>69870585</v>
      </c>
      <c r="O172" s="23">
        <v>132185838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1525702777</v>
      </c>
      <c r="E173" s="24">
        <v>1525702777</v>
      </c>
      <c r="F173" s="24">
        <v>691946826</v>
      </c>
      <c r="G173" s="31">
        <f t="shared" si="35"/>
        <v>0.45352662158784285</v>
      </c>
      <c r="H173" s="23">
        <v>55011986</v>
      </c>
      <c r="I173" s="24">
        <v>112863696</v>
      </c>
      <c r="J173" s="24">
        <v>169246704</v>
      </c>
      <c r="K173" s="23">
        <v>337122386</v>
      </c>
      <c r="L173" s="23">
        <v>105179150</v>
      </c>
      <c r="M173" s="24">
        <v>111402555</v>
      </c>
      <c r="N173" s="24">
        <v>138242735</v>
      </c>
      <c r="O173" s="23">
        <v>354824440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764525273</v>
      </c>
      <c r="E174" s="24">
        <v>764525273</v>
      </c>
      <c r="F174" s="24">
        <v>265486130</v>
      </c>
      <c r="G174" s="31">
        <f t="shared" si="35"/>
        <v>0.34725618547341336</v>
      </c>
      <c r="H174" s="23">
        <v>36191351</v>
      </c>
      <c r="I174" s="24">
        <v>37170707</v>
      </c>
      <c r="J174" s="24">
        <v>57505621</v>
      </c>
      <c r="K174" s="23">
        <v>130867679</v>
      </c>
      <c r="L174" s="23">
        <v>43742456</v>
      </c>
      <c r="M174" s="24">
        <v>43369082</v>
      </c>
      <c r="N174" s="24">
        <v>47506913</v>
      </c>
      <c r="O174" s="23">
        <v>134618451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286339350</v>
      </c>
      <c r="E175" s="24">
        <v>286339350</v>
      </c>
      <c r="F175" s="24">
        <v>104181291</v>
      </c>
      <c r="G175" s="31">
        <f t="shared" si="35"/>
        <v>0.36383853983044945</v>
      </c>
      <c r="H175" s="23">
        <v>14893485</v>
      </c>
      <c r="I175" s="24">
        <v>6826806</v>
      </c>
      <c r="J175" s="24">
        <v>29865019</v>
      </c>
      <c r="K175" s="23">
        <v>51585310</v>
      </c>
      <c r="L175" s="23">
        <v>19453116</v>
      </c>
      <c r="M175" s="24">
        <v>19696132</v>
      </c>
      <c r="N175" s="24">
        <v>13446733</v>
      </c>
      <c r="O175" s="23">
        <v>52595981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1689403365</v>
      </c>
      <c r="E176" s="24">
        <v>1689403365</v>
      </c>
      <c r="F176" s="24">
        <v>572315495</v>
      </c>
      <c r="G176" s="31">
        <f t="shared" si="35"/>
        <v>0.33876781996346977</v>
      </c>
      <c r="H176" s="23">
        <v>65222023</v>
      </c>
      <c r="I176" s="24">
        <v>67296840</v>
      </c>
      <c r="J176" s="24">
        <v>120454033</v>
      </c>
      <c r="K176" s="23">
        <v>252972896</v>
      </c>
      <c r="L176" s="23">
        <v>77892513</v>
      </c>
      <c r="M176" s="24">
        <v>116739388</v>
      </c>
      <c r="N176" s="24">
        <v>124710698</v>
      </c>
      <c r="O176" s="23">
        <v>319342599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5237712346</v>
      </c>
      <c r="E177" s="26">
        <f>SUM(E171:E176)</f>
        <v>5237712346</v>
      </c>
      <c r="F177" s="26">
        <f>SUM(F171:F176)</f>
        <v>2093485964</v>
      </c>
      <c r="G177" s="32">
        <f t="shared" si="35"/>
        <v>0.39969471893560149</v>
      </c>
      <c r="H177" s="25">
        <f t="shared" ref="H177:W177" si="36">SUM(H171:H176)</f>
        <v>235300129</v>
      </c>
      <c r="I177" s="26">
        <f t="shared" si="36"/>
        <v>262082060</v>
      </c>
      <c r="J177" s="26">
        <f t="shared" si="36"/>
        <v>452455759</v>
      </c>
      <c r="K177" s="25">
        <f t="shared" si="36"/>
        <v>949837948</v>
      </c>
      <c r="L177" s="25">
        <f t="shared" si="36"/>
        <v>352858621</v>
      </c>
      <c r="M177" s="26">
        <f t="shared" si="36"/>
        <v>353251098</v>
      </c>
      <c r="N177" s="26">
        <f t="shared" si="36"/>
        <v>437538297</v>
      </c>
      <c r="O177" s="25">
        <f t="shared" si="36"/>
        <v>1143648016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484867650</v>
      </c>
      <c r="E178" s="24">
        <v>484867650</v>
      </c>
      <c r="F178" s="24">
        <v>248284874</v>
      </c>
      <c r="G178" s="31">
        <f t="shared" si="35"/>
        <v>0.51206731156430008</v>
      </c>
      <c r="H178" s="23">
        <v>69872249</v>
      </c>
      <c r="I178" s="24">
        <v>26939224</v>
      </c>
      <c r="J178" s="24">
        <v>31257443</v>
      </c>
      <c r="K178" s="23">
        <v>128068916</v>
      </c>
      <c r="L178" s="23">
        <v>21172562</v>
      </c>
      <c r="M178" s="24">
        <v>32048834</v>
      </c>
      <c r="N178" s="24">
        <v>66994562</v>
      </c>
      <c r="O178" s="23">
        <v>120215958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919194420</v>
      </c>
      <c r="E179" s="24">
        <v>919194420</v>
      </c>
      <c r="F179" s="24">
        <v>405536036</v>
      </c>
      <c r="G179" s="31">
        <f t="shared" si="35"/>
        <v>0.44118635533057304</v>
      </c>
      <c r="H179" s="23">
        <v>53183615</v>
      </c>
      <c r="I179" s="24">
        <v>20698556</v>
      </c>
      <c r="J179" s="24">
        <v>129508753</v>
      </c>
      <c r="K179" s="23">
        <v>203390924</v>
      </c>
      <c r="L179" s="23">
        <v>61896388</v>
      </c>
      <c r="M179" s="24">
        <v>65614250</v>
      </c>
      <c r="N179" s="24">
        <v>74634474</v>
      </c>
      <c r="O179" s="23">
        <v>202145112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1368446131</v>
      </c>
      <c r="E180" s="24">
        <v>1368446131</v>
      </c>
      <c r="F180" s="24">
        <v>615151208</v>
      </c>
      <c r="G180" s="31">
        <f t="shared" si="35"/>
        <v>0.44952533685083729</v>
      </c>
      <c r="H180" s="23">
        <v>66912511</v>
      </c>
      <c r="I180" s="24">
        <v>107719341</v>
      </c>
      <c r="J180" s="24">
        <v>112067922</v>
      </c>
      <c r="K180" s="23">
        <v>286699774</v>
      </c>
      <c r="L180" s="23">
        <v>99288023</v>
      </c>
      <c r="M180" s="24">
        <v>83698054</v>
      </c>
      <c r="N180" s="24">
        <v>145465357</v>
      </c>
      <c r="O180" s="23">
        <v>328451434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457671337</v>
      </c>
      <c r="E181" s="24">
        <v>457671337</v>
      </c>
      <c r="F181" s="24">
        <v>247642591</v>
      </c>
      <c r="G181" s="31">
        <f t="shared" si="35"/>
        <v>0.54109263783761929</v>
      </c>
      <c r="H181" s="23">
        <v>43440032</v>
      </c>
      <c r="I181" s="24">
        <v>38016968</v>
      </c>
      <c r="J181" s="24">
        <v>51153503</v>
      </c>
      <c r="K181" s="23">
        <v>132610503</v>
      </c>
      <c r="L181" s="23">
        <v>16107720</v>
      </c>
      <c r="M181" s="24">
        <v>44215580</v>
      </c>
      <c r="N181" s="24">
        <v>54708788</v>
      </c>
      <c r="O181" s="23">
        <v>115032088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2322408353</v>
      </c>
      <c r="E182" s="24">
        <v>2322408353</v>
      </c>
      <c r="F182" s="24">
        <v>888277340</v>
      </c>
      <c r="G182" s="31">
        <f t="shared" si="35"/>
        <v>0.38248111657562572</v>
      </c>
      <c r="H182" s="23">
        <v>96273760</v>
      </c>
      <c r="I182" s="24">
        <v>141618381</v>
      </c>
      <c r="J182" s="24">
        <v>582693942</v>
      </c>
      <c r="K182" s="23">
        <v>820586083</v>
      </c>
      <c r="L182" s="23">
        <v>-291806910</v>
      </c>
      <c r="M182" s="24">
        <v>198609955</v>
      </c>
      <c r="N182" s="24">
        <v>160888212</v>
      </c>
      <c r="O182" s="23">
        <v>67691257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5552587891</v>
      </c>
      <c r="E183" s="26">
        <f>SUM(E178:E182)</f>
        <v>5552587891</v>
      </c>
      <c r="F183" s="26">
        <f>SUM(F178:F182)</f>
        <v>2404892049</v>
      </c>
      <c r="G183" s="32">
        <f t="shared" si="35"/>
        <v>0.43311192838532236</v>
      </c>
      <c r="H183" s="25">
        <f t="shared" ref="H183:W183" si="37">SUM(H178:H182)</f>
        <v>329682167</v>
      </c>
      <c r="I183" s="26">
        <f t="shared" si="37"/>
        <v>334992470</v>
      </c>
      <c r="J183" s="26">
        <f t="shared" si="37"/>
        <v>906681563</v>
      </c>
      <c r="K183" s="25">
        <f t="shared" si="37"/>
        <v>1571356200</v>
      </c>
      <c r="L183" s="25">
        <f t="shared" si="37"/>
        <v>-93342217</v>
      </c>
      <c r="M183" s="26">
        <f t="shared" si="37"/>
        <v>424186673</v>
      </c>
      <c r="N183" s="26">
        <f t="shared" si="37"/>
        <v>502691393</v>
      </c>
      <c r="O183" s="25">
        <f t="shared" si="37"/>
        <v>833535849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389072253</v>
      </c>
      <c r="E184" s="24">
        <v>389072253</v>
      </c>
      <c r="F184" s="24">
        <v>136872373</v>
      </c>
      <c r="G184" s="31">
        <f t="shared" si="35"/>
        <v>0.35179165809081742</v>
      </c>
      <c r="H184" s="23">
        <v>20353719</v>
      </c>
      <c r="I184" s="24">
        <v>16591943</v>
      </c>
      <c r="J184" s="24">
        <v>37068104</v>
      </c>
      <c r="K184" s="23">
        <v>74013766</v>
      </c>
      <c r="L184" s="23">
        <v>37670710</v>
      </c>
      <c r="M184" s="24">
        <v>25187897</v>
      </c>
      <c r="N184" s="24">
        <v>0</v>
      </c>
      <c r="O184" s="23">
        <v>62858607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260944811</v>
      </c>
      <c r="E185" s="24">
        <v>260944811</v>
      </c>
      <c r="F185" s="24">
        <v>115923718</v>
      </c>
      <c r="G185" s="31">
        <f t="shared" si="35"/>
        <v>0.44424611302196004</v>
      </c>
      <c r="H185" s="23">
        <v>14969602</v>
      </c>
      <c r="I185" s="24">
        <v>22386085</v>
      </c>
      <c r="J185" s="24">
        <v>20584262</v>
      </c>
      <c r="K185" s="23">
        <v>57939949</v>
      </c>
      <c r="L185" s="23">
        <v>17036753</v>
      </c>
      <c r="M185" s="24">
        <v>20194582</v>
      </c>
      <c r="N185" s="24">
        <v>20752434</v>
      </c>
      <c r="O185" s="23">
        <v>57983769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4550033717</v>
      </c>
      <c r="E186" s="24">
        <v>4550033717</v>
      </c>
      <c r="F186" s="24">
        <v>2927504649</v>
      </c>
      <c r="G186" s="31">
        <f t="shared" si="35"/>
        <v>0.64340284733762554</v>
      </c>
      <c r="H186" s="23">
        <v>338432111</v>
      </c>
      <c r="I186" s="24">
        <v>675654341</v>
      </c>
      <c r="J186" s="24">
        <v>449334566</v>
      </c>
      <c r="K186" s="23">
        <v>1463421018</v>
      </c>
      <c r="L186" s="23">
        <v>474818370</v>
      </c>
      <c r="M186" s="24">
        <v>484001560</v>
      </c>
      <c r="N186" s="24">
        <v>505263701</v>
      </c>
      <c r="O186" s="23">
        <v>1464083631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478178612</v>
      </c>
      <c r="E187" s="24">
        <v>478178612</v>
      </c>
      <c r="F187" s="24">
        <v>149864383</v>
      </c>
      <c r="G187" s="31">
        <f t="shared" si="35"/>
        <v>0.31340670460601866</v>
      </c>
      <c r="H187" s="23">
        <v>16421490</v>
      </c>
      <c r="I187" s="24">
        <v>29692605</v>
      </c>
      <c r="J187" s="24">
        <v>23875233</v>
      </c>
      <c r="K187" s="23">
        <v>69989328</v>
      </c>
      <c r="L187" s="23">
        <v>23667277</v>
      </c>
      <c r="M187" s="24">
        <v>33202004</v>
      </c>
      <c r="N187" s="24">
        <v>23005774</v>
      </c>
      <c r="O187" s="23">
        <v>79875055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1081663000</v>
      </c>
      <c r="E188" s="24">
        <v>1081663000</v>
      </c>
      <c r="F188" s="24">
        <v>379061291</v>
      </c>
      <c r="G188" s="31">
        <f t="shared" si="35"/>
        <v>0.35044305943718146</v>
      </c>
      <c r="H188" s="23">
        <v>60094375</v>
      </c>
      <c r="I188" s="24">
        <v>70416319</v>
      </c>
      <c r="J188" s="24">
        <v>69239605</v>
      </c>
      <c r="K188" s="23">
        <v>199750299</v>
      </c>
      <c r="L188" s="23">
        <v>79204600</v>
      </c>
      <c r="M188" s="24">
        <v>53479402</v>
      </c>
      <c r="N188" s="24">
        <v>46626990</v>
      </c>
      <c r="O188" s="23">
        <v>179310992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6759892393</v>
      </c>
      <c r="E189" s="26">
        <f>SUM(E184:E188)</f>
        <v>6759892393</v>
      </c>
      <c r="F189" s="26">
        <f>SUM(F184:F188)</f>
        <v>3709226414</v>
      </c>
      <c r="G189" s="32">
        <f t="shared" si="35"/>
        <v>0.54871086673524216</v>
      </c>
      <c r="H189" s="25">
        <f t="shared" ref="H189:W189" si="38">SUM(H184:H188)</f>
        <v>450271297</v>
      </c>
      <c r="I189" s="26">
        <f t="shared" si="38"/>
        <v>814741293</v>
      </c>
      <c r="J189" s="26">
        <f t="shared" si="38"/>
        <v>600101770</v>
      </c>
      <c r="K189" s="25">
        <f t="shared" si="38"/>
        <v>1865114360</v>
      </c>
      <c r="L189" s="25">
        <f t="shared" si="38"/>
        <v>632397710</v>
      </c>
      <c r="M189" s="26">
        <f t="shared" si="38"/>
        <v>616065445</v>
      </c>
      <c r="N189" s="26">
        <f t="shared" si="38"/>
        <v>595648899</v>
      </c>
      <c r="O189" s="25">
        <f t="shared" si="38"/>
        <v>1844112054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534839344</v>
      </c>
      <c r="E190" s="24">
        <v>534839344</v>
      </c>
      <c r="F190" s="24">
        <v>161675536</v>
      </c>
      <c r="G190" s="31">
        <f t="shared" si="35"/>
        <v>0.30228803810663563</v>
      </c>
      <c r="H190" s="23">
        <v>0</v>
      </c>
      <c r="I190" s="24">
        <v>23525746</v>
      </c>
      <c r="J190" s="24">
        <v>48870559</v>
      </c>
      <c r="K190" s="23">
        <v>72396305</v>
      </c>
      <c r="L190" s="23">
        <v>28476306</v>
      </c>
      <c r="M190" s="24">
        <v>18024687</v>
      </c>
      <c r="N190" s="24">
        <v>42778238</v>
      </c>
      <c r="O190" s="23">
        <v>89279231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787943172</v>
      </c>
      <c r="E191" s="24">
        <v>787943172</v>
      </c>
      <c r="F191" s="24">
        <v>373657414</v>
      </c>
      <c r="G191" s="31">
        <f t="shared" si="35"/>
        <v>0.47421873464752862</v>
      </c>
      <c r="H191" s="23">
        <v>64168688</v>
      </c>
      <c r="I191" s="24">
        <v>68543686</v>
      </c>
      <c r="J191" s="24">
        <v>65643973</v>
      </c>
      <c r="K191" s="23">
        <v>198356347</v>
      </c>
      <c r="L191" s="23">
        <v>58900448</v>
      </c>
      <c r="M191" s="24">
        <v>59289942</v>
      </c>
      <c r="N191" s="24">
        <v>57110677</v>
      </c>
      <c r="O191" s="23">
        <v>175301067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543003812</v>
      </c>
      <c r="E192" s="24">
        <v>543003812</v>
      </c>
      <c r="F192" s="24">
        <v>218860294</v>
      </c>
      <c r="G192" s="31">
        <f t="shared" si="35"/>
        <v>0.40305480212724548</v>
      </c>
      <c r="H192" s="23">
        <v>36507990</v>
      </c>
      <c r="I192" s="24">
        <v>32263816</v>
      </c>
      <c r="J192" s="24">
        <v>32714944</v>
      </c>
      <c r="K192" s="23">
        <v>101486750</v>
      </c>
      <c r="L192" s="23">
        <v>30761430</v>
      </c>
      <c r="M192" s="24">
        <v>34417934</v>
      </c>
      <c r="N192" s="24">
        <v>52194180</v>
      </c>
      <c r="O192" s="23">
        <v>117373544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1383244249</v>
      </c>
      <c r="E193" s="24">
        <v>1383244249</v>
      </c>
      <c r="F193" s="24">
        <v>751103710</v>
      </c>
      <c r="G193" s="31">
        <f t="shared" si="35"/>
        <v>0.54300150573046047</v>
      </c>
      <c r="H193" s="23">
        <v>28954608</v>
      </c>
      <c r="I193" s="24">
        <v>243116750</v>
      </c>
      <c r="J193" s="24">
        <v>116583009</v>
      </c>
      <c r="K193" s="23">
        <v>388654367</v>
      </c>
      <c r="L193" s="23">
        <v>102975652</v>
      </c>
      <c r="M193" s="24">
        <v>131131735</v>
      </c>
      <c r="N193" s="24">
        <v>128341956</v>
      </c>
      <c r="O193" s="23">
        <v>362449343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863962065</v>
      </c>
      <c r="E194" s="24">
        <v>863962065</v>
      </c>
      <c r="F194" s="24">
        <v>382369669</v>
      </c>
      <c r="G194" s="31">
        <f t="shared" si="35"/>
        <v>0.44257691916137543</v>
      </c>
      <c r="H194" s="23">
        <v>27552221</v>
      </c>
      <c r="I194" s="24">
        <v>76757962</v>
      </c>
      <c r="J194" s="24">
        <v>95932859</v>
      </c>
      <c r="K194" s="23">
        <v>200243042</v>
      </c>
      <c r="L194" s="23">
        <v>34174171</v>
      </c>
      <c r="M194" s="24">
        <v>34717679</v>
      </c>
      <c r="N194" s="24">
        <v>113234777</v>
      </c>
      <c r="O194" s="23">
        <v>182126627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186141728</v>
      </c>
      <c r="E195" s="24">
        <v>186141728</v>
      </c>
      <c r="F195" s="24">
        <v>86030009</v>
      </c>
      <c r="G195" s="31">
        <f t="shared" si="35"/>
        <v>0.46217476287745646</v>
      </c>
      <c r="H195" s="23">
        <v>12882750</v>
      </c>
      <c r="I195" s="24">
        <v>15210506</v>
      </c>
      <c r="J195" s="24">
        <v>13220679</v>
      </c>
      <c r="K195" s="23">
        <v>41313935</v>
      </c>
      <c r="L195" s="23">
        <v>16906032</v>
      </c>
      <c r="M195" s="24">
        <v>13849733</v>
      </c>
      <c r="N195" s="24">
        <v>13960309</v>
      </c>
      <c r="O195" s="23">
        <v>44716074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4299134370</v>
      </c>
      <c r="E196" s="26">
        <f>SUM(E190:E195)</f>
        <v>4299134370</v>
      </c>
      <c r="F196" s="26">
        <f>SUM(F190:F195)</f>
        <v>1973696632</v>
      </c>
      <c r="G196" s="32">
        <f t="shared" si="35"/>
        <v>0.45909163616116516</v>
      </c>
      <c r="H196" s="25">
        <f t="shared" ref="H196:W196" si="39">SUM(H190:H195)</f>
        <v>170066257</v>
      </c>
      <c r="I196" s="26">
        <f t="shared" si="39"/>
        <v>459418466</v>
      </c>
      <c r="J196" s="26">
        <f t="shared" si="39"/>
        <v>372966023</v>
      </c>
      <c r="K196" s="25">
        <f t="shared" si="39"/>
        <v>1002450746</v>
      </c>
      <c r="L196" s="25">
        <f t="shared" si="39"/>
        <v>272194039</v>
      </c>
      <c r="M196" s="26">
        <f t="shared" si="39"/>
        <v>291431710</v>
      </c>
      <c r="N196" s="26">
        <f t="shared" si="39"/>
        <v>407620137</v>
      </c>
      <c r="O196" s="25">
        <f t="shared" si="39"/>
        <v>971245886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375665653</v>
      </c>
      <c r="E197" s="24">
        <v>375665653</v>
      </c>
      <c r="F197" s="24">
        <v>137458777</v>
      </c>
      <c r="G197" s="31">
        <f t="shared" si="35"/>
        <v>0.36590722601940934</v>
      </c>
      <c r="H197" s="23">
        <v>0</v>
      </c>
      <c r="I197" s="24">
        <v>26595139</v>
      </c>
      <c r="J197" s="24">
        <v>28873739</v>
      </c>
      <c r="K197" s="23">
        <v>55468878</v>
      </c>
      <c r="L197" s="23">
        <v>30158850</v>
      </c>
      <c r="M197" s="24">
        <v>27834483</v>
      </c>
      <c r="N197" s="24">
        <v>23996566</v>
      </c>
      <c r="O197" s="23">
        <v>81989899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654216898</v>
      </c>
      <c r="E198" s="24">
        <v>654216898</v>
      </c>
      <c r="F198" s="24">
        <v>277494009</v>
      </c>
      <c r="G198" s="31">
        <f t="shared" si="35"/>
        <v>0.42416209341018885</v>
      </c>
      <c r="H198" s="23">
        <v>26023815</v>
      </c>
      <c r="I198" s="24">
        <v>49271432</v>
      </c>
      <c r="J198" s="24">
        <v>55670013</v>
      </c>
      <c r="K198" s="23">
        <v>130965260</v>
      </c>
      <c r="L198" s="23">
        <v>39814871</v>
      </c>
      <c r="M198" s="24">
        <v>51692272</v>
      </c>
      <c r="N198" s="24">
        <v>55021606</v>
      </c>
      <c r="O198" s="23">
        <v>146528749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371204925</v>
      </c>
      <c r="E199" s="24">
        <v>371204925</v>
      </c>
      <c r="F199" s="24">
        <v>238479696</v>
      </c>
      <c r="G199" s="31">
        <f t="shared" si="35"/>
        <v>0.64244755373329165</v>
      </c>
      <c r="H199" s="23">
        <v>29424884</v>
      </c>
      <c r="I199" s="24">
        <v>42239437</v>
      </c>
      <c r="J199" s="24">
        <v>43297546</v>
      </c>
      <c r="K199" s="23">
        <v>114961867</v>
      </c>
      <c r="L199" s="23">
        <v>38724710</v>
      </c>
      <c r="M199" s="24">
        <v>33790877</v>
      </c>
      <c r="N199" s="24">
        <v>51002242</v>
      </c>
      <c r="O199" s="23">
        <v>123517829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838095586</v>
      </c>
      <c r="E200" s="24">
        <v>838095586</v>
      </c>
      <c r="F200" s="24">
        <v>385395544</v>
      </c>
      <c r="G200" s="31">
        <f t="shared" si="35"/>
        <v>0.45984676502042809</v>
      </c>
      <c r="H200" s="23">
        <v>23694102</v>
      </c>
      <c r="I200" s="24">
        <v>71880643</v>
      </c>
      <c r="J200" s="24">
        <v>56822222</v>
      </c>
      <c r="K200" s="23">
        <v>152396967</v>
      </c>
      <c r="L200" s="23">
        <v>59656585</v>
      </c>
      <c r="M200" s="24">
        <v>63227486</v>
      </c>
      <c r="N200" s="24">
        <v>110114506</v>
      </c>
      <c r="O200" s="23">
        <v>232998577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1230746803</v>
      </c>
      <c r="E201" s="24">
        <v>1230746803</v>
      </c>
      <c r="F201" s="24">
        <v>571642933</v>
      </c>
      <c r="G201" s="31">
        <f t="shared" si="35"/>
        <v>0.46446834686598004</v>
      </c>
      <c r="H201" s="23">
        <v>0</v>
      </c>
      <c r="I201" s="24">
        <v>95027832</v>
      </c>
      <c r="J201" s="24">
        <v>154766102</v>
      </c>
      <c r="K201" s="23">
        <v>249793934</v>
      </c>
      <c r="L201" s="23">
        <v>109561644</v>
      </c>
      <c r="M201" s="24">
        <v>100937479</v>
      </c>
      <c r="N201" s="24">
        <v>111349876</v>
      </c>
      <c r="O201" s="23">
        <v>321848999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3469929865</v>
      </c>
      <c r="E202" s="26">
        <f>SUM(E197:E201)</f>
        <v>3469929865</v>
      </c>
      <c r="F202" s="26">
        <f>SUM(F197:F201)</f>
        <v>1610470959</v>
      </c>
      <c r="G202" s="32">
        <f t="shared" si="35"/>
        <v>0.46412204904896542</v>
      </c>
      <c r="H202" s="25">
        <f t="shared" ref="H202:W202" si="40">SUM(H197:H201)</f>
        <v>79142801</v>
      </c>
      <c r="I202" s="26">
        <f t="shared" si="40"/>
        <v>285014483</v>
      </c>
      <c r="J202" s="26">
        <f t="shared" si="40"/>
        <v>339429622</v>
      </c>
      <c r="K202" s="25">
        <f t="shared" si="40"/>
        <v>703586906</v>
      </c>
      <c r="L202" s="25">
        <f t="shared" si="40"/>
        <v>277916660</v>
      </c>
      <c r="M202" s="26">
        <f t="shared" si="40"/>
        <v>277482597</v>
      </c>
      <c r="N202" s="26">
        <f t="shared" si="40"/>
        <v>351484796</v>
      </c>
      <c r="O202" s="25">
        <f t="shared" si="40"/>
        <v>906884053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25319256865</v>
      </c>
      <c r="E203" s="26">
        <f>SUM(E171:E176,E178:E182,E184:E188,E190:E195,E197:E201)</f>
        <v>25319256865</v>
      </c>
      <c r="F203" s="26">
        <f>SUM(F171:F176,F178:F182,F184:F188,F190:F195,F197:F201)</f>
        <v>11791772018</v>
      </c>
      <c r="G203" s="32">
        <f t="shared" si="35"/>
        <v>0.46572346419457206</v>
      </c>
      <c r="H203" s="25">
        <f t="shared" ref="H203:W203" si="41">SUM(H171:H176,H178:H182,H184:H188,H190:H195,H197:H201)</f>
        <v>1264462651</v>
      </c>
      <c r="I203" s="26">
        <f t="shared" si="41"/>
        <v>2156248772</v>
      </c>
      <c r="J203" s="26">
        <f t="shared" si="41"/>
        <v>2671634737</v>
      </c>
      <c r="K203" s="25">
        <f t="shared" si="41"/>
        <v>6092346160</v>
      </c>
      <c r="L203" s="25">
        <f t="shared" si="41"/>
        <v>1442024813</v>
      </c>
      <c r="M203" s="26">
        <f t="shared" si="41"/>
        <v>1962417523</v>
      </c>
      <c r="N203" s="26">
        <f t="shared" si="41"/>
        <v>2294983522</v>
      </c>
      <c r="O203" s="25">
        <f t="shared" si="41"/>
        <v>5699425858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722340312</v>
      </c>
      <c r="E206" s="24">
        <v>722340312</v>
      </c>
      <c r="F206" s="24">
        <v>213255079</v>
      </c>
      <c r="G206" s="31">
        <f t="shared" ref="G206:G229" si="42">IF(($D206     =0),0,($F206     /$D206     ))</f>
        <v>0.29522799081992812</v>
      </c>
      <c r="H206" s="23">
        <v>0</v>
      </c>
      <c r="I206" s="24">
        <v>0</v>
      </c>
      <c r="J206" s="24">
        <v>56584815</v>
      </c>
      <c r="K206" s="23">
        <v>56584815</v>
      </c>
      <c r="L206" s="23">
        <v>56751968</v>
      </c>
      <c r="M206" s="24">
        <v>51079202</v>
      </c>
      <c r="N206" s="24">
        <v>48839094</v>
      </c>
      <c r="O206" s="23">
        <v>156670264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1161047161</v>
      </c>
      <c r="E207" s="24">
        <v>1161047161</v>
      </c>
      <c r="F207" s="24">
        <v>401887864</v>
      </c>
      <c r="G207" s="31">
        <f t="shared" si="42"/>
        <v>0.34614258360862571</v>
      </c>
      <c r="H207" s="23">
        <v>-23645468</v>
      </c>
      <c r="I207" s="24">
        <v>90696462</v>
      </c>
      <c r="J207" s="24">
        <v>94184486</v>
      </c>
      <c r="K207" s="23">
        <v>161235480</v>
      </c>
      <c r="L207" s="23">
        <v>79820465</v>
      </c>
      <c r="M207" s="24">
        <v>85035346</v>
      </c>
      <c r="N207" s="24">
        <v>75796573</v>
      </c>
      <c r="O207" s="23">
        <v>240652384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774729361</v>
      </c>
      <c r="E208" s="24">
        <v>774729361</v>
      </c>
      <c r="F208" s="24">
        <v>397493320</v>
      </c>
      <c r="G208" s="31">
        <f t="shared" si="42"/>
        <v>0.51307377777308738</v>
      </c>
      <c r="H208" s="23">
        <v>0</v>
      </c>
      <c r="I208" s="24">
        <v>7258528</v>
      </c>
      <c r="J208" s="24">
        <v>182227914</v>
      </c>
      <c r="K208" s="23">
        <v>189486442</v>
      </c>
      <c r="L208" s="23">
        <v>72467116</v>
      </c>
      <c r="M208" s="24">
        <v>20326891</v>
      </c>
      <c r="N208" s="24">
        <v>115212871</v>
      </c>
      <c r="O208" s="23">
        <v>208006878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578147666</v>
      </c>
      <c r="E209" s="24">
        <v>578147666</v>
      </c>
      <c r="F209" s="24">
        <v>174311019</v>
      </c>
      <c r="G209" s="31">
        <f t="shared" si="42"/>
        <v>0.30149913119254901</v>
      </c>
      <c r="H209" s="23">
        <v>32755801</v>
      </c>
      <c r="I209" s="24">
        <v>36591844</v>
      </c>
      <c r="J209" s="24">
        <v>37123201</v>
      </c>
      <c r="K209" s="23">
        <v>106470846</v>
      </c>
      <c r="L209" s="23">
        <v>33805866</v>
      </c>
      <c r="M209" s="24">
        <v>0</v>
      </c>
      <c r="N209" s="24">
        <v>34034307</v>
      </c>
      <c r="O209" s="23">
        <v>67840173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1361479615</v>
      </c>
      <c r="E210" s="24">
        <v>1361479615</v>
      </c>
      <c r="F210" s="24">
        <v>685354719</v>
      </c>
      <c r="G210" s="31">
        <f t="shared" si="42"/>
        <v>0.50338962952449351</v>
      </c>
      <c r="H210" s="23">
        <v>109732516</v>
      </c>
      <c r="I210" s="24">
        <v>142574904</v>
      </c>
      <c r="J210" s="24">
        <v>130916192</v>
      </c>
      <c r="K210" s="23">
        <v>383223612</v>
      </c>
      <c r="L210" s="23">
        <v>71695392</v>
      </c>
      <c r="M210" s="24">
        <v>129124017</v>
      </c>
      <c r="N210" s="24">
        <v>101311698</v>
      </c>
      <c r="O210" s="23">
        <v>302131107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349012336</v>
      </c>
      <c r="E211" s="24">
        <v>349012336</v>
      </c>
      <c r="F211" s="24">
        <v>115949232</v>
      </c>
      <c r="G211" s="31">
        <f t="shared" si="42"/>
        <v>0.33222101352887423</v>
      </c>
      <c r="H211" s="23">
        <v>26457409</v>
      </c>
      <c r="I211" s="24">
        <v>31575711</v>
      </c>
      <c r="J211" s="24">
        <v>12566231</v>
      </c>
      <c r="K211" s="23">
        <v>70599351</v>
      </c>
      <c r="L211" s="23">
        <v>15609869</v>
      </c>
      <c r="M211" s="24">
        <v>14976779</v>
      </c>
      <c r="N211" s="24">
        <v>14763233</v>
      </c>
      <c r="O211" s="23">
        <v>45349881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3019754344</v>
      </c>
      <c r="E212" s="24">
        <v>3019754344</v>
      </c>
      <c r="F212" s="24">
        <v>1665135766</v>
      </c>
      <c r="G212" s="31">
        <f t="shared" si="42"/>
        <v>0.55141431266039431</v>
      </c>
      <c r="H212" s="23">
        <v>279820863</v>
      </c>
      <c r="I212" s="24">
        <v>286654429</v>
      </c>
      <c r="J212" s="24">
        <v>313621158</v>
      </c>
      <c r="K212" s="23">
        <v>880096450</v>
      </c>
      <c r="L212" s="23">
        <v>169001085</v>
      </c>
      <c r="M212" s="24">
        <v>239622539</v>
      </c>
      <c r="N212" s="24">
        <v>376415692</v>
      </c>
      <c r="O212" s="23">
        <v>785039316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401383230</v>
      </c>
      <c r="E213" s="24">
        <v>401383230</v>
      </c>
      <c r="F213" s="24">
        <v>401924077</v>
      </c>
      <c r="G213" s="31">
        <f t="shared" si="42"/>
        <v>1.0013474578895585</v>
      </c>
      <c r="H213" s="23">
        <v>27514694</v>
      </c>
      <c r="I213" s="24">
        <v>72298680</v>
      </c>
      <c r="J213" s="24">
        <v>94230964</v>
      </c>
      <c r="K213" s="23">
        <v>194044338</v>
      </c>
      <c r="L213" s="23">
        <v>48100929</v>
      </c>
      <c r="M213" s="24">
        <v>72965102</v>
      </c>
      <c r="N213" s="24">
        <v>86813708</v>
      </c>
      <c r="O213" s="23">
        <v>207879739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8367894025</v>
      </c>
      <c r="E214" s="26">
        <f>SUM(E206:E213)</f>
        <v>8367894025</v>
      </c>
      <c r="F214" s="26">
        <f>SUM(F206:F213)</f>
        <v>4055311076</v>
      </c>
      <c r="G214" s="32">
        <f t="shared" si="42"/>
        <v>0.4846274419685902</v>
      </c>
      <c r="H214" s="25">
        <f t="shared" ref="H214:W214" si="43">SUM(H206:H213)</f>
        <v>452635815</v>
      </c>
      <c r="I214" s="26">
        <f t="shared" si="43"/>
        <v>667650558</v>
      </c>
      <c r="J214" s="26">
        <f t="shared" si="43"/>
        <v>921454961</v>
      </c>
      <c r="K214" s="25">
        <f t="shared" si="43"/>
        <v>2041741334</v>
      </c>
      <c r="L214" s="25">
        <f t="shared" si="43"/>
        <v>547252690</v>
      </c>
      <c r="M214" s="26">
        <f t="shared" si="43"/>
        <v>613129876</v>
      </c>
      <c r="N214" s="26">
        <f t="shared" si="43"/>
        <v>853187176</v>
      </c>
      <c r="O214" s="25">
        <f t="shared" si="43"/>
        <v>2013569742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810716319</v>
      </c>
      <c r="E215" s="24">
        <v>810716319</v>
      </c>
      <c r="F215" s="24">
        <v>319046311</v>
      </c>
      <c r="G215" s="31">
        <f t="shared" si="42"/>
        <v>0.39353631291588692</v>
      </c>
      <c r="H215" s="23">
        <v>21820379</v>
      </c>
      <c r="I215" s="24">
        <v>36819583</v>
      </c>
      <c r="J215" s="24">
        <v>138550205</v>
      </c>
      <c r="K215" s="23">
        <v>197190167</v>
      </c>
      <c r="L215" s="23">
        <v>43598459</v>
      </c>
      <c r="M215" s="24">
        <v>0</v>
      </c>
      <c r="N215" s="24">
        <v>78257685</v>
      </c>
      <c r="O215" s="23">
        <v>121856144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4909489775</v>
      </c>
      <c r="E216" s="24">
        <v>4909489775</v>
      </c>
      <c r="F216" s="24">
        <v>1647164355</v>
      </c>
      <c r="G216" s="31">
        <f t="shared" si="42"/>
        <v>0.33550621968654576</v>
      </c>
      <c r="H216" s="23">
        <v>156818173</v>
      </c>
      <c r="I216" s="24">
        <v>557612480</v>
      </c>
      <c r="J216" s="24">
        <v>145162974</v>
      </c>
      <c r="K216" s="23">
        <v>859593627</v>
      </c>
      <c r="L216" s="23">
        <v>582802526</v>
      </c>
      <c r="M216" s="24">
        <v>204768202</v>
      </c>
      <c r="N216" s="24">
        <v>0</v>
      </c>
      <c r="O216" s="23">
        <v>787570728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2435283109</v>
      </c>
      <c r="E217" s="24">
        <v>2404052808</v>
      </c>
      <c r="F217" s="24">
        <v>1122046076</v>
      </c>
      <c r="G217" s="31">
        <f t="shared" si="42"/>
        <v>0.46074564055952644</v>
      </c>
      <c r="H217" s="23">
        <v>134673950</v>
      </c>
      <c r="I217" s="24">
        <v>255954432</v>
      </c>
      <c r="J217" s="24">
        <v>231100350</v>
      </c>
      <c r="K217" s="23">
        <v>621728732</v>
      </c>
      <c r="L217" s="23">
        <v>200993082</v>
      </c>
      <c r="M217" s="24">
        <v>108729741</v>
      </c>
      <c r="N217" s="24">
        <v>190594521</v>
      </c>
      <c r="O217" s="23">
        <v>500317344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520874861</v>
      </c>
      <c r="E218" s="24">
        <v>520874861</v>
      </c>
      <c r="F218" s="24">
        <v>161466509</v>
      </c>
      <c r="G218" s="31">
        <f t="shared" si="42"/>
        <v>0.30999098073193437</v>
      </c>
      <c r="H218" s="23">
        <v>26894240</v>
      </c>
      <c r="I218" s="24">
        <v>17141064</v>
      </c>
      <c r="J218" s="24">
        <v>26760154</v>
      </c>
      <c r="K218" s="23">
        <v>70795458</v>
      </c>
      <c r="L218" s="23">
        <v>18834531</v>
      </c>
      <c r="M218" s="24">
        <v>12130005</v>
      </c>
      <c r="N218" s="24">
        <v>59706515</v>
      </c>
      <c r="O218" s="23">
        <v>90671051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1004035444</v>
      </c>
      <c r="E219" s="24">
        <v>1004396444</v>
      </c>
      <c r="F219" s="24">
        <v>331338266</v>
      </c>
      <c r="G219" s="31">
        <f t="shared" si="42"/>
        <v>0.33000654307578409</v>
      </c>
      <c r="H219" s="23">
        <v>36548462</v>
      </c>
      <c r="I219" s="24">
        <v>62765620</v>
      </c>
      <c r="J219" s="24">
        <v>46468871</v>
      </c>
      <c r="K219" s="23">
        <v>145782953</v>
      </c>
      <c r="L219" s="23">
        <v>80296702</v>
      </c>
      <c r="M219" s="24">
        <v>41567731</v>
      </c>
      <c r="N219" s="24">
        <v>63690880</v>
      </c>
      <c r="O219" s="23">
        <v>185555313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698776489</v>
      </c>
      <c r="E220" s="24">
        <v>698776489</v>
      </c>
      <c r="F220" s="24">
        <v>318046567</v>
      </c>
      <c r="G220" s="31">
        <f t="shared" si="42"/>
        <v>0.45514777902036713</v>
      </c>
      <c r="H220" s="23">
        <v>66133633</v>
      </c>
      <c r="I220" s="24">
        <v>43807302</v>
      </c>
      <c r="J220" s="24">
        <v>58139896</v>
      </c>
      <c r="K220" s="23">
        <v>168080831</v>
      </c>
      <c r="L220" s="23">
        <v>46202199</v>
      </c>
      <c r="M220" s="24">
        <v>43082618</v>
      </c>
      <c r="N220" s="24">
        <v>60680919</v>
      </c>
      <c r="O220" s="23">
        <v>149965736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1044930775</v>
      </c>
      <c r="E221" s="24">
        <v>1044930775</v>
      </c>
      <c r="F221" s="24">
        <v>531168690</v>
      </c>
      <c r="G221" s="31">
        <f t="shared" si="42"/>
        <v>0.50832907088988744</v>
      </c>
      <c r="H221" s="23">
        <v>27358354</v>
      </c>
      <c r="I221" s="24">
        <v>121760063</v>
      </c>
      <c r="J221" s="24">
        <v>80994265</v>
      </c>
      <c r="K221" s="23">
        <v>230112682</v>
      </c>
      <c r="L221" s="23">
        <v>66772228</v>
      </c>
      <c r="M221" s="24">
        <v>143339162</v>
      </c>
      <c r="N221" s="24">
        <v>90944618</v>
      </c>
      <c r="O221" s="23">
        <v>301056008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11424106772</v>
      </c>
      <c r="E222" s="26">
        <f>SUM(E215:E221)</f>
        <v>11393237471</v>
      </c>
      <c r="F222" s="26">
        <f>SUM(F215:F221)</f>
        <v>4430276774</v>
      </c>
      <c r="G222" s="32">
        <f t="shared" si="42"/>
        <v>0.38780071496341578</v>
      </c>
      <c r="H222" s="25">
        <f t="shared" ref="H222:W222" si="44">SUM(H215:H221)</f>
        <v>470247191</v>
      </c>
      <c r="I222" s="26">
        <f t="shared" si="44"/>
        <v>1095860544</v>
      </c>
      <c r="J222" s="26">
        <f t="shared" si="44"/>
        <v>727176715</v>
      </c>
      <c r="K222" s="25">
        <f t="shared" si="44"/>
        <v>2293284450</v>
      </c>
      <c r="L222" s="25">
        <f t="shared" si="44"/>
        <v>1039499727</v>
      </c>
      <c r="M222" s="26">
        <f t="shared" si="44"/>
        <v>553617459</v>
      </c>
      <c r="N222" s="26">
        <f t="shared" si="44"/>
        <v>543875138</v>
      </c>
      <c r="O222" s="25">
        <f t="shared" si="44"/>
        <v>2136992324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976685653</v>
      </c>
      <c r="E223" s="24">
        <v>976685653</v>
      </c>
      <c r="F223" s="24">
        <v>466734761</v>
      </c>
      <c r="G223" s="31">
        <f t="shared" si="42"/>
        <v>0.47787613093974668</v>
      </c>
      <c r="H223" s="23">
        <v>83143728</v>
      </c>
      <c r="I223" s="24">
        <v>87343547</v>
      </c>
      <c r="J223" s="24">
        <v>64372753</v>
      </c>
      <c r="K223" s="23">
        <v>234860028</v>
      </c>
      <c r="L223" s="23">
        <v>83092337</v>
      </c>
      <c r="M223" s="24">
        <v>76453689</v>
      </c>
      <c r="N223" s="24">
        <v>72328707</v>
      </c>
      <c r="O223" s="23">
        <v>231874733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1291010003</v>
      </c>
      <c r="E224" s="24">
        <v>1296135003</v>
      </c>
      <c r="F224" s="24">
        <v>772606871</v>
      </c>
      <c r="G224" s="31">
        <f t="shared" si="42"/>
        <v>0.59845149859772229</v>
      </c>
      <c r="H224" s="23">
        <v>0</v>
      </c>
      <c r="I224" s="24">
        <v>136126343</v>
      </c>
      <c r="J224" s="24">
        <v>228458978</v>
      </c>
      <c r="K224" s="23">
        <v>364585321</v>
      </c>
      <c r="L224" s="23">
        <v>144115287</v>
      </c>
      <c r="M224" s="24">
        <v>140989004</v>
      </c>
      <c r="N224" s="24">
        <v>122917259</v>
      </c>
      <c r="O224" s="23">
        <v>408021550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1279621005</v>
      </c>
      <c r="E225" s="24">
        <v>1279621005</v>
      </c>
      <c r="F225" s="24">
        <v>646484559</v>
      </c>
      <c r="G225" s="31">
        <f t="shared" si="42"/>
        <v>0.50521565094189747</v>
      </c>
      <c r="H225" s="23">
        <v>78239113</v>
      </c>
      <c r="I225" s="24">
        <v>96452052</v>
      </c>
      <c r="J225" s="24">
        <v>115974942</v>
      </c>
      <c r="K225" s="23">
        <v>290666107</v>
      </c>
      <c r="L225" s="23">
        <v>112712953</v>
      </c>
      <c r="M225" s="24">
        <v>110374819</v>
      </c>
      <c r="N225" s="24">
        <v>132730680</v>
      </c>
      <c r="O225" s="23">
        <v>355818452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3916388500</v>
      </c>
      <c r="E226" s="24">
        <v>3916388500</v>
      </c>
      <c r="F226" s="24">
        <v>2020854104</v>
      </c>
      <c r="G226" s="31">
        <f t="shared" si="42"/>
        <v>0.51599939689333685</v>
      </c>
      <c r="H226" s="23">
        <v>262079212</v>
      </c>
      <c r="I226" s="24">
        <v>314404431</v>
      </c>
      <c r="J226" s="24">
        <v>253377432</v>
      </c>
      <c r="K226" s="23">
        <v>829861075</v>
      </c>
      <c r="L226" s="23">
        <v>499102273</v>
      </c>
      <c r="M226" s="24">
        <v>367116106</v>
      </c>
      <c r="N226" s="24">
        <v>324774650</v>
      </c>
      <c r="O226" s="23">
        <v>1190993029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299519056</v>
      </c>
      <c r="E227" s="24">
        <v>299519056</v>
      </c>
      <c r="F227" s="24">
        <v>157031975</v>
      </c>
      <c r="G227" s="31">
        <f t="shared" si="42"/>
        <v>0.52428041506647916</v>
      </c>
      <c r="H227" s="23">
        <v>24578600</v>
      </c>
      <c r="I227" s="24">
        <v>26148919</v>
      </c>
      <c r="J227" s="24">
        <v>25174431</v>
      </c>
      <c r="K227" s="23">
        <v>75901950</v>
      </c>
      <c r="L227" s="23">
        <v>23874236</v>
      </c>
      <c r="M227" s="24">
        <v>25134812</v>
      </c>
      <c r="N227" s="24">
        <v>32120977</v>
      </c>
      <c r="O227" s="23">
        <v>81130025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7763224217</v>
      </c>
      <c r="E228" s="26">
        <f>SUM(E223:E227)</f>
        <v>7768349217</v>
      </c>
      <c r="F228" s="26">
        <f>SUM(F223:F227)</f>
        <v>4063712270</v>
      </c>
      <c r="G228" s="32">
        <f t="shared" si="42"/>
        <v>0.5234567695598995</v>
      </c>
      <c r="H228" s="25">
        <f t="shared" ref="H228:W228" si="45">SUM(H223:H227)</f>
        <v>448040653</v>
      </c>
      <c r="I228" s="26">
        <f t="shared" si="45"/>
        <v>660475292</v>
      </c>
      <c r="J228" s="26">
        <f t="shared" si="45"/>
        <v>687358536</v>
      </c>
      <c r="K228" s="25">
        <f t="shared" si="45"/>
        <v>1795874481</v>
      </c>
      <c r="L228" s="25">
        <f t="shared" si="45"/>
        <v>862897086</v>
      </c>
      <c r="M228" s="26">
        <f t="shared" si="45"/>
        <v>720068430</v>
      </c>
      <c r="N228" s="26">
        <f t="shared" si="45"/>
        <v>684872273</v>
      </c>
      <c r="O228" s="25">
        <f t="shared" si="45"/>
        <v>2267837789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27555225014</v>
      </c>
      <c r="E229" s="26">
        <f>SUM(E206:E213,E215:E221,E223:E227)</f>
        <v>27529480713</v>
      </c>
      <c r="F229" s="26">
        <f>SUM(F206:F213,F215:F221,F223:F227)</f>
        <v>12549300120</v>
      </c>
      <c r="G229" s="32">
        <f t="shared" si="42"/>
        <v>0.45542361253170932</v>
      </c>
      <c r="H229" s="25">
        <f t="shared" ref="H229:W229" si="46">SUM(H206:H213,H215:H221,H223:H227)</f>
        <v>1370923659</v>
      </c>
      <c r="I229" s="26">
        <f t="shared" si="46"/>
        <v>2423986394</v>
      </c>
      <c r="J229" s="26">
        <f t="shared" si="46"/>
        <v>2335990212</v>
      </c>
      <c r="K229" s="25">
        <f t="shared" si="46"/>
        <v>6130900265</v>
      </c>
      <c r="L229" s="25">
        <f t="shared" si="46"/>
        <v>2449649503</v>
      </c>
      <c r="M229" s="26">
        <f t="shared" si="46"/>
        <v>1886815765</v>
      </c>
      <c r="N229" s="26">
        <f t="shared" si="46"/>
        <v>2081934587</v>
      </c>
      <c r="O229" s="25">
        <f t="shared" si="46"/>
        <v>6418399855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562149168</v>
      </c>
      <c r="E232" s="24">
        <v>562149168</v>
      </c>
      <c r="F232" s="24">
        <v>232133426</v>
      </c>
      <c r="G232" s="31">
        <f t="shared" ref="G232:G258" si="47">IF(($D232     =0),0,($F232     /$D232     ))</f>
        <v>0.41293919694994552</v>
      </c>
      <c r="H232" s="23">
        <v>59429681</v>
      </c>
      <c r="I232" s="24">
        <v>36515050</v>
      </c>
      <c r="J232" s="24">
        <v>50814605</v>
      </c>
      <c r="K232" s="23">
        <v>146759336</v>
      </c>
      <c r="L232" s="23">
        <v>33515878</v>
      </c>
      <c r="M232" s="24">
        <v>43601690</v>
      </c>
      <c r="N232" s="24">
        <v>8256522</v>
      </c>
      <c r="O232" s="23">
        <v>85374090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2551637031</v>
      </c>
      <c r="E233" s="24">
        <v>2551637031</v>
      </c>
      <c r="F233" s="24">
        <v>1071287342</v>
      </c>
      <c r="G233" s="31">
        <f t="shared" si="47"/>
        <v>0.41984315519208343</v>
      </c>
      <c r="H233" s="23">
        <v>68499512</v>
      </c>
      <c r="I233" s="24">
        <v>78270973</v>
      </c>
      <c r="J233" s="24">
        <v>211860193</v>
      </c>
      <c r="K233" s="23">
        <v>358630678</v>
      </c>
      <c r="L233" s="23">
        <v>351911463</v>
      </c>
      <c r="M233" s="24">
        <v>129366400</v>
      </c>
      <c r="N233" s="24">
        <v>231378801</v>
      </c>
      <c r="O233" s="23">
        <v>712656664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7349868584</v>
      </c>
      <c r="E234" s="24">
        <v>7349868584</v>
      </c>
      <c r="F234" s="24">
        <v>2257195206</v>
      </c>
      <c r="G234" s="31">
        <f t="shared" si="47"/>
        <v>0.30710687955886856</v>
      </c>
      <c r="H234" s="23">
        <v>128606810</v>
      </c>
      <c r="I234" s="24">
        <v>0</v>
      </c>
      <c r="J234" s="24">
        <v>497086012</v>
      </c>
      <c r="K234" s="23">
        <v>625692822</v>
      </c>
      <c r="L234" s="23">
        <v>814231373</v>
      </c>
      <c r="M234" s="24">
        <v>383300312</v>
      </c>
      <c r="N234" s="24">
        <v>433970699</v>
      </c>
      <c r="O234" s="23">
        <v>1631502384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259553738</v>
      </c>
      <c r="E235" s="24">
        <v>259553738</v>
      </c>
      <c r="F235" s="24">
        <v>67676146</v>
      </c>
      <c r="G235" s="31">
        <f t="shared" si="47"/>
        <v>0.26074040205115445</v>
      </c>
      <c r="H235" s="23">
        <v>0</v>
      </c>
      <c r="I235" s="24">
        <v>4485869</v>
      </c>
      <c r="J235" s="24">
        <v>31768037</v>
      </c>
      <c r="K235" s="23">
        <v>36253906</v>
      </c>
      <c r="L235" s="23">
        <v>4221651</v>
      </c>
      <c r="M235" s="24">
        <v>14124423</v>
      </c>
      <c r="N235" s="24">
        <v>13076166</v>
      </c>
      <c r="O235" s="23">
        <v>31422240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1212357874</v>
      </c>
      <c r="E236" s="24">
        <v>1212357874</v>
      </c>
      <c r="F236" s="24">
        <v>1216938570</v>
      </c>
      <c r="G236" s="31">
        <f t="shared" si="47"/>
        <v>1.0037783364947239</v>
      </c>
      <c r="H236" s="23">
        <v>781831351</v>
      </c>
      <c r="I236" s="24">
        <v>117344520</v>
      </c>
      <c r="J236" s="24">
        <v>47632009</v>
      </c>
      <c r="K236" s="23">
        <v>946807880</v>
      </c>
      <c r="L236" s="23">
        <v>133655933</v>
      </c>
      <c r="M236" s="24">
        <v>51389665</v>
      </c>
      <c r="N236" s="24">
        <v>85085092</v>
      </c>
      <c r="O236" s="23">
        <v>270130690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368318970</v>
      </c>
      <c r="E237" s="24">
        <v>368318970</v>
      </c>
      <c r="F237" s="24">
        <v>120700811</v>
      </c>
      <c r="G237" s="31">
        <f t="shared" si="47"/>
        <v>0.32770728860367959</v>
      </c>
      <c r="H237" s="23">
        <v>0</v>
      </c>
      <c r="I237" s="24">
        <v>30615200</v>
      </c>
      <c r="J237" s="24">
        <v>20412373</v>
      </c>
      <c r="K237" s="23">
        <v>51027573</v>
      </c>
      <c r="L237" s="23">
        <v>25088377</v>
      </c>
      <c r="M237" s="24">
        <v>23188471</v>
      </c>
      <c r="N237" s="24">
        <v>21396390</v>
      </c>
      <c r="O237" s="23">
        <v>69673238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12303885365</v>
      </c>
      <c r="E238" s="26">
        <f>SUM(E232:E237)</f>
        <v>12303885365</v>
      </c>
      <c r="F238" s="26">
        <f>SUM(F232:F237)</f>
        <v>4965931501</v>
      </c>
      <c r="G238" s="32">
        <f t="shared" si="47"/>
        <v>0.40360677572031328</v>
      </c>
      <c r="H238" s="25">
        <f t="shared" ref="H238:W238" si="48">SUM(H232:H237)</f>
        <v>1038367354</v>
      </c>
      <c r="I238" s="26">
        <f t="shared" si="48"/>
        <v>267231612</v>
      </c>
      <c r="J238" s="26">
        <f t="shared" si="48"/>
        <v>859573229</v>
      </c>
      <c r="K238" s="25">
        <f t="shared" si="48"/>
        <v>2165172195</v>
      </c>
      <c r="L238" s="25">
        <f t="shared" si="48"/>
        <v>1362624675</v>
      </c>
      <c r="M238" s="26">
        <f t="shared" si="48"/>
        <v>644970961</v>
      </c>
      <c r="N238" s="26">
        <f t="shared" si="48"/>
        <v>793163670</v>
      </c>
      <c r="O238" s="25">
        <f t="shared" si="48"/>
        <v>2800759306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234283992</v>
      </c>
      <c r="E239" s="24">
        <v>234283992</v>
      </c>
      <c r="F239" s="24">
        <v>90020031</v>
      </c>
      <c r="G239" s="31">
        <f t="shared" si="47"/>
        <v>0.38423466422750729</v>
      </c>
      <c r="H239" s="23">
        <v>20522371</v>
      </c>
      <c r="I239" s="24">
        <v>0</v>
      </c>
      <c r="J239" s="24">
        <v>20222601</v>
      </c>
      <c r="K239" s="23">
        <v>40744972</v>
      </c>
      <c r="L239" s="23">
        <v>14369183</v>
      </c>
      <c r="M239" s="24">
        <v>18993122</v>
      </c>
      <c r="N239" s="24">
        <v>15912754</v>
      </c>
      <c r="O239" s="23">
        <v>49275059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1338637013</v>
      </c>
      <c r="E240" s="24">
        <v>1338637013</v>
      </c>
      <c r="F240" s="24">
        <v>114327510</v>
      </c>
      <c r="G240" s="31">
        <f t="shared" si="47"/>
        <v>8.5405908315490456E-2</v>
      </c>
      <c r="H240" s="23">
        <v>0</v>
      </c>
      <c r="I240" s="24">
        <v>659995</v>
      </c>
      <c r="J240" s="24">
        <v>58188053</v>
      </c>
      <c r="K240" s="23">
        <v>58848048</v>
      </c>
      <c r="L240" s="23">
        <v>12630158</v>
      </c>
      <c r="M240" s="24">
        <v>21190431</v>
      </c>
      <c r="N240" s="24">
        <v>21658873</v>
      </c>
      <c r="O240" s="23">
        <v>55479462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1179094502</v>
      </c>
      <c r="E241" s="24">
        <v>1179094502</v>
      </c>
      <c r="F241" s="24">
        <v>377370248</v>
      </c>
      <c r="G241" s="31">
        <f t="shared" si="47"/>
        <v>0.32005089274854409</v>
      </c>
      <c r="H241" s="23">
        <v>55130175</v>
      </c>
      <c r="I241" s="24">
        <v>59154331</v>
      </c>
      <c r="J241" s="24">
        <v>63972095</v>
      </c>
      <c r="K241" s="23">
        <v>178256601</v>
      </c>
      <c r="L241" s="23">
        <v>70052423</v>
      </c>
      <c r="M241" s="24">
        <v>70652143</v>
      </c>
      <c r="N241" s="24">
        <v>58409081</v>
      </c>
      <c r="O241" s="23">
        <v>199113647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505170419</v>
      </c>
      <c r="E242" s="24">
        <v>505170419</v>
      </c>
      <c r="F242" s="24">
        <v>4853934</v>
      </c>
      <c r="G242" s="31">
        <f t="shared" si="47"/>
        <v>9.6085079756025853E-3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2426967</v>
      </c>
      <c r="N242" s="24">
        <v>2426967</v>
      </c>
      <c r="O242" s="23">
        <v>4853934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511465921</v>
      </c>
      <c r="E243" s="24">
        <v>511465921</v>
      </c>
      <c r="F243" s="24">
        <v>156815358</v>
      </c>
      <c r="G243" s="31">
        <f t="shared" si="47"/>
        <v>0.30659981742947834</v>
      </c>
      <c r="H243" s="23">
        <v>20230286</v>
      </c>
      <c r="I243" s="24">
        <v>29067918</v>
      </c>
      <c r="J243" s="24">
        <v>26588554</v>
      </c>
      <c r="K243" s="23">
        <v>75886758</v>
      </c>
      <c r="L243" s="23">
        <v>27048743</v>
      </c>
      <c r="M243" s="24">
        <v>30602166</v>
      </c>
      <c r="N243" s="24">
        <v>23277691</v>
      </c>
      <c r="O243" s="23">
        <v>80928600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892368413</v>
      </c>
      <c r="E244" s="24">
        <v>892368413</v>
      </c>
      <c r="F244" s="24">
        <v>470822600</v>
      </c>
      <c r="G244" s="31">
        <f t="shared" si="47"/>
        <v>0.52761011387345014</v>
      </c>
      <c r="H244" s="23">
        <v>35443525</v>
      </c>
      <c r="I244" s="24">
        <v>95670149</v>
      </c>
      <c r="J244" s="24">
        <v>120500539</v>
      </c>
      <c r="K244" s="23">
        <v>251614213</v>
      </c>
      <c r="L244" s="23">
        <v>53330936</v>
      </c>
      <c r="M244" s="24">
        <v>100459363</v>
      </c>
      <c r="N244" s="24">
        <v>65418088</v>
      </c>
      <c r="O244" s="23">
        <v>219208387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4661020260</v>
      </c>
      <c r="E245" s="26">
        <f>SUM(E239:E244)</f>
        <v>4661020260</v>
      </c>
      <c r="F245" s="26">
        <f>SUM(F239:F244)</f>
        <v>1214209681</v>
      </c>
      <c r="G245" s="32">
        <f t="shared" si="47"/>
        <v>0.260502982881263</v>
      </c>
      <c r="H245" s="25">
        <f t="shared" ref="H245:W245" si="49">SUM(H239:H244)</f>
        <v>131326357</v>
      </c>
      <c r="I245" s="26">
        <f t="shared" si="49"/>
        <v>184552393</v>
      </c>
      <c r="J245" s="26">
        <f t="shared" si="49"/>
        <v>289471842</v>
      </c>
      <c r="K245" s="25">
        <f t="shared" si="49"/>
        <v>605350592</v>
      </c>
      <c r="L245" s="25">
        <f t="shared" si="49"/>
        <v>177431443</v>
      </c>
      <c r="M245" s="26">
        <f t="shared" si="49"/>
        <v>244324192</v>
      </c>
      <c r="N245" s="26">
        <f t="shared" si="49"/>
        <v>187103454</v>
      </c>
      <c r="O245" s="25">
        <f t="shared" si="49"/>
        <v>608859089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570434364</v>
      </c>
      <c r="E246" s="24">
        <v>570434364</v>
      </c>
      <c r="F246" s="24">
        <v>287935094</v>
      </c>
      <c r="G246" s="31">
        <f t="shared" si="47"/>
        <v>0.50476463581356046</v>
      </c>
      <c r="H246" s="23">
        <v>1574878</v>
      </c>
      <c r="I246" s="24">
        <v>0</v>
      </c>
      <c r="J246" s="24">
        <v>30690255</v>
      </c>
      <c r="K246" s="23">
        <v>32265133</v>
      </c>
      <c r="L246" s="23">
        <v>54731887</v>
      </c>
      <c r="M246" s="24">
        <v>137597459</v>
      </c>
      <c r="N246" s="24">
        <v>63340615</v>
      </c>
      <c r="O246" s="23">
        <v>255669961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233378486</v>
      </c>
      <c r="E247" s="24">
        <v>233378486</v>
      </c>
      <c r="F247" s="24">
        <v>81773747</v>
      </c>
      <c r="G247" s="31">
        <f t="shared" si="47"/>
        <v>0.35039111102983161</v>
      </c>
      <c r="H247" s="23">
        <v>22110889</v>
      </c>
      <c r="I247" s="24">
        <v>13922048</v>
      </c>
      <c r="J247" s="24">
        <v>28955248</v>
      </c>
      <c r="K247" s="23">
        <v>64988185</v>
      </c>
      <c r="L247" s="23">
        <v>16785562</v>
      </c>
      <c r="M247" s="24">
        <v>0</v>
      </c>
      <c r="N247" s="24">
        <v>0</v>
      </c>
      <c r="O247" s="23">
        <v>16785562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360261107</v>
      </c>
      <c r="E248" s="24">
        <v>360261107</v>
      </c>
      <c r="F248" s="24">
        <v>140721666</v>
      </c>
      <c r="G248" s="31">
        <f t="shared" si="47"/>
        <v>0.39061020816771097</v>
      </c>
      <c r="H248" s="23">
        <v>0</v>
      </c>
      <c r="I248" s="24">
        <v>38053501</v>
      </c>
      <c r="J248" s="24">
        <v>25770261</v>
      </c>
      <c r="K248" s="23">
        <v>63823762</v>
      </c>
      <c r="L248" s="23">
        <v>37925893</v>
      </c>
      <c r="M248" s="24">
        <v>20700827</v>
      </c>
      <c r="N248" s="24">
        <v>18271184</v>
      </c>
      <c r="O248" s="23">
        <v>76897904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351695006</v>
      </c>
      <c r="E249" s="24">
        <v>351695006</v>
      </c>
      <c r="F249" s="24">
        <v>133105095</v>
      </c>
      <c r="G249" s="31">
        <f t="shared" si="47"/>
        <v>0.37846740138243534</v>
      </c>
      <c r="H249" s="23">
        <v>12097833</v>
      </c>
      <c r="I249" s="24">
        <v>11119594</v>
      </c>
      <c r="J249" s="24">
        <v>33460152</v>
      </c>
      <c r="K249" s="23">
        <v>56677579</v>
      </c>
      <c r="L249" s="23">
        <v>31370864</v>
      </c>
      <c r="M249" s="24">
        <v>29165897</v>
      </c>
      <c r="N249" s="24">
        <v>15890755</v>
      </c>
      <c r="O249" s="23">
        <v>76427516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212088960</v>
      </c>
      <c r="E250" s="24">
        <v>212088960</v>
      </c>
      <c r="F250" s="24">
        <v>100751763</v>
      </c>
      <c r="G250" s="31">
        <f t="shared" si="47"/>
        <v>0.47504482552981542</v>
      </c>
      <c r="H250" s="23">
        <v>21042868</v>
      </c>
      <c r="I250" s="24">
        <v>8872123</v>
      </c>
      <c r="J250" s="24">
        <v>21598088</v>
      </c>
      <c r="K250" s="23">
        <v>51513079</v>
      </c>
      <c r="L250" s="23">
        <v>14414909</v>
      </c>
      <c r="M250" s="24">
        <v>19828333</v>
      </c>
      <c r="N250" s="24">
        <v>14995442</v>
      </c>
      <c r="O250" s="23">
        <v>49238684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542042511</v>
      </c>
      <c r="E251" s="24">
        <v>542042511</v>
      </c>
      <c r="F251" s="24">
        <v>221882936</v>
      </c>
      <c r="G251" s="31">
        <f t="shared" si="47"/>
        <v>0.40934600422880851</v>
      </c>
      <c r="H251" s="23">
        <v>36497508</v>
      </c>
      <c r="I251" s="24">
        <v>29537556</v>
      </c>
      <c r="J251" s="24">
        <v>35668830</v>
      </c>
      <c r="K251" s="23">
        <v>101703894</v>
      </c>
      <c r="L251" s="23">
        <v>36910112</v>
      </c>
      <c r="M251" s="24">
        <v>36259288</v>
      </c>
      <c r="N251" s="24">
        <v>47009642</v>
      </c>
      <c r="O251" s="23">
        <v>120179042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2269900434</v>
      </c>
      <c r="E252" s="26">
        <f>SUM(E246:E251)</f>
        <v>2269900434</v>
      </c>
      <c r="F252" s="26">
        <f>SUM(F246:F251)</f>
        <v>966170301</v>
      </c>
      <c r="G252" s="32">
        <f t="shared" si="47"/>
        <v>0.42564435273375517</v>
      </c>
      <c r="H252" s="25">
        <f t="shared" ref="H252:W252" si="50">SUM(H246:H251)</f>
        <v>93323976</v>
      </c>
      <c r="I252" s="26">
        <f t="shared" si="50"/>
        <v>101504822</v>
      </c>
      <c r="J252" s="26">
        <f t="shared" si="50"/>
        <v>176142834</v>
      </c>
      <c r="K252" s="25">
        <f t="shared" si="50"/>
        <v>370971632</v>
      </c>
      <c r="L252" s="25">
        <f t="shared" si="50"/>
        <v>192139227</v>
      </c>
      <c r="M252" s="26">
        <f t="shared" si="50"/>
        <v>243551804</v>
      </c>
      <c r="N252" s="26">
        <f t="shared" si="50"/>
        <v>159507638</v>
      </c>
      <c r="O252" s="25">
        <f t="shared" si="50"/>
        <v>595198669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4287707945</v>
      </c>
      <c r="E253" s="24">
        <v>4287707945</v>
      </c>
      <c r="F253" s="24">
        <v>1342782835</v>
      </c>
      <c r="G253" s="31">
        <f t="shared" si="47"/>
        <v>0.31317031202319917</v>
      </c>
      <c r="H253" s="23">
        <v>121220792</v>
      </c>
      <c r="I253" s="24">
        <v>193171457</v>
      </c>
      <c r="J253" s="24">
        <v>299304731</v>
      </c>
      <c r="K253" s="23">
        <v>613696980</v>
      </c>
      <c r="L253" s="23">
        <v>240901253</v>
      </c>
      <c r="M253" s="24">
        <v>146878888</v>
      </c>
      <c r="N253" s="24">
        <v>341305714</v>
      </c>
      <c r="O253" s="23">
        <v>729085855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585450729</v>
      </c>
      <c r="E254" s="24">
        <v>585450729</v>
      </c>
      <c r="F254" s="24">
        <v>164804800</v>
      </c>
      <c r="G254" s="31">
        <f t="shared" si="47"/>
        <v>0.28150071703130464</v>
      </c>
      <c r="H254" s="23">
        <v>12478934</v>
      </c>
      <c r="I254" s="24">
        <v>18331422</v>
      </c>
      <c r="J254" s="24">
        <v>37604535</v>
      </c>
      <c r="K254" s="23">
        <v>68414891</v>
      </c>
      <c r="L254" s="23">
        <v>31177348</v>
      </c>
      <c r="M254" s="24">
        <v>23535920</v>
      </c>
      <c r="N254" s="24">
        <v>41676641</v>
      </c>
      <c r="O254" s="23">
        <v>96389909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2270095304</v>
      </c>
      <c r="E255" s="24">
        <v>2270095304</v>
      </c>
      <c r="F255" s="24">
        <v>1166466102</v>
      </c>
      <c r="G255" s="31">
        <f t="shared" si="47"/>
        <v>0.51384014580561421</v>
      </c>
      <c r="H255" s="23">
        <v>185501754</v>
      </c>
      <c r="I255" s="24">
        <v>125084907</v>
      </c>
      <c r="J255" s="24">
        <v>181705954</v>
      </c>
      <c r="K255" s="23">
        <v>492292615</v>
      </c>
      <c r="L255" s="23">
        <v>284277754</v>
      </c>
      <c r="M255" s="24">
        <v>147296647</v>
      </c>
      <c r="N255" s="24">
        <v>242599086</v>
      </c>
      <c r="O255" s="23">
        <v>674173487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230517000</v>
      </c>
      <c r="E256" s="24">
        <v>230517000</v>
      </c>
      <c r="F256" s="24">
        <v>118849702</v>
      </c>
      <c r="G256" s="31">
        <f t="shared" si="47"/>
        <v>0.51557890307439369</v>
      </c>
      <c r="H256" s="23">
        <v>0</v>
      </c>
      <c r="I256" s="24">
        <v>15940588</v>
      </c>
      <c r="J256" s="24">
        <v>34966365</v>
      </c>
      <c r="K256" s="23">
        <v>50906953</v>
      </c>
      <c r="L256" s="23">
        <v>19863779</v>
      </c>
      <c r="M256" s="24">
        <v>23021058</v>
      </c>
      <c r="N256" s="24">
        <v>25057912</v>
      </c>
      <c r="O256" s="23">
        <v>67942749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7373770978</v>
      </c>
      <c r="E257" s="26">
        <f>SUM(E253:E256)</f>
        <v>7373770978</v>
      </c>
      <c r="F257" s="26">
        <f>SUM(F253:F256)</f>
        <v>2792903439</v>
      </c>
      <c r="G257" s="32">
        <f t="shared" si="47"/>
        <v>0.37876189094192941</v>
      </c>
      <c r="H257" s="25">
        <f t="shared" ref="H257:W257" si="51">SUM(H253:H256)</f>
        <v>319201480</v>
      </c>
      <c r="I257" s="26">
        <f t="shared" si="51"/>
        <v>352528374</v>
      </c>
      <c r="J257" s="26">
        <f t="shared" si="51"/>
        <v>553581585</v>
      </c>
      <c r="K257" s="25">
        <f t="shared" si="51"/>
        <v>1225311439</v>
      </c>
      <c r="L257" s="25">
        <f t="shared" si="51"/>
        <v>576220134</v>
      </c>
      <c r="M257" s="26">
        <f t="shared" si="51"/>
        <v>340732513</v>
      </c>
      <c r="N257" s="26">
        <f t="shared" si="51"/>
        <v>650639353</v>
      </c>
      <c r="O257" s="25">
        <f t="shared" si="51"/>
        <v>1567592000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26608577037</v>
      </c>
      <c r="E258" s="26">
        <f>SUM(E232:E237,E239:E244,E246:E251,E253:E256)</f>
        <v>26608577037</v>
      </c>
      <c r="F258" s="26">
        <f>SUM(F232:F237,F239:F244,F246:F251,F253:F256)</f>
        <v>9939214922</v>
      </c>
      <c r="G258" s="32">
        <f t="shared" si="47"/>
        <v>0.37353425206388274</v>
      </c>
      <c r="H258" s="25">
        <f t="shared" ref="H258:W258" si="52">SUM(H232:H237,H239:H244,H246:H251,H253:H256)</f>
        <v>1582219167</v>
      </c>
      <c r="I258" s="26">
        <f t="shared" si="52"/>
        <v>905817201</v>
      </c>
      <c r="J258" s="26">
        <f t="shared" si="52"/>
        <v>1878769490</v>
      </c>
      <c r="K258" s="25">
        <f t="shared" si="52"/>
        <v>4366805858</v>
      </c>
      <c r="L258" s="25">
        <f t="shared" si="52"/>
        <v>2308415479</v>
      </c>
      <c r="M258" s="26">
        <f t="shared" si="52"/>
        <v>1473579470</v>
      </c>
      <c r="N258" s="26">
        <f t="shared" si="52"/>
        <v>1790414115</v>
      </c>
      <c r="O258" s="25">
        <f t="shared" si="52"/>
        <v>5572409064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323988199</v>
      </c>
      <c r="E261" s="24">
        <v>323988199</v>
      </c>
      <c r="F261" s="24">
        <v>118763072</v>
      </c>
      <c r="G261" s="31">
        <f t="shared" ref="G261:G297" si="53">IF(($D261     =0),0,($F261     /$D261     ))</f>
        <v>0.3665660427341676</v>
      </c>
      <c r="H261" s="23">
        <v>12460727</v>
      </c>
      <c r="I261" s="24">
        <v>17387476</v>
      </c>
      <c r="J261" s="24">
        <v>24668023</v>
      </c>
      <c r="K261" s="23">
        <v>54516226</v>
      </c>
      <c r="L261" s="23">
        <v>17635343</v>
      </c>
      <c r="M261" s="24">
        <v>24924803</v>
      </c>
      <c r="N261" s="24">
        <v>21686700</v>
      </c>
      <c r="O261" s="23">
        <v>64246846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648174897</v>
      </c>
      <c r="E262" s="24">
        <v>648174897</v>
      </c>
      <c r="F262" s="24">
        <v>320812408</v>
      </c>
      <c r="G262" s="31">
        <f t="shared" si="53"/>
        <v>0.49494728889508349</v>
      </c>
      <c r="H262" s="23">
        <v>35767762</v>
      </c>
      <c r="I262" s="24">
        <v>57575201</v>
      </c>
      <c r="J262" s="24">
        <v>63341478</v>
      </c>
      <c r="K262" s="23">
        <v>156684441</v>
      </c>
      <c r="L262" s="23">
        <v>51438668</v>
      </c>
      <c r="M262" s="24">
        <v>57687417</v>
      </c>
      <c r="N262" s="24">
        <v>55001882</v>
      </c>
      <c r="O262" s="23">
        <v>164127967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799449186</v>
      </c>
      <c r="E263" s="24">
        <v>799449186</v>
      </c>
      <c r="F263" s="24">
        <v>272658598</v>
      </c>
      <c r="G263" s="31">
        <f t="shared" si="53"/>
        <v>0.34105807195105459</v>
      </c>
      <c r="H263" s="23">
        <v>0</v>
      </c>
      <c r="I263" s="24">
        <v>80449360</v>
      </c>
      <c r="J263" s="24">
        <v>23464405</v>
      </c>
      <c r="K263" s="23">
        <v>103913765</v>
      </c>
      <c r="L263" s="23">
        <v>80225070</v>
      </c>
      <c r="M263" s="24">
        <v>72036531</v>
      </c>
      <c r="N263" s="24">
        <v>16483232</v>
      </c>
      <c r="O263" s="23">
        <v>168744833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119931586</v>
      </c>
      <c r="E264" s="24">
        <v>119931586</v>
      </c>
      <c r="F264" s="24">
        <v>61122485</v>
      </c>
      <c r="G264" s="31">
        <f t="shared" si="53"/>
        <v>0.50964459854637456</v>
      </c>
      <c r="H264" s="23">
        <v>9777518</v>
      </c>
      <c r="I264" s="24">
        <v>0</v>
      </c>
      <c r="J264" s="24">
        <v>13172050</v>
      </c>
      <c r="K264" s="23">
        <v>22949568</v>
      </c>
      <c r="L264" s="23">
        <v>11639936</v>
      </c>
      <c r="M264" s="24">
        <v>14621918</v>
      </c>
      <c r="N264" s="24">
        <v>11911063</v>
      </c>
      <c r="O264" s="23">
        <v>38172917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1891543868</v>
      </c>
      <c r="E265" s="26">
        <f>SUM(E261:E264)</f>
        <v>1891543868</v>
      </c>
      <c r="F265" s="26">
        <f>SUM(F261:F264)</f>
        <v>773356563</v>
      </c>
      <c r="G265" s="32">
        <f t="shared" si="53"/>
        <v>0.40884939338874482</v>
      </c>
      <c r="H265" s="25">
        <f t="shared" ref="H265:W265" si="54">SUM(H261:H264)</f>
        <v>58006007</v>
      </c>
      <c r="I265" s="26">
        <f t="shared" si="54"/>
        <v>155412037</v>
      </c>
      <c r="J265" s="26">
        <f t="shared" si="54"/>
        <v>124645956</v>
      </c>
      <c r="K265" s="25">
        <f t="shared" si="54"/>
        <v>338064000</v>
      </c>
      <c r="L265" s="25">
        <f t="shared" si="54"/>
        <v>160939017</v>
      </c>
      <c r="M265" s="26">
        <f t="shared" si="54"/>
        <v>169270669</v>
      </c>
      <c r="N265" s="26">
        <f t="shared" si="54"/>
        <v>105082877</v>
      </c>
      <c r="O265" s="25">
        <f t="shared" si="54"/>
        <v>435292563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118749219</v>
      </c>
      <c r="E266" s="24">
        <v>118749219</v>
      </c>
      <c r="F266" s="24">
        <v>32814317</v>
      </c>
      <c r="G266" s="31">
        <f t="shared" si="53"/>
        <v>0.27633290792421972</v>
      </c>
      <c r="H266" s="23">
        <v>4066861</v>
      </c>
      <c r="I266" s="24">
        <v>0</v>
      </c>
      <c r="J266" s="24">
        <v>3771269</v>
      </c>
      <c r="K266" s="23">
        <v>7838130</v>
      </c>
      <c r="L266" s="23">
        <v>7241581</v>
      </c>
      <c r="M266" s="24">
        <v>9392471</v>
      </c>
      <c r="N266" s="24">
        <v>8342135</v>
      </c>
      <c r="O266" s="23">
        <v>24976187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504123361</v>
      </c>
      <c r="E267" s="24">
        <v>504123361</v>
      </c>
      <c r="F267" s="24">
        <v>151451340</v>
      </c>
      <c r="G267" s="31">
        <f t="shared" si="53"/>
        <v>0.3004251572463828</v>
      </c>
      <c r="H267" s="23">
        <v>26576376</v>
      </c>
      <c r="I267" s="24">
        <v>34956070</v>
      </c>
      <c r="J267" s="24">
        <v>28456228</v>
      </c>
      <c r="K267" s="23">
        <v>89988674</v>
      </c>
      <c r="L267" s="23">
        <v>21732857</v>
      </c>
      <c r="M267" s="24">
        <v>25061059</v>
      </c>
      <c r="N267" s="24">
        <v>14668750</v>
      </c>
      <c r="O267" s="23">
        <v>61462666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119345000</v>
      </c>
      <c r="E268" s="24">
        <v>119345000</v>
      </c>
      <c r="F268" s="24">
        <v>17793496</v>
      </c>
      <c r="G268" s="31">
        <f t="shared" si="53"/>
        <v>0.14909293225522643</v>
      </c>
      <c r="H268" s="23">
        <v>0</v>
      </c>
      <c r="I268" s="24">
        <v>3516069</v>
      </c>
      <c r="J268" s="24">
        <v>7308372</v>
      </c>
      <c r="K268" s="23">
        <v>10824441</v>
      </c>
      <c r="L268" s="23">
        <v>3528888</v>
      </c>
      <c r="M268" s="24">
        <v>3440167</v>
      </c>
      <c r="N268" s="24">
        <v>0</v>
      </c>
      <c r="O268" s="23">
        <v>6969055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137958423</v>
      </c>
      <c r="E269" s="24">
        <v>137958423</v>
      </c>
      <c r="F269" s="24">
        <v>58441586</v>
      </c>
      <c r="G269" s="31">
        <f t="shared" si="53"/>
        <v>0.42361738217317835</v>
      </c>
      <c r="H269" s="23">
        <v>5900825</v>
      </c>
      <c r="I269" s="24">
        <v>12074519</v>
      </c>
      <c r="J269" s="24">
        <v>10612525</v>
      </c>
      <c r="K269" s="23">
        <v>28587869</v>
      </c>
      <c r="L269" s="23">
        <v>9387623</v>
      </c>
      <c r="M269" s="24">
        <v>10565137</v>
      </c>
      <c r="N269" s="24">
        <v>9900957</v>
      </c>
      <c r="O269" s="23">
        <v>29853717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87049184</v>
      </c>
      <c r="E270" s="24">
        <v>87049184</v>
      </c>
      <c r="F270" s="24">
        <v>28701083</v>
      </c>
      <c r="G270" s="31">
        <f t="shared" si="53"/>
        <v>0.32971110906680068</v>
      </c>
      <c r="H270" s="23">
        <v>0</v>
      </c>
      <c r="I270" s="24">
        <v>6076884</v>
      </c>
      <c r="J270" s="24">
        <v>4532122</v>
      </c>
      <c r="K270" s="23">
        <v>10609006</v>
      </c>
      <c r="L270" s="23">
        <v>5628209</v>
      </c>
      <c r="M270" s="24">
        <v>6708381</v>
      </c>
      <c r="N270" s="24">
        <v>5755487</v>
      </c>
      <c r="O270" s="23">
        <v>18092077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98147206</v>
      </c>
      <c r="E271" s="24">
        <v>98147206</v>
      </c>
      <c r="F271" s="24">
        <v>26717324</v>
      </c>
      <c r="G271" s="31">
        <f t="shared" si="53"/>
        <v>0.27221685760468822</v>
      </c>
      <c r="H271" s="23">
        <v>4661409</v>
      </c>
      <c r="I271" s="24">
        <v>0</v>
      </c>
      <c r="J271" s="24">
        <v>5624206</v>
      </c>
      <c r="K271" s="23">
        <v>10285615</v>
      </c>
      <c r="L271" s="23">
        <v>5463287</v>
      </c>
      <c r="M271" s="24">
        <v>4870576</v>
      </c>
      <c r="N271" s="24">
        <v>6097846</v>
      </c>
      <c r="O271" s="23">
        <v>16431709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84069694</v>
      </c>
      <c r="E272" s="24">
        <v>84069694</v>
      </c>
      <c r="F272" s="24">
        <v>38379505</v>
      </c>
      <c r="G272" s="31">
        <f t="shared" si="53"/>
        <v>0.45652009866956339</v>
      </c>
      <c r="H272" s="23">
        <v>5251497</v>
      </c>
      <c r="I272" s="24">
        <v>5721571</v>
      </c>
      <c r="J272" s="24">
        <v>5926364</v>
      </c>
      <c r="K272" s="23">
        <v>16899432</v>
      </c>
      <c r="L272" s="23">
        <v>5481961</v>
      </c>
      <c r="M272" s="24">
        <v>6482965</v>
      </c>
      <c r="N272" s="24">
        <v>9515147</v>
      </c>
      <c r="O272" s="23">
        <v>21480073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1149442087</v>
      </c>
      <c r="E273" s="26">
        <f>SUM(E266:E272)</f>
        <v>1149442087</v>
      </c>
      <c r="F273" s="26">
        <f>SUM(F266:F272)</f>
        <v>354298651</v>
      </c>
      <c r="G273" s="32">
        <f t="shared" si="53"/>
        <v>0.30823532129809683</v>
      </c>
      <c r="H273" s="25">
        <f t="shared" ref="H273:W273" si="55">SUM(H266:H272)</f>
        <v>46456968</v>
      </c>
      <c r="I273" s="26">
        <f t="shared" si="55"/>
        <v>62345113</v>
      </c>
      <c r="J273" s="26">
        <f t="shared" si="55"/>
        <v>66231086</v>
      </c>
      <c r="K273" s="25">
        <f t="shared" si="55"/>
        <v>175033167</v>
      </c>
      <c r="L273" s="25">
        <f t="shared" si="55"/>
        <v>58464406</v>
      </c>
      <c r="M273" s="26">
        <f t="shared" si="55"/>
        <v>66520756</v>
      </c>
      <c r="N273" s="26">
        <f t="shared" si="55"/>
        <v>54280322</v>
      </c>
      <c r="O273" s="25">
        <f t="shared" si="55"/>
        <v>179265484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163062159</v>
      </c>
      <c r="E274" s="24">
        <v>163062159</v>
      </c>
      <c r="F274" s="24">
        <v>40745939</v>
      </c>
      <c r="G274" s="31">
        <f t="shared" si="53"/>
        <v>0.24987979583908246</v>
      </c>
      <c r="H274" s="23">
        <v>0</v>
      </c>
      <c r="I274" s="24">
        <v>5152184</v>
      </c>
      <c r="J274" s="24">
        <v>12821886</v>
      </c>
      <c r="K274" s="23">
        <v>17974070</v>
      </c>
      <c r="L274" s="23">
        <v>8084758</v>
      </c>
      <c r="M274" s="24">
        <v>6990054</v>
      </c>
      <c r="N274" s="24">
        <v>7697057</v>
      </c>
      <c r="O274" s="23">
        <v>22771869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222725044</v>
      </c>
      <c r="E275" s="24">
        <v>222725044</v>
      </c>
      <c r="F275" s="24">
        <v>65245554</v>
      </c>
      <c r="G275" s="31">
        <f t="shared" si="53"/>
        <v>0.29294215337544172</v>
      </c>
      <c r="H275" s="23">
        <v>7407260</v>
      </c>
      <c r="I275" s="24">
        <v>13587244</v>
      </c>
      <c r="J275" s="24">
        <v>13153548</v>
      </c>
      <c r="K275" s="23">
        <v>34148052</v>
      </c>
      <c r="L275" s="23">
        <v>10741871</v>
      </c>
      <c r="M275" s="24">
        <v>6985572</v>
      </c>
      <c r="N275" s="24">
        <v>13370059</v>
      </c>
      <c r="O275" s="23">
        <v>31097502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284956038</v>
      </c>
      <c r="E276" s="24">
        <v>284956038</v>
      </c>
      <c r="F276" s="24">
        <v>73319874</v>
      </c>
      <c r="G276" s="31">
        <f t="shared" si="53"/>
        <v>0.25730240536261245</v>
      </c>
      <c r="H276" s="23">
        <v>0</v>
      </c>
      <c r="I276" s="24">
        <v>6287274</v>
      </c>
      <c r="J276" s="24">
        <v>16556178</v>
      </c>
      <c r="K276" s="23">
        <v>22843452</v>
      </c>
      <c r="L276" s="23">
        <v>18135594</v>
      </c>
      <c r="M276" s="24">
        <v>11300687</v>
      </c>
      <c r="N276" s="24">
        <v>21040141</v>
      </c>
      <c r="O276" s="23">
        <v>50476422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93475812</v>
      </c>
      <c r="E277" s="24">
        <v>93475812</v>
      </c>
      <c r="F277" s="24">
        <v>13534226</v>
      </c>
      <c r="G277" s="31">
        <f t="shared" si="53"/>
        <v>0.14478853631140429</v>
      </c>
      <c r="H277" s="23">
        <v>0</v>
      </c>
      <c r="I277" s="24">
        <v>0</v>
      </c>
      <c r="J277" s="24">
        <v>4074218</v>
      </c>
      <c r="K277" s="23">
        <v>4074218</v>
      </c>
      <c r="L277" s="23">
        <v>3712474</v>
      </c>
      <c r="M277" s="24">
        <v>0</v>
      </c>
      <c r="N277" s="24">
        <v>5747534</v>
      </c>
      <c r="O277" s="23">
        <v>9460008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85076948</v>
      </c>
      <c r="E278" s="24">
        <v>85076948</v>
      </c>
      <c r="F278" s="24">
        <v>27197772</v>
      </c>
      <c r="G278" s="31">
        <f t="shared" si="53"/>
        <v>0.31968438736189736</v>
      </c>
      <c r="H278" s="23">
        <v>7583787</v>
      </c>
      <c r="I278" s="24">
        <v>3374238</v>
      </c>
      <c r="J278" s="24">
        <v>3812845</v>
      </c>
      <c r="K278" s="23">
        <v>14770870</v>
      </c>
      <c r="L278" s="23">
        <v>3378412</v>
      </c>
      <c r="M278" s="24">
        <v>2760408</v>
      </c>
      <c r="N278" s="24">
        <v>6288082</v>
      </c>
      <c r="O278" s="23">
        <v>12426902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101719984</v>
      </c>
      <c r="E279" s="24">
        <v>101719984</v>
      </c>
      <c r="F279" s="24">
        <v>22146658</v>
      </c>
      <c r="G279" s="31">
        <f t="shared" si="53"/>
        <v>0.21772179987759338</v>
      </c>
      <c r="H279" s="23">
        <v>0</v>
      </c>
      <c r="I279" s="24">
        <v>3488071</v>
      </c>
      <c r="J279" s="24">
        <v>5401083</v>
      </c>
      <c r="K279" s="23">
        <v>8889154</v>
      </c>
      <c r="L279" s="23">
        <v>4238366</v>
      </c>
      <c r="M279" s="24">
        <v>4398481</v>
      </c>
      <c r="N279" s="24">
        <v>4620657</v>
      </c>
      <c r="O279" s="23">
        <v>13257504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182901857</v>
      </c>
      <c r="E280" s="24">
        <v>182901857</v>
      </c>
      <c r="F280" s="24">
        <v>23878284</v>
      </c>
      <c r="G280" s="31">
        <f t="shared" si="53"/>
        <v>0.13055244157526513</v>
      </c>
      <c r="H280" s="23">
        <v>2385102</v>
      </c>
      <c r="I280" s="24">
        <v>-3737986</v>
      </c>
      <c r="J280" s="24">
        <v>2497504</v>
      </c>
      <c r="K280" s="23">
        <v>1144620</v>
      </c>
      <c r="L280" s="23">
        <v>8741148</v>
      </c>
      <c r="M280" s="24">
        <v>7251336</v>
      </c>
      <c r="N280" s="24">
        <v>6741180</v>
      </c>
      <c r="O280" s="23">
        <v>22733664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226254248</v>
      </c>
      <c r="E281" s="24">
        <v>226254248</v>
      </c>
      <c r="F281" s="24">
        <v>46941528</v>
      </c>
      <c r="G281" s="31">
        <f t="shared" si="53"/>
        <v>0.20747247141189587</v>
      </c>
      <c r="H281" s="23">
        <v>1657150</v>
      </c>
      <c r="I281" s="24">
        <v>21892129</v>
      </c>
      <c r="J281" s="24">
        <v>2257670</v>
      </c>
      <c r="K281" s="23">
        <v>25806949</v>
      </c>
      <c r="L281" s="23">
        <v>8108559</v>
      </c>
      <c r="M281" s="24">
        <v>1451060</v>
      </c>
      <c r="N281" s="24">
        <v>11574960</v>
      </c>
      <c r="O281" s="23">
        <v>21134579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70395942</v>
      </c>
      <c r="E282" s="24">
        <v>70395942</v>
      </c>
      <c r="F282" s="24">
        <v>34186677</v>
      </c>
      <c r="G282" s="31">
        <f t="shared" si="53"/>
        <v>0.48563420033501364</v>
      </c>
      <c r="H282" s="23">
        <v>5325926</v>
      </c>
      <c r="I282" s="24">
        <v>6412103</v>
      </c>
      <c r="J282" s="24">
        <v>6494786</v>
      </c>
      <c r="K282" s="23">
        <v>18232815</v>
      </c>
      <c r="L282" s="23">
        <v>6022770</v>
      </c>
      <c r="M282" s="24">
        <v>5702784</v>
      </c>
      <c r="N282" s="24">
        <v>4228308</v>
      </c>
      <c r="O282" s="23">
        <v>15953862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1430568032</v>
      </c>
      <c r="E283" s="26">
        <f>SUM(E274:E282)</f>
        <v>1430568032</v>
      </c>
      <c r="F283" s="26">
        <f>SUM(F274:F282)</f>
        <v>347196512</v>
      </c>
      <c r="G283" s="32">
        <f t="shared" si="53"/>
        <v>0.24269835773878107</v>
      </c>
      <c r="H283" s="25">
        <f t="shared" ref="H283:W283" si="56">SUM(H274:H282)</f>
        <v>24359225</v>
      </c>
      <c r="I283" s="26">
        <f t="shared" si="56"/>
        <v>56455257</v>
      </c>
      <c r="J283" s="26">
        <f t="shared" si="56"/>
        <v>67069718</v>
      </c>
      <c r="K283" s="25">
        <f t="shared" si="56"/>
        <v>147884200</v>
      </c>
      <c r="L283" s="25">
        <f t="shared" si="56"/>
        <v>71163952</v>
      </c>
      <c r="M283" s="26">
        <f t="shared" si="56"/>
        <v>46840382</v>
      </c>
      <c r="N283" s="26">
        <f t="shared" si="56"/>
        <v>81307978</v>
      </c>
      <c r="O283" s="25">
        <f t="shared" si="56"/>
        <v>199312312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360920388</v>
      </c>
      <c r="E284" s="24">
        <v>360920388</v>
      </c>
      <c r="F284" s="24">
        <v>101575197</v>
      </c>
      <c r="G284" s="31">
        <f t="shared" si="53"/>
        <v>0.28143380196078033</v>
      </c>
      <c r="H284" s="23">
        <v>0</v>
      </c>
      <c r="I284" s="24">
        <v>21824425</v>
      </c>
      <c r="J284" s="24">
        <v>17656738</v>
      </c>
      <c r="K284" s="23">
        <v>39481163</v>
      </c>
      <c r="L284" s="23">
        <v>5086920</v>
      </c>
      <c r="M284" s="24">
        <v>54944462</v>
      </c>
      <c r="N284" s="24">
        <v>2062652</v>
      </c>
      <c r="O284" s="23">
        <v>62094034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70433937</v>
      </c>
      <c r="E285" s="24">
        <v>70433937</v>
      </c>
      <c r="F285" s="24">
        <v>21818795</v>
      </c>
      <c r="G285" s="31">
        <f t="shared" si="53"/>
        <v>0.30977673447389431</v>
      </c>
      <c r="H285" s="23">
        <v>0</v>
      </c>
      <c r="I285" s="24">
        <v>-12453</v>
      </c>
      <c r="J285" s="24">
        <v>10812141</v>
      </c>
      <c r="K285" s="23">
        <v>10799688</v>
      </c>
      <c r="L285" s="23">
        <v>3274393</v>
      </c>
      <c r="M285" s="24">
        <v>4210559</v>
      </c>
      <c r="N285" s="24">
        <v>3534155</v>
      </c>
      <c r="O285" s="23">
        <v>11019107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246141066</v>
      </c>
      <c r="E286" s="24">
        <v>246141066</v>
      </c>
      <c r="F286" s="24">
        <v>80244978</v>
      </c>
      <c r="G286" s="31">
        <f t="shared" si="53"/>
        <v>0.32601214947204299</v>
      </c>
      <c r="H286" s="23">
        <v>7543270</v>
      </c>
      <c r="I286" s="24">
        <v>7321116</v>
      </c>
      <c r="J286" s="24">
        <v>8518489</v>
      </c>
      <c r="K286" s="23">
        <v>23382875</v>
      </c>
      <c r="L286" s="23">
        <v>11298061</v>
      </c>
      <c r="M286" s="24">
        <v>26680656</v>
      </c>
      <c r="N286" s="24">
        <v>18883386</v>
      </c>
      <c r="O286" s="23">
        <v>56862103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132898303</v>
      </c>
      <c r="E287" s="24">
        <v>132898303</v>
      </c>
      <c r="F287" s="24">
        <v>32714423</v>
      </c>
      <c r="G287" s="31">
        <f t="shared" si="53"/>
        <v>0.24616132984030653</v>
      </c>
      <c r="H287" s="23">
        <v>6412322</v>
      </c>
      <c r="I287" s="24">
        <v>5393279</v>
      </c>
      <c r="J287" s="24">
        <v>5759966</v>
      </c>
      <c r="K287" s="23">
        <v>17565567</v>
      </c>
      <c r="L287" s="23">
        <v>5829747</v>
      </c>
      <c r="M287" s="24">
        <v>7928633</v>
      </c>
      <c r="N287" s="24">
        <v>1390476</v>
      </c>
      <c r="O287" s="23">
        <v>15148856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965116818</v>
      </c>
      <c r="E288" s="24">
        <v>965116818</v>
      </c>
      <c r="F288" s="24">
        <v>375353965</v>
      </c>
      <c r="G288" s="31">
        <f t="shared" si="53"/>
        <v>0.38892075860603231</v>
      </c>
      <c r="H288" s="23">
        <v>33334777</v>
      </c>
      <c r="I288" s="24">
        <v>104640384</v>
      </c>
      <c r="J288" s="24">
        <v>56160213</v>
      </c>
      <c r="K288" s="23">
        <v>194135374</v>
      </c>
      <c r="L288" s="23">
        <v>37661064</v>
      </c>
      <c r="M288" s="24">
        <v>57904850</v>
      </c>
      <c r="N288" s="24">
        <v>85652677</v>
      </c>
      <c r="O288" s="23">
        <v>181218591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89871989</v>
      </c>
      <c r="E289" s="24">
        <v>89871989</v>
      </c>
      <c r="F289" s="24">
        <v>29948825</v>
      </c>
      <c r="G289" s="31">
        <f t="shared" si="53"/>
        <v>0.33323870243931064</v>
      </c>
      <c r="H289" s="23">
        <v>146170</v>
      </c>
      <c r="I289" s="24">
        <v>0</v>
      </c>
      <c r="J289" s="24">
        <v>6829948</v>
      </c>
      <c r="K289" s="23">
        <v>6976118</v>
      </c>
      <c r="L289" s="23">
        <v>6557759</v>
      </c>
      <c r="M289" s="24">
        <v>1205279</v>
      </c>
      <c r="N289" s="24">
        <v>15209669</v>
      </c>
      <c r="O289" s="23">
        <v>22972707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1865382501</v>
      </c>
      <c r="E290" s="26">
        <f>SUM(E284:E289)</f>
        <v>1865382501</v>
      </c>
      <c r="F290" s="26">
        <f>SUM(F284:F289)</f>
        <v>641656183</v>
      </c>
      <c r="G290" s="32">
        <f t="shared" si="53"/>
        <v>0.34398102408273851</v>
      </c>
      <c r="H290" s="25">
        <f t="shared" ref="H290:W290" si="57">SUM(H284:H289)</f>
        <v>47436539</v>
      </c>
      <c r="I290" s="26">
        <f t="shared" si="57"/>
        <v>139166751</v>
      </c>
      <c r="J290" s="26">
        <f t="shared" si="57"/>
        <v>105737495</v>
      </c>
      <c r="K290" s="25">
        <f t="shared" si="57"/>
        <v>292340785</v>
      </c>
      <c r="L290" s="25">
        <f t="shared" si="57"/>
        <v>69707944</v>
      </c>
      <c r="M290" s="26">
        <f t="shared" si="57"/>
        <v>152874439</v>
      </c>
      <c r="N290" s="26">
        <f t="shared" si="57"/>
        <v>126733015</v>
      </c>
      <c r="O290" s="25">
        <f t="shared" si="57"/>
        <v>349315398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2691252382</v>
      </c>
      <c r="E291" s="24">
        <v>2691252382</v>
      </c>
      <c r="F291" s="24">
        <v>1330168732</v>
      </c>
      <c r="G291" s="31">
        <f t="shared" si="53"/>
        <v>0.49425640675568566</v>
      </c>
      <c r="H291" s="23">
        <v>23458459</v>
      </c>
      <c r="I291" s="24">
        <v>378494546</v>
      </c>
      <c r="J291" s="24">
        <v>170725343</v>
      </c>
      <c r="K291" s="23">
        <v>572678348</v>
      </c>
      <c r="L291" s="23">
        <v>231458261</v>
      </c>
      <c r="M291" s="24">
        <v>243370643</v>
      </c>
      <c r="N291" s="24">
        <v>282661480</v>
      </c>
      <c r="O291" s="23">
        <v>757490384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253748231</v>
      </c>
      <c r="E292" s="24">
        <v>253748231</v>
      </c>
      <c r="F292" s="24">
        <v>94679209</v>
      </c>
      <c r="G292" s="31">
        <f t="shared" si="53"/>
        <v>0.37312263666579021</v>
      </c>
      <c r="H292" s="23">
        <v>17030445</v>
      </c>
      <c r="I292" s="24">
        <v>10258619</v>
      </c>
      <c r="J292" s="24">
        <v>26916664</v>
      </c>
      <c r="K292" s="23">
        <v>54205728</v>
      </c>
      <c r="L292" s="23">
        <v>15224126</v>
      </c>
      <c r="M292" s="24">
        <v>13940180</v>
      </c>
      <c r="N292" s="24">
        <v>11309175</v>
      </c>
      <c r="O292" s="23">
        <v>40473481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177673719</v>
      </c>
      <c r="E293" s="24">
        <v>177673719</v>
      </c>
      <c r="F293" s="24">
        <v>82173385</v>
      </c>
      <c r="G293" s="31">
        <f t="shared" si="53"/>
        <v>0.46249600369990568</v>
      </c>
      <c r="H293" s="23">
        <v>15196933</v>
      </c>
      <c r="I293" s="24">
        <v>10810464</v>
      </c>
      <c r="J293" s="24">
        <v>0</v>
      </c>
      <c r="K293" s="23">
        <v>26007397</v>
      </c>
      <c r="L293" s="23">
        <v>24201728</v>
      </c>
      <c r="M293" s="24">
        <v>16098969</v>
      </c>
      <c r="N293" s="24">
        <v>15865291</v>
      </c>
      <c r="O293" s="23">
        <v>56165988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505933961</v>
      </c>
      <c r="E294" s="24">
        <v>505933961</v>
      </c>
      <c r="F294" s="24">
        <v>159226197</v>
      </c>
      <c r="G294" s="31">
        <f t="shared" si="53"/>
        <v>0.31471735300251963</v>
      </c>
      <c r="H294" s="23">
        <v>13448794</v>
      </c>
      <c r="I294" s="24">
        <v>25093982</v>
      </c>
      <c r="J294" s="24">
        <v>23034476</v>
      </c>
      <c r="K294" s="23">
        <v>61577252</v>
      </c>
      <c r="L294" s="23">
        <v>47709326</v>
      </c>
      <c r="M294" s="24">
        <v>22692587</v>
      </c>
      <c r="N294" s="24">
        <v>27247032</v>
      </c>
      <c r="O294" s="23">
        <v>97648945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180567444</v>
      </c>
      <c r="E295" s="24">
        <v>180567444</v>
      </c>
      <c r="F295" s="24">
        <v>67640888</v>
      </c>
      <c r="G295" s="31">
        <f t="shared" si="53"/>
        <v>0.37460179145029043</v>
      </c>
      <c r="H295" s="23">
        <v>6425567</v>
      </c>
      <c r="I295" s="24">
        <v>9458142</v>
      </c>
      <c r="J295" s="24">
        <v>10570596</v>
      </c>
      <c r="K295" s="23">
        <v>26454305</v>
      </c>
      <c r="L295" s="23">
        <v>12648560</v>
      </c>
      <c r="M295" s="24">
        <v>9778247</v>
      </c>
      <c r="N295" s="24">
        <v>18759776</v>
      </c>
      <c r="O295" s="23">
        <v>41186583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3809175737</v>
      </c>
      <c r="E296" s="26">
        <f>SUM(E291:E295)</f>
        <v>3809175737</v>
      </c>
      <c r="F296" s="26">
        <f>SUM(F291:F295)</f>
        <v>1733888411</v>
      </c>
      <c r="G296" s="32">
        <f t="shared" si="53"/>
        <v>0.4551872979127925</v>
      </c>
      <c r="H296" s="25">
        <f t="shared" ref="H296:W296" si="58">SUM(H291:H295)</f>
        <v>75560198</v>
      </c>
      <c r="I296" s="26">
        <f t="shared" si="58"/>
        <v>434115753</v>
      </c>
      <c r="J296" s="26">
        <f t="shared" si="58"/>
        <v>231247079</v>
      </c>
      <c r="K296" s="25">
        <f t="shared" si="58"/>
        <v>740923030</v>
      </c>
      <c r="L296" s="25">
        <f t="shared" si="58"/>
        <v>331242001</v>
      </c>
      <c r="M296" s="26">
        <f t="shared" si="58"/>
        <v>305880626</v>
      </c>
      <c r="N296" s="26">
        <f t="shared" si="58"/>
        <v>355842754</v>
      </c>
      <c r="O296" s="25">
        <f t="shared" si="58"/>
        <v>992965381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10146112225</v>
      </c>
      <c r="E297" s="26">
        <f>SUM(E261:E264,E266:E272,E274:E282,E284:E289,E291:E295)</f>
        <v>10146112225</v>
      </c>
      <c r="F297" s="26">
        <f>SUM(F261:F264,F266:F272,F274:F282,F284:F289,F291:F295)</f>
        <v>3850396320</v>
      </c>
      <c r="G297" s="32">
        <f t="shared" si="53"/>
        <v>0.37949474977347791</v>
      </c>
      <c r="H297" s="25">
        <f t="shared" ref="H297:W297" si="59">SUM(H261:H264,H266:H272,H274:H282,H284:H289,H291:H295)</f>
        <v>251818937</v>
      </c>
      <c r="I297" s="26">
        <f t="shared" si="59"/>
        <v>847494911</v>
      </c>
      <c r="J297" s="26">
        <f t="shared" si="59"/>
        <v>594931334</v>
      </c>
      <c r="K297" s="25">
        <f t="shared" si="59"/>
        <v>1694245182</v>
      </c>
      <c r="L297" s="25">
        <f t="shared" si="59"/>
        <v>691517320</v>
      </c>
      <c r="M297" s="26">
        <f t="shared" si="59"/>
        <v>741386872</v>
      </c>
      <c r="N297" s="26">
        <f t="shared" si="59"/>
        <v>723246946</v>
      </c>
      <c r="O297" s="25">
        <f t="shared" si="59"/>
        <v>2156151138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59375920935</v>
      </c>
      <c r="E300" s="24">
        <v>59393393939</v>
      </c>
      <c r="F300" s="24">
        <v>26894436265</v>
      </c>
      <c r="G300" s="31">
        <f t="shared" ref="G300:G337" si="60">IF(($D300     =0),0,($F300     /$D300     ))</f>
        <v>0.45295190106511146</v>
      </c>
      <c r="H300" s="23">
        <v>2270776722</v>
      </c>
      <c r="I300" s="24">
        <v>4672370217</v>
      </c>
      <c r="J300" s="24">
        <v>4490319142</v>
      </c>
      <c r="K300" s="23">
        <v>11433466081</v>
      </c>
      <c r="L300" s="23">
        <v>5519313053</v>
      </c>
      <c r="M300" s="24">
        <v>5196795115</v>
      </c>
      <c r="N300" s="24">
        <v>4744862016</v>
      </c>
      <c r="O300" s="23">
        <v>15460970184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59375920935</v>
      </c>
      <c r="E301" s="26">
        <f>E300</f>
        <v>59393393939</v>
      </c>
      <c r="F301" s="26">
        <f>F300</f>
        <v>26894436265</v>
      </c>
      <c r="G301" s="32">
        <f t="shared" si="60"/>
        <v>0.45295190106511146</v>
      </c>
      <c r="H301" s="25">
        <f t="shared" ref="H301:W301" si="61">H300</f>
        <v>2270776722</v>
      </c>
      <c r="I301" s="26">
        <f t="shared" si="61"/>
        <v>4672370217</v>
      </c>
      <c r="J301" s="26">
        <f t="shared" si="61"/>
        <v>4490319142</v>
      </c>
      <c r="K301" s="25">
        <f t="shared" si="61"/>
        <v>11433466081</v>
      </c>
      <c r="L301" s="25">
        <f t="shared" si="61"/>
        <v>5519313053</v>
      </c>
      <c r="M301" s="26">
        <f t="shared" si="61"/>
        <v>5196795115</v>
      </c>
      <c r="N301" s="26">
        <f t="shared" si="61"/>
        <v>4744862016</v>
      </c>
      <c r="O301" s="25">
        <f t="shared" si="61"/>
        <v>15460970184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468087549</v>
      </c>
      <c r="E302" s="24">
        <v>474913760</v>
      </c>
      <c r="F302" s="24">
        <v>195435911</v>
      </c>
      <c r="G302" s="31">
        <f t="shared" si="60"/>
        <v>0.41751999474782014</v>
      </c>
      <c r="H302" s="23">
        <v>0</v>
      </c>
      <c r="I302" s="24">
        <v>67926658</v>
      </c>
      <c r="J302" s="24">
        <v>31875272</v>
      </c>
      <c r="K302" s="23">
        <v>99801930</v>
      </c>
      <c r="L302" s="23">
        <v>29880041</v>
      </c>
      <c r="M302" s="24">
        <v>38123216</v>
      </c>
      <c r="N302" s="24">
        <v>27630724</v>
      </c>
      <c r="O302" s="23">
        <v>95633981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394800236</v>
      </c>
      <c r="E303" s="24">
        <v>396551115</v>
      </c>
      <c r="F303" s="24">
        <v>176197478</v>
      </c>
      <c r="G303" s="31">
        <f t="shared" si="60"/>
        <v>0.4462952701983694</v>
      </c>
      <c r="H303" s="23">
        <v>22754281</v>
      </c>
      <c r="I303" s="24">
        <v>32874731</v>
      </c>
      <c r="J303" s="24">
        <v>30822451</v>
      </c>
      <c r="K303" s="23">
        <v>86451463</v>
      </c>
      <c r="L303" s="23">
        <v>28542565</v>
      </c>
      <c r="M303" s="24">
        <v>35431816</v>
      </c>
      <c r="N303" s="24">
        <v>25771634</v>
      </c>
      <c r="O303" s="23">
        <v>89746015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540375276</v>
      </c>
      <c r="E304" s="24">
        <v>540370276</v>
      </c>
      <c r="F304" s="24">
        <v>247916783</v>
      </c>
      <c r="G304" s="31">
        <f t="shared" si="60"/>
        <v>0.45878631760347227</v>
      </c>
      <c r="H304" s="23">
        <v>23577392</v>
      </c>
      <c r="I304" s="24">
        <v>45657412</v>
      </c>
      <c r="J304" s="24">
        <v>46810576</v>
      </c>
      <c r="K304" s="23">
        <v>116045380</v>
      </c>
      <c r="L304" s="23">
        <v>40512207</v>
      </c>
      <c r="M304" s="24">
        <v>48018364</v>
      </c>
      <c r="N304" s="24">
        <v>43340832</v>
      </c>
      <c r="O304" s="23">
        <v>131871403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1609772399</v>
      </c>
      <c r="E305" s="24">
        <v>1614855309</v>
      </c>
      <c r="F305" s="24">
        <v>690140554</v>
      </c>
      <c r="G305" s="31">
        <f t="shared" si="60"/>
        <v>0.42871933599353507</v>
      </c>
      <c r="H305" s="23">
        <v>53998813</v>
      </c>
      <c r="I305" s="24">
        <v>117500255</v>
      </c>
      <c r="J305" s="24">
        <v>168976524</v>
      </c>
      <c r="K305" s="23">
        <v>340475592</v>
      </c>
      <c r="L305" s="23">
        <v>119088686</v>
      </c>
      <c r="M305" s="24">
        <v>112684441</v>
      </c>
      <c r="N305" s="24">
        <v>117891835</v>
      </c>
      <c r="O305" s="23">
        <v>349664962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1071330062</v>
      </c>
      <c r="E306" s="24">
        <v>1071352206</v>
      </c>
      <c r="F306" s="24">
        <v>435526893</v>
      </c>
      <c r="G306" s="31">
        <f t="shared" si="60"/>
        <v>0.40652914395675754</v>
      </c>
      <c r="H306" s="23">
        <v>34726237</v>
      </c>
      <c r="I306" s="24">
        <v>77753828</v>
      </c>
      <c r="J306" s="24">
        <v>72508170</v>
      </c>
      <c r="K306" s="23">
        <v>184988235</v>
      </c>
      <c r="L306" s="23">
        <v>92840582</v>
      </c>
      <c r="M306" s="24">
        <v>75662338</v>
      </c>
      <c r="N306" s="24">
        <v>82035738</v>
      </c>
      <c r="O306" s="23">
        <v>250538658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506374303</v>
      </c>
      <c r="E307" s="24">
        <v>506374303</v>
      </c>
      <c r="F307" s="24">
        <v>237584478</v>
      </c>
      <c r="G307" s="31">
        <f t="shared" si="60"/>
        <v>0.46918746980728998</v>
      </c>
      <c r="H307" s="23">
        <v>27939939</v>
      </c>
      <c r="I307" s="24">
        <v>30578507</v>
      </c>
      <c r="J307" s="24">
        <v>38302410</v>
      </c>
      <c r="K307" s="23">
        <v>96820856</v>
      </c>
      <c r="L307" s="23">
        <v>38546528</v>
      </c>
      <c r="M307" s="24">
        <v>71705218</v>
      </c>
      <c r="N307" s="24">
        <v>30511876</v>
      </c>
      <c r="O307" s="23">
        <v>140763622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4590739825</v>
      </c>
      <c r="E308" s="26">
        <f>SUM(E302:E307)</f>
        <v>4604416969</v>
      </c>
      <c r="F308" s="26">
        <f>SUM(F302:F307)</f>
        <v>1982802097</v>
      </c>
      <c r="G308" s="32">
        <f t="shared" si="60"/>
        <v>0.43191341103718506</v>
      </c>
      <c r="H308" s="25">
        <f t="shared" ref="H308:W308" si="62">SUM(H302:H307)</f>
        <v>162996662</v>
      </c>
      <c r="I308" s="26">
        <f t="shared" si="62"/>
        <v>372291391</v>
      </c>
      <c r="J308" s="26">
        <f t="shared" si="62"/>
        <v>389295403</v>
      </c>
      <c r="K308" s="25">
        <f t="shared" si="62"/>
        <v>924583456</v>
      </c>
      <c r="L308" s="25">
        <f t="shared" si="62"/>
        <v>349410609</v>
      </c>
      <c r="M308" s="26">
        <f t="shared" si="62"/>
        <v>381625393</v>
      </c>
      <c r="N308" s="26">
        <f t="shared" si="62"/>
        <v>327182639</v>
      </c>
      <c r="O308" s="25">
        <f t="shared" si="62"/>
        <v>1058218641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912736772</v>
      </c>
      <c r="E309" s="24">
        <v>915453854</v>
      </c>
      <c r="F309" s="24">
        <v>323590355</v>
      </c>
      <c r="G309" s="31">
        <f t="shared" si="60"/>
        <v>0.3545275756677852</v>
      </c>
      <c r="H309" s="23">
        <v>25818140</v>
      </c>
      <c r="I309" s="24">
        <v>61779645</v>
      </c>
      <c r="J309" s="24">
        <v>67755219</v>
      </c>
      <c r="K309" s="23">
        <v>155353004</v>
      </c>
      <c r="L309" s="23">
        <v>51043476</v>
      </c>
      <c r="M309" s="24">
        <v>49000471</v>
      </c>
      <c r="N309" s="24">
        <v>68193404</v>
      </c>
      <c r="O309" s="23">
        <v>168237351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3064960261</v>
      </c>
      <c r="E310" s="24">
        <v>3066152356</v>
      </c>
      <c r="F310" s="24">
        <v>1431526769</v>
      </c>
      <c r="G310" s="31">
        <f t="shared" si="60"/>
        <v>0.46706209774248031</v>
      </c>
      <c r="H310" s="23">
        <v>195713983</v>
      </c>
      <c r="I310" s="24">
        <v>217823990</v>
      </c>
      <c r="J310" s="24">
        <v>183962509</v>
      </c>
      <c r="K310" s="23">
        <v>597500482</v>
      </c>
      <c r="L310" s="23">
        <v>174615509</v>
      </c>
      <c r="M310" s="24">
        <v>220660362</v>
      </c>
      <c r="N310" s="24">
        <v>438750416</v>
      </c>
      <c r="O310" s="23">
        <v>834026287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2258348868</v>
      </c>
      <c r="E311" s="24">
        <v>2360377428</v>
      </c>
      <c r="F311" s="24">
        <v>795799706</v>
      </c>
      <c r="G311" s="31">
        <f t="shared" si="60"/>
        <v>0.35238120968650977</v>
      </c>
      <c r="H311" s="23">
        <v>73414524</v>
      </c>
      <c r="I311" s="24">
        <v>122340572</v>
      </c>
      <c r="J311" s="24">
        <v>150701158</v>
      </c>
      <c r="K311" s="23">
        <v>346456254</v>
      </c>
      <c r="L311" s="23">
        <v>257802871</v>
      </c>
      <c r="M311" s="24">
        <v>100591538</v>
      </c>
      <c r="N311" s="24">
        <v>90949043</v>
      </c>
      <c r="O311" s="23">
        <v>449343452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1483959805</v>
      </c>
      <c r="E312" s="24">
        <v>1483959805</v>
      </c>
      <c r="F312" s="24">
        <v>523912185</v>
      </c>
      <c r="G312" s="31">
        <f t="shared" si="60"/>
        <v>0.35305011849697643</v>
      </c>
      <c r="H312" s="23">
        <v>31861138</v>
      </c>
      <c r="I312" s="24">
        <v>99231676</v>
      </c>
      <c r="J312" s="24">
        <v>109486077</v>
      </c>
      <c r="K312" s="23">
        <v>240578891</v>
      </c>
      <c r="L312" s="23">
        <v>100940258</v>
      </c>
      <c r="M312" s="24">
        <v>87548480</v>
      </c>
      <c r="N312" s="24">
        <v>94844556</v>
      </c>
      <c r="O312" s="23">
        <v>283333294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1070958133</v>
      </c>
      <c r="E313" s="24">
        <v>1075185856</v>
      </c>
      <c r="F313" s="24">
        <v>455026740</v>
      </c>
      <c r="G313" s="31">
        <f t="shared" si="60"/>
        <v>0.42487817775412512</v>
      </c>
      <c r="H313" s="23">
        <v>75815294</v>
      </c>
      <c r="I313" s="24">
        <v>79043370</v>
      </c>
      <c r="J313" s="24">
        <v>62975684</v>
      </c>
      <c r="K313" s="23">
        <v>217834348</v>
      </c>
      <c r="L313" s="23">
        <v>67385767</v>
      </c>
      <c r="M313" s="24">
        <v>92152839</v>
      </c>
      <c r="N313" s="24">
        <v>77653786</v>
      </c>
      <c r="O313" s="23">
        <v>237192392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475184441</v>
      </c>
      <c r="F314" s="24">
        <v>204978922</v>
      </c>
      <c r="G314" s="31">
        <f t="shared" si="60"/>
        <v>0.43136707415889486</v>
      </c>
      <c r="H314" s="23">
        <v>22594724</v>
      </c>
      <c r="I314" s="24">
        <v>27089495</v>
      </c>
      <c r="J314" s="24">
        <v>34110073</v>
      </c>
      <c r="K314" s="23">
        <v>83794292</v>
      </c>
      <c r="L314" s="23">
        <v>35603894</v>
      </c>
      <c r="M314" s="24">
        <v>42654991</v>
      </c>
      <c r="N314" s="24">
        <v>42925745</v>
      </c>
      <c r="O314" s="23">
        <v>121184630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9266148280</v>
      </c>
      <c r="E315" s="26">
        <f>SUM(E309:E314)</f>
        <v>9376313740</v>
      </c>
      <c r="F315" s="26">
        <f>SUM(F309:F314)</f>
        <v>3734834677</v>
      </c>
      <c r="G315" s="32">
        <f t="shared" si="60"/>
        <v>0.40306226105416909</v>
      </c>
      <c r="H315" s="25">
        <f t="shared" ref="H315:W315" si="63">SUM(H309:H314)</f>
        <v>425217803</v>
      </c>
      <c r="I315" s="26">
        <f t="shared" si="63"/>
        <v>607308748</v>
      </c>
      <c r="J315" s="26">
        <f t="shared" si="63"/>
        <v>608990720</v>
      </c>
      <c r="K315" s="25">
        <f t="shared" si="63"/>
        <v>1641517271</v>
      </c>
      <c r="L315" s="25">
        <f t="shared" si="63"/>
        <v>687391775</v>
      </c>
      <c r="M315" s="26">
        <f t="shared" si="63"/>
        <v>592608681</v>
      </c>
      <c r="N315" s="26">
        <f t="shared" si="63"/>
        <v>813316950</v>
      </c>
      <c r="O315" s="25">
        <f t="shared" si="63"/>
        <v>2093317406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762762844</v>
      </c>
      <c r="E316" s="24">
        <v>764727998</v>
      </c>
      <c r="F316" s="24">
        <v>414645080</v>
      </c>
      <c r="G316" s="31">
        <f t="shared" si="60"/>
        <v>0.5436094367491241</v>
      </c>
      <c r="H316" s="23">
        <v>59604207</v>
      </c>
      <c r="I316" s="24">
        <v>65979154</v>
      </c>
      <c r="J316" s="24">
        <v>70165002</v>
      </c>
      <c r="K316" s="23">
        <v>195748363</v>
      </c>
      <c r="L316" s="23">
        <v>64446591</v>
      </c>
      <c r="M316" s="24">
        <v>73827034</v>
      </c>
      <c r="N316" s="24">
        <v>80623092</v>
      </c>
      <c r="O316" s="23">
        <v>218896717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1742211876</v>
      </c>
      <c r="E317" s="24">
        <v>1742012876</v>
      </c>
      <c r="F317" s="24">
        <v>813785529</v>
      </c>
      <c r="G317" s="31">
        <f t="shared" si="60"/>
        <v>0.46709905965535964</v>
      </c>
      <c r="H317" s="23">
        <v>66626770</v>
      </c>
      <c r="I317" s="24">
        <v>134998131</v>
      </c>
      <c r="J317" s="24">
        <v>148482688</v>
      </c>
      <c r="K317" s="23">
        <v>350107589</v>
      </c>
      <c r="L317" s="23">
        <v>146741713</v>
      </c>
      <c r="M317" s="24">
        <v>155362319</v>
      </c>
      <c r="N317" s="24">
        <v>161573908</v>
      </c>
      <c r="O317" s="23">
        <v>463677940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454206168</v>
      </c>
      <c r="E318" s="24">
        <v>454206168</v>
      </c>
      <c r="F318" s="24">
        <v>225067700</v>
      </c>
      <c r="G318" s="31">
        <f t="shared" si="60"/>
        <v>0.49551881030378259</v>
      </c>
      <c r="H318" s="23">
        <v>35517701</v>
      </c>
      <c r="I318" s="24">
        <v>26876074</v>
      </c>
      <c r="J318" s="24">
        <v>48415743</v>
      </c>
      <c r="K318" s="23">
        <v>110809518</v>
      </c>
      <c r="L318" s="23">
        <v>35767199</v>
      </c>
      <c r="M318" s="24">
        <v>42197746</v>
      </c>
      <c r="N318" s="24">
        <v>36293237</v>
      </c>
      <c r="O318" s="23">
        <v>114258182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456059519</v>
      </c>
      <c r="E319" s="24">
        <v>458189282</v>
      </c>
      <c r="F319" s="24">
        <v>185561019</v>
      </c>
      <c r="G319" s="31">
        <f t="shared" si="60"/>
        <v>0.40687895169226806</v>
      </c>
      <c r="H319" s="23">
        <v>12975655</v>
      </c>
      <c r="I319" s="24">
        <v>27303001</v>
      </c>
      <c r="J319" s="24">
        <v>30533019</v>
      </c>
      <c r="K319" s="23">
        <v>70811675</v>
      </c>
      <c r="L319" s="23">
        <v>32814800</v>
      </c>
      <c r="M319" s="24">
        <v>40082083</v>
      </c>
      <c r="N319" s="24">
        <v>41852461</v>
      </c>
      <c r="O319" s="23">
        <v>114749344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276810560</v>
      </c>
      <c r="E320" s="24">
        <v>278412521</v>
      </c>
      <c r="F320" s="24">
        <v>124584143</v>
      </c>
      <c r="G320" s="31">
        <f t="shared" si="60"/>
        <v>0.45007005151826579</v>
      </c>
      <c r="H320" s="23">
        <v>14771515</v>
      </c>
      <c r="I320" s="24">
        <v>34133246</v>
      </c>
      <c r="J320" s="24">
        <v>3484108</v>
      </c>
      <c r="K320" s="23">
        <v>52388869</v>
      </c>
      <c r="L320" s="23">
        <v>20806398</v>
      </c>
      <c r="M320" s="24">
        <v>30373890</v>
      </c>
      <c r="N320" s="24">
        <v>21014986</v>
      </c>
      <c r="O320" s="23">
        <v>72195274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3692050967</v>
      </c>
      <c r="E321" s="26">
        <f>SUM(E316:E320)</f>
        <v>3697548845</v>
      </c>
      <c r="F321" s="26">
        <f>SUM(F316:F320)</f>
        <v>1763643471</v>
      </c>
      <c r="G321" s="32">
        <f t="shared" si="60"/>
        <v>0.47768665350604844</v>
      </c>
      <c r="H321" s="25">
        <f t="shared" ref="H321:W321" si="64">SUM(H316:H320)</f>
        <v>189495848</v>
      </c>
      <c r="I321" s="26">
        <f t="shared" si="64"/>
        <v>289289606</v>
      </c>
      <c r="J321" s="26">
        <f t="shared" si="64"/>
        <v>301080560</v>
      </c>
      <c r="K321" s="25">
        <f t="shared" si="64"/>
        <v>779866014</v>
      </c>
      <c r="L321" s="25">
        <f t="shared" si="64"/>
        <v>300576701</v>
      </c>
      <c r="M321" s="26">
        <f t="shared" si="64"/>
        <v>341843072</v>
      </c>
      <c r="N321" s="26">
        <f t="shared" si="64"/>
        <v>341357684</v>
      </c>
      <c r="O321" s="25">
        <f t="shared" si="64"/>
        <v>983777457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240911731</v>
      </c>
      <c r="E322" s="24">
        <v>240911731</v>
      </c>
      <c r="F322" s="24">
        <v>127813431</v>
      </c>
      <c r="G322" s="31">
        <f t="shared" si="60"/>
        <v>0.53054050323518698</v>
      </c>
      <c r="H322" s="23">
        <v>10879336</v>
      </c>
      <c r="I322" s="24">
        <v>16011624</v>
      </c>
      <c r="J322" s="24">
        <v>10622705</v>
      </c>
      <c r="K322" s="23">
        <v>37513665</v>
      </c>
      <c r="L322" s="23">
        <v>33129605</v>
      </c>
      <c r="M322" s="24">
        <v>32045187</v>
      </c>
      <c r="N322" s="24">
        <v>25124974</v>
      </c>
      <c r="O322" s="23">
        <v>90299766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728257810</v>
      </c>
      <c r="E323" s="24">
        <v>731213210</v>
      </c>
      <c r="F323" s="24">
        <v>306829825</v>
      </c>
      <c r="G323" s="31">
        <f t="shared" si="60"/>
        <v>0.4213203357201209</v>
      </c>
      <c r="H323" s="23">
        <v>34433265</v>
      </c>
      <c r="I323" s="24">
        <v>55178896</v>
      </c>
      <c r="J323" s="24">
        <v>56190072</v>
      </c>
      <c r="K323" s="23">
        <v>145802233</v>
      </c>
      <c r="L323" s="23">
        <v>31158754</v>
      </c>
      <c r="M323" s="24">
        <v>68381818</v>
      </c>
      <c r="N323" s="24">
        <v>61487020</v>
      </c>
      <c r="O323" s="23">
        <v>161027592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1642479809</v>
      </c>
      <c r="E324" s="24">
        <v>1651107437</v>
      </c>
      <c r="F324" s="24">
        <v>642569933</v>
      </c>
      <c r="G324" s="31">
        <f t="shared" si="60"/>
        <v>0.39121938028036973</v>
      </c>
      <c r="H324" s="23">
        <v>48243714</v>
      </c>
      <c r="I324" s="24">
        <v>115137840</v>
      </c>
      <c r="J324" s="24">
        <v>116734097</v>
      </c>
      <c r="K324" s="23">
        <v>280115651</v>
      </c>
      <c r="L324" s="23">
        <v>95776998</v>
      </c>
      <c r="M324" s="24">
        <v>102036411</v>
      </c>
      <c r="N324" s="24">
        <v>164640873</v>
      </c>
      <c r="O324" s="23">
        <v>362454282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3065058376</v>
      </c>
      <c r="E325" s="24">
        <v>3070759952</v>
      </c>
      <c r="F325" s="24">
        <v>1290201237</v>
      </c>
      <c r="G325" s="31">
        <f t="shared" si="60"/>
        <v>0.42093855278663705</v>
      </c>
      <c r="H325" s="23">
        <v>149588380</v>
      </c>
      <c r="I325" s="24">
        <v>199954060</v>
      </c>
      <c r="J325" s="24">
        <v>224869933</v>
      </c>
      <c r="K325" s="23">
        <v>574412373</v>
      </c>
      <c r="L325" s="23">
        <v>218266683</v>
      </c>
      <c r="M325" s="24">
        <v>220188364</v>
      </c>
      <c r="N325" s="24">
        <v>277333817</v>
      </c>
      <c r="O325" s="23">
        <v>715788864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876497200</v>
      </c>
      <c r="E326" s="24">
        <v>902082100</v>
      </c>
      <c r="F326" s="24">
        <v>357831083</v>
      </c>
      <c r="G326" s="31">
        <f t="shared" si="60"/>
        <v>0.40825125625044778</v>
      </c>
      <c r="H326" s="23">
        <v>34996667</v>
      </c>
      <c r="I326" s="24">
        <v>61926259</v>
      </c>
      <c r="J326" s="24">
        <v>74616610</v>
      </c>
      <c r="K326" s="23">
        <v>171539536</v>
      </c>
      <c r="L326" s="23">
        <v>56859484</v>
      </c>
      <c r="M326" s="24">
        <v>70873316</v>
      </c>
      <c r="N326" s="24">
        <v>58558747</v>
      </c>
      <c r="O326" s="23">
        <v>186291547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900274440</v>
      </c>
      <c r="E327" s="24">
        <v>904766016</v>
      </c>
      <c r="F327" s="24">
        <v>349576592</v>
      </c>
      <c r="G327" s="31">
        <f t="shared" si="60"/>
        <v>0.38830002993309465</v>
      </c>
      <c r="H327" s="23">
        <v>26666625</v>
      </c>
      <c r="I327" s="24">
        <v>80973462</v>
      </c>
      <c r="J327" s="24">
        <v>58788056</v>
      </c>
      <c r="K327" s="23">
        <v>166428143</v>
      </c>
      <c r="L327" s="23">
        <v>64567384</v>
      </c>
      <c r="M327" s="24">
        <v>54416557</v>
      </c>
      <c r="N327" s="24">
        <v>64164508</v>
      </c>
      <c r="O327" s="23">
        <v>183148449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1155798358</v>
      </c>
      <c r="E328" s="24">
        <v>1155798358</v>
      </c>
      <c r="F328" s="24">
        <v>494687184</v>
      </c>
      <c r="G328" s="31">
        <f t="shared" si="60"/>
        <v>0.42800474717407411</v>
      </c>
      <c r="H328" s="23">
        <v>37851954</v>
      </c>
      <c r="I328" s="24">
        <v>101225479</v>
      </c>
      <c r="J328" s="24">
        <v>93809517</v>
      </c>
      <c r="K328" s="23">
        <v>232886950</v>
      </c>
      <c r="L328" s="23">
        <v>75602306</v>
      </c>
      <c r="M328" s="24">
        <v>89126729</v>
      </c>
      <c r="N328" s="24">
        <v>97071199</v>
      </c>
      <c r="O328" s="23">
        <v>261800234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532204428</v>
      </c>
      <c r="E329" s="24">
        <v>532490161</v>
      </c>
      <c r="F329" s="24">
        <v>229727463</v>
      </c>
      <c r="G329" s="31">
        <f t="shared" si="60"/>
        <v>0.43165267125511403</v>
      </c>
      <c r="H329" s="23">
        <v>31250476</v>
      </c>
      <c r="I329" s="24">
        <v>35164545</v>
      </c>
      <c r="J329" s="24">
        <v>37025107</v>
      </c>
      <c r="K329" s="23">
        <v>103440128</v>
      </c>
      <c r="L329" s="23">
        <v>36167181</v>
      </c>
      <c r="M329" s="24">
        <v>51455525</v>
      </c>
      <c r="N329" s="24">
        <v>38664629</v>
      </c>
      <c r="O329" s="23">
        <v>126287335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9141482152</v>
      </c>
      <c r="E330" s="26">
        <f>SUM(E322:E329)</f>
        <v>9189128965</v>
      </c>
      <c r="F330" s="26">
        <f>SUM(F322:F329)</f>
        <v>3799236748</v>
      </c>
      <c r="G330" s="32">
        <f t="shared" si="60"/>
        <v>0.41560402184549383</v>
      </c>
      <c r="H330" s="25">
        <f t="shared" ref="H330:W330" si="65">SUM(H322:H329)</f>
        <v>373910417</v>
      </c>
      <c r="I330" s="26">
        <f t="shared" si="65"/>
        <v>665572165</v>
      </c>
      <c r="J330" s="26">
        <f t="shared" si="65"/>
        <v>672656097</v>
      </c>
      <c r="K330" s="25">
        <f t="shared" si="65"/>
        <v>1712138679</v>
      </c>
      <c r="L330" s="25">
        <f t="shared" si="65"/>
        <v>611528395</v>
      </c>
      <c r="M330" s="26">
        <f t="shared" si="65"/>
        <v>688523907</v>
      </c>
      <c r="N330" s="26">
        <f t="shared" si="65"/>
        <v>787045767</v>
      </c>
      <c r="O330" s="25">
        <f t="shared" si="65"/>
        <v>2087098069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112862704</v>
      </c>
      <c r="E331" s="24">
        <v>112862704</v>
      </c>
      <c r="F331" s="24">
        <v>48683803</v>
      </c>
      <c r="G331" s="31">
        <f t="shared" si="60"/>
        <v>0.4313542142318334</v>
      </c>
      <c r="H331" s="23">
        <v>6861186</v>
      </c>
      <c r="I331" s="24">
        <v>9379511</v>
      </c>
      <c r="J331" s="24">
        <v>8498057</v>
      </c>
      <c r="K331" s="23">
        <v>24738754</v>
      </c>
      <c r="L331" s="23">
        <v>7427292</v>
      </c>
      <c r="M331" s="24">
        <v>9231431</v>
      </c>
      <c r="N331" s="24">
        <v>7286326</v>
      </c>
      <c r="O331" s="23">
        <v>23945049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88733343</v>
      </c>
      <c r="E332" s="24">
        <v>89293343</v>
      </c>
      <c r="F332" s="24">
        <v>43260437</v>
      </c>
      <c r="G332" s="31">
        <f t="shared" si="60"/>
        <v>0.4875330460613887</v>
      </c>
      <c r="H332" s="23">
        <v>8847936</v>
      </c>
      <c r="I332" s="24">
        <v>6953334</v>
      </c>
      <c r="J332" s="24">
        <v>7372389</v>
      </c>
      <c r="K332" s="23">
        <v>23173659</v>
      </c>
      <c r="L332" s="23">
        <v>6498854</v>
      </c>
      <c r="M332" s="24">
        <v>7146356</v>
      </c>
      <c r="N332" s="24">
        <v>6441568</v>
      </c>
      <c r="O332" s="23">
        <v>20086778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412210961</v>
      </c>
      <c r="E333" s="24">
        <v>412210961</v>
      </c>
      <c r="F333" s="24">
        <v>179996922</v>
      </c>
      <c r="G333" s="31">
        <f t="shared" si="60"/>
        <v>0.43666214397438113</v>
      </c>
      <c r="H333" s="23">
        <v>16859225</v>
      </c>
      <c r="I333" s="24">
        <v>0</v>
      </c>
      <c r="J333" s="24">
        <v>75692081</v>
      </c>
      <c r="K333" s="23">
        <v>92551306</v>
      </c>
      <c r="L333" s="23">
        <v>26991695</v>
      </c>
      <c r="M333" s="24">
        <v>25122236</v>
      </c>
      <c r="N333" s="24">
        <v>35331685</v>
      </c>
      <c r="O333" s="23">
        <v>87445616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114450564</v>
      </c>
      <c r="E334" s="24">
        <v>116972055</v>
      </c>
      <c r="F334" s="24">
        <v>56594683</v>
      </c>
      <c r="G334" s="31">
        <f t="shared" si="60"/>
        <v>0.49449020626931989</v>
      </c>
      <c r="H334" s="23">
        <v>8379385</v>
      </c>
      <c r="I334" s="24">
        <v>9190244</v>
      </c>
      <c r="J334" s="24">
        <v>8762576</v>
      </c>
      <c r="K334" s="23">
        <v>26332205</v>
      </c>
      <c r="L334" s="23">
        <v>9415537</v>
      </c>
      <c r="M334" s="24">
        <v>10311580</v>
      </c>
      <c r="N334" s="24">
        <v>10535361</v>
      </c>
      <c r="O334" s="23">
        <v>30262478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728257572</v>
      </c>
      <c r="E335" s="26">
        <f>SUM(E331:E334)</f>
        <v>731339063</v>
      </c>
      <c r="F335" s="26">
        <f>SUM(F331:F334)</f>
        <v>328535845</v>
      </c>
      <c r="G335" s="32">
        <f t="shared" si="60"/>
        <v>0.45112588956369959</v>
      </c>
      <c r="H335" s="25">
        <f t="shared" ref="H335:W335" si="66">SUM(H331:H334)</f>
        <v>40947732</v>
      </c>
      <c r="I335" s="26">
        <f t="shared" si="66"/>
        <v>25523089</v>
      </c>
      <c r="J335" s="26">
        <f t="shared" si="66"/>
        <v>100325103</v>
      </c>
      <c r="K335" s="25">
        <f t="shared" si="66"/>
        <v>166795924</v>
      </c>
      <c r="L335" s="25">
        <f t="shared" si="66"/>
        <v>50333378</v>
      </c>
      <c r="M335" s="26">
        <f t="shared" si="66"/>
        <v>51811603</v>
      </c>
      <c r="N335" s="26">
        <f t="shared" si="66"/>
        <v>59594940</v>
      </c>
      <c r="O335" s="25">
        <f t="shared" si="66"/>
        <v>161739921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86794599731</v>
      </c>
      <c r="E336" s="26">
        <f>SUM(E300,E302:E307,E309:E314,E316:E320,E322:E329,E331:E334)</f>
        <v>86992141521</v>
      </c>
      <c r="F336" s="26">
        <f>SUM(F300,F302:F307,F309:F314,F316:F320,F322:F329,F331:F334)</f>
        <v>38503489103</v>
      </c>
      <c r="G336" s="32">
        <f t="shared" si="60"/>
        <v>0.44361618375259237</v>
      </c>
      <c r="H336" s="25">
        <f t="shared" ref="H336:W336" si="67">SUM(H300,H302:H307,H309:H314,H316:H320,H322:H329,H331:H334)</f>
        <v>3463345184</v>
      </c>
      <c r="I336" s="26">
        <f t="shared" si="67"/>
        <v>6632355216</v>
      </c>
      <c r="J336" s="26">
        <f t="shared" si="67"/>
        <v>6562667025</v>
      </c>
      <c r="K336" s="25">
        <f t="shared" si="67"/>
        <v>16658367425</v>
      </c>
      <c r="L336" s="25">
        <f t="shared" si="67"/>
        <v>7518553911</v>
      </c>
      <c r="M336" s="26">
        <f t="shared" si="67"/>
        <v>7253207771</v>
      </c>
      <c r="N336" s="26">
        <f t="shared" si="67"/>
        <v>7073359996</v>
      </c>
      <c r="O336" s="25">
        <f t="shared" si="67"/>
        <v>21845121678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535942510762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536359939316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257645531257</v>
      </c>
      <c r="G337" s="34">
        <f t="shared" si="60"/>
        <v>0.48073352287483417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34449000191</v>
      </c>
      <c r="I337" s="30">
        <f t="shared" si="68"/>
        <v>41806188899</v>
      </c>
      <c r="J337" s="30">
        <f t="shared" si="68"/>
        <v>43721396556</v>
      </c>
      <c r="K337" s="29">
        <f t="shared" si="68"/>
        <v>119976585646</v>
      </c>
      <c r="L337" s="29">
        <f t="shared" si="68"/>
        <v>44033362299</v>
      </c>
      <c r="M337" s="30">
        <f t="shared" si="68"/>
        <v>51342067775</v>
      </c>
      <c r="N337" s="30">
        <f t="shared" si="68"/>
        <v>42293515537</v>
      </c>
      <c r="O337" s="29">
        <f t="shared" si="68"/>
        <v>137668945611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351FB5-97A9-4C76-88CA-A57A2D47B82D}"/>
</file>

<file path=customXml/itemProps2.xml><?xml version="1.0" encoding="utf-8"?>
<ds:datastoreItem xmlns:ds="http://schemas.openxmlformats.org/officeDocument/2006/customXml" ds:itemID="{052A5C2A-62F6-467A-A9D8-80D17F01B310}"/>
</file>

<file path=customXml/itemProps3.xml><?xml version="1.0" encoding="utf-8"?>
<ds:datastoreItem xmlns:ds="http://schemas.openxmlformats.org/officeDocument/2006/customXml" ds:itemID="{5C2BFA68-0DAA-4BBB-B592-B3F8E8C9B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2024-02-06T08:17:06Z</dcterms:created>
  <dcterms:modified xsi:type="dcterms:W3CDTF">2024-02-06T08:21:43Z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