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2\Final\"/>
    </mc:Choice>
  </mc:AlternateContent>
  <xr:revisionPtr revIDLastSave="0" documentId="8_{AE20F094-9F54-4D78-BD7D-92F41ABA1814}" xr6:coauthVersionLast="47" xr6:coauthVersionMax="47" xr10:uidLastSave="{00000000-0000-0000-0000-000000000000}"/>
  <workbookProtection workbookAlgorithmName="SHA-512" workbookHashValue="WpWs8Yzzf3vyBzkZIon0U1hBuQz53aoqvofCmdxFFvHpEmV9eciMd9XYZbANmBTN95EtcxETAZxq4/L6hx1KSA==" workbookSaltValue="8T0TYHqJWXQmbLyH3tJvyQ==" workbookSpinCount="100000" lockStructure="1"/>
  <bookViews>
    <workbookView xWindow="-120" yWindow="-120" windowWidth="29040" windowHeight="15840" xr2:uid="{00000000-000D-0000-FFFF-FFFF00000000}"/>
  </bookViews>
  <sheets>
    <sheet name="Summary" sheetId="1" r:id="rId1"/>
    <sheet name="FS184" sheetId="2" r:id="rId2"/>
    <sheet name="GT421" sheetId="3" r:id="rId3"/>
    <sheet name="GT481" sheetId="4" r:id="rId4"/>
    <sheet name="KZN225" sheetId="5" r:id="rId5"/>
    <sheet name="KZN252" sheetId="6" r:id="rId6"/>
    <sheet name="KZN282" sheetId="7" r:id="rId7"/>
    <sheet name="LIM354" sheetId="8" r:id="rId8"/>
    <sheet name="MP307" sheetId="9" r:id="rId9"/>
    <sheet name="MP312" sheetId="10" r:id="rId10"/>
    <sheet name="MP313" sheetId="11" r:id="rId11"/>
    <sheet name="MP326" sheetId="12" r:id="rId12"/>
    <sheet name="NC091" sheetId="13" r:id="rId13"/>
    <sheet name="NW372" sheetId="14" r:id="rId14"/>
    <sheet name="NW373" sheetId="15" r:id="rId15"/>
    <sheet name="NW403" sheetId="16" r:id="rId16"/>
    <sheet name="NW405" sheetId="17" r:id="rId17"/>
    <sheet name="WC023" sheetId="18" r:id="rId18"/>
    <sheet name="WC024" sheetId="19" r:id="rId19"/>
    <sheet name="WC044" sheetId="20" r:id="rId20"/>
  </sheets>
  <definedNames>
    <definedName name="_xlnm.Print_Area" localSheetId="1">'FS184'!$A$1:$X$127</definedName>
    <definedName name="_xlnm.Print_Area" localSheetId="2">'GT421'!$A$1:$X$127</definedName>
    <definedName name="_xlnm.Print_Area" localSheetId="3">'GT481'!$A$1:$X$127</definedName>
    <definedName name="_xlnm.Print_Area" localSheetId="4">'KZN225'!$A$1:$X$127</definedName>
    <definedName name="_xlnm.Print_Area" localSheetId="5">'KZN252'!$A$1:$X$127</definedName>
    <definedName name="_xlnm.Print_Area" localSheetId="6">'KZN282'!$A$1:$X$127</definedName>
    <definedName name="_xlnm.Print_Area" localSheetId="7">'LIM354'!$A$1:$X$127</definedName>
    <definedName name="_xlnm.Print_Area" localSheetId="8">'MP307'!$A$1:$X$127</definedName>
    <definedName name="_xlnm.Print_Area" localSheetId="9">'MP312'!$A$1:$X$127</definedName>
    <definedName name="_xlnm.Print_Area" localSheetId="10">'MP313'!$A$1:$X$127</definedName>
    <definedName name="_xlnm.Print_Area" localSheetId="11">'MP326'!$A$1:$X$127</definedName>
    <definedName name="_xlnm.Print_Area" localSheetId="12">'NC091'!$A$1:$X$127</definedName>
    <definedName name="_xlnm.Print_Area" localSheetId="13">'NW372'!$A$1:$X$127</definedName>
    <definedName name="_xlnm.Print_Area" localSheetId="14">'NW373'!$A$1:$X$127</definedName>
    <definedName name="_xlnm.Print_Area" localSheetId="15">'NW403'!$A$1:$X$127</definedName>
    <definedName name="_xlnm.Print_Area" localSheetId="16">'NW405'!$A$1:$X$127</definedName>
    <definedName name="_xlnm.Print_Area" localSheetId="0">Summary!$A$1:$X$127</definedName>
    <definedName name="_xlnm.Print_Area" localSheetId="17">'WC023'!$A$1:$X$127</definedName>
    <definedName name="_xlnm.Print_Area" localSheetId="18">'WC024'!$A$1:$X$127</definedName>
    <definedName name="_xlnm.Print_Area" localSheetId="19">'WC044'!$A$1:$X$127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3" i="2" l="1"/>
  <c r="V113" i="2"/>
  <c r="T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S109" i="2"/>
  <c r="R109" i="2"/>
  <c r="E109" i="2"/>
  <c r="T109" i="2" s="1"/>
  <c r="S108" i="2"/>
  <c r="R108" i="2"/>
  <c r="E108" i="2"/>
  <c r="S107" i="2"/>
  <c r="R107" i="2"/>
  <c r="E107" i="2"/>
  <c r="T107" i="2" s="1"/>
  <c r="S106" i="2"/>
  <c r="R106" i="2"/>
  <c r="E106" i="2"/>
  <c r="S105" i="2"/>
  <c r="R105" i="2"/>
  <c r="E105" i="2"/>
  <c r="U105" i="2" s="1"/>
  <c r="S104" i="2"/>
  <c r="R104" i="2"/>
  <c r="E104" i="2"/>
  <c r="T104" i="2" s="1"/>
  <c r="S103" i="2"/>
  <c r="R103" i="2"/>
  <c r="E103" i="2"/>
  <c r="S102" i="2"/>
  <c r="R102" i="2"/>
  <c r="E102" i="2"/>
  <c r="T102" i="2" s="1"/>
  <c r="S101" i="2"/>
  <c r="R101" i="2"/>
  <c r="E101" i="2"/>
  <c r="U101" i="2" s="1"/>
  <c r="S100" i="2"/>
  <c r="R100" i="2"/>
  <c r="E100" i="2"/>
  <c r="S99" i="2"/>
  <c r="R99" i="2"/>
  <c r="E99" i="2"/>
  <c r="U99" i="2" s="1"/>
  <c r="S98" i="2"/>
  <c r="R98" i="2"/>
  <c r="E98" i="2"/>
  <c r="U98" i="2" s="1"/>
  <c r="S97" i="2"/>
  <c r="R97" i="2"/>
  <c r="E97" i="2"/>
  <c r="U97" i="2" s="1"/>
  <c r="S96" i="2"/>
  <c r="R96" i="2"/>
  <c r="E96" i="2"/>
  <c r="T96" i="2" s="1"/>
  <c r="W95" i="2"/>
  <c r="W112" i="2" s="1"/>
  <c r="V95" i="2"/>
  <c r="V112" i="2" s="1"/>
  <c r="S95" i="2"/>
  <c r="R95" i="2"/>
  <c r="M95" i="2"/>
  <c r="M112" i="2" s="1"/>
  <c r="S112" i="2" s="1"/>
  <c r="L95" i="2"/>
  <c r="L112" i="2" s="1"/>
  <c r="R112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U110" i="3" s="1"/>
  <c r="S109" i="3"/>
  <c r="R109" i="3"/>
  <c r="E109" i="3"/>
  <c r="S108" i="3"/>
  <c r="R108" i="3"/>
  <c r="E108" i="3"/>
  <c r="U108" i="3" s="1"/>
  <c r="S107" i="3"/>
  <c r="R107" i="3"/>
  <c r="E107" i="3"/>
  <c r="U107" i="3" s="1"/>
  <c r="S106" i="3"/>
  <c r="R106" i="3"/>
  <c r="E106" i="3"/>
  <c r="U106" i="3" s="1"/>
  <c r="S105" i="3"/>
  <c r="R105" i="3"/>
  <c r="E105" i="3"/>
  <c r="U105" i="3" s="1"/>
  <c r="S104" i="3"/>
  <c r="R104" i="3"/>
  <c r="E104" i="3"/>
  <c r="S103" i="3"/>
  <c r="R103" i="3"/>
  <c r="E103" i="3"/>
  <c r="U103" i="3" s="1"/>
  <c r="U102" i="3"/>
  <c r="S102" i="3"/>
  <c r="R102" i="3"/>
  <c r="E102" i="3"/>
  <c r="T102" i="3" s="1"/>
  <c r="S101" i="3"/>
  <c r="R101" i="3"/>
  <c r="E101" i="3"/>
  <c r="U100" i="3"/>
  <c r="S100" i="3"/>
  <c r="R100" i="3"/>
  <c r="E100" i="3"/>
  <c r="T100" i="3" s="1"/>
  <c r="S99" i="3"/>
  <c r="R99" i="3"/>
  <c r="E99" i="3"/>
  <c r="U99" i="3" s="1"/>
  <c r="S98" i="3"/>
  <c r="R98" i="3"/>
  <c r="E98" i="3"/>
  <c r="U98" i="3" s="1"/>
  <c r="S97" i="3"/>
  <c r="R97" i="3"/>
  <c r="E97" i="3"/>
  <c r="U97" i="3" s="1"/>
  <c r="S96" i="3"/>
  <c r="R96" i="3"/>
  <c r="E96" i="3"/>
  <c r="W95" i="3"/>
  <c r="W112" i="3" s="1"/>
  <c r="V95" i="3"/>
  <c r="V112" i="3" s="1"/>
  <c r="M95" i="3"/>
  <c r="L95" i="3"/>
  <c r="R95" i="3" s="1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Q113" i="4"/>
  <c r="P113" i="4"/>
  <c r="O113" i="4"/>
  <c r="N113" i="4"/>
  <c r="M113" i="4"/>
  <c r="S113" i="4" s="1"/>
  <c r="L113" i="4"/>
  <c r="R113" i="4" s="1"/>
  <c r="K113" i="4"/>
  <c r="J113" i="4"/>
  <c r="I113" i="4"/>
  <c r="H113" i="4"/>
  <c r="G113" i="4"/>
  <c r="F113" i="4"/>
  <c r="E113" i="4"/>
  <c r="D113" i="4"/>
  <c r="C113" i="4"/>
  <c r="B113" i="4"/>
  <c r="Q112" i="4"/>
  <c r="P112" i="4"/>
  <c r="O112" i="4"/>
  <c r="N112" i="4"/>
  <c r="U111" i="4"/>
  <c r="T111" i="4"/>
  <c r="S111" i="4"/>
  <c r="R111" i="4"/>
  <c r="S110" i="4"/>
  <c r="R110" i="4"/>
  <c r="E110" i="4"/>
  <c r="S109" i="4"/>
  <c r="R109" i="4"/>
  <c r="E109" i="4"/>
  <c r="T109" i="4" s="1"/>
  <c r="S108" i="4"/>
  <c r="R108" i="4"/>
  <c r="E108" i="4"/>
  <c r="U108" i="4" s="1"/>
  <c r="S107" i="4"/>
  <c r="R107" i="4"/>
  <c r="E107" i="4"/>
  <c r="T106" i="4"/>
  <c r="S106" i="4"/>
  <c r="R106" i="4"/>
  <c r="E106" i="4"/>
  <c r="U106" i="4" s="1"/>
  <c r="S105" i="4"/>
  <c r="R105" i="4"/>
  <c r="E105" i="4"/>
  <c r="T104" i="4"/>
  <c r="S104" i="4"/>
  <c r="R104" i="4"/>
  <c r="E104" i="4"/>
  <c r="U104" i="4" s="1"/>
  <c r="S103" i="4"/>
  <c r="R103" i="4"/>
  <c r="E103" i="4"/>
  <c r="U103" i="4" s="1"/>
  <c r="S102" i="4"/>
  <c r="R102" i="4"/>
  <c r="E102" i="4"/>
  <c r="S101" i="4"/>
  <c r="R101" i="4"/>
  <c r="E101" i="4"/>
  <c r="U101" i="4" s="1"/>
  <c r="S100" i="4"/>
  <c r="R100" i="4"/>
  <c r="E100" i="4"/>
  <c r="U100" i="4" s="1"/>
  <c r="S99" i="4"/>
  <c r="R99" i="4"/>
  <c r="E99" i="4"/>
  <c r="U99" i="4" s="1"/>
  <c r="S98" i="4"/>
  <c r="R98" i="4"/>
  <c r="E98" i="4"/>
  <c r="U98" i="4" s="1"/>
  <c r="S97" i="4"/>
  <c r="R97" i="4"/>
  <c r="E97" i="4"/>
  <c r="S96" i="4"/>
  <c r="R96" i="4"/>
  <c r="E96" i="4"/>
  <c r="U96" i="4" s="1"/>
  <c r="W95" i="4"/>
  <c r="W112" i="4" s="1"/>
  <c r="V95" i="4"/>
  <c r="V112" i="4" s="1"/>
  <c r="R95" i="4"/>
  <c r="M95" i="4"/>
  <c r="L95" i="4"/>
  <c r="L112" i="4" s="1"/>
  <c r="R112" i="4" s="1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Q113" i="5"/>
  <c r="P113" i="5"/>
  <c r="O113" i="5"/>
  <c r="N113" i="5"/>
  <c r="M113" i="5"/>
  <c r="S113" i="5" s="1"/>
  <c r="L113" i="5"/>
  <c r="R113" i="5" s="1"/>
  <c r="K113" i="5"/>
  <c r="J113" i="5"/>
  <c r="I113" i="5"/>
  <c r="H113" i="5"/>
  <c r="G113" i="5"/>
  <c r="F113" i="5"/>
  <c r="E113" i="5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T110" i="5" s="1"/>
  <c r="T109" i="5"/>
  <c r="S109" i="5"/>
  <c r="R109" i="5"/>
  <c r="E109" i="5"/>
  <c r="U109" i="5" s="1"/>
  <c r="S108" i="5"/>
  <c r="R108" i="5"/>
  <c r="E108" i="5"/>
  <c r="U108" i="5" s="1"/>
  <c r="U107" i="5"/>
  <c r="T107" i="5"/>
  <c r="S107" i="5"/>
  <c r="R107" i="5"/>
  <c r="E107" i="5"/>
  <c r="S106" i="5"/>
  <c r="R106" i="5"/>
  <c r="E106" i="5"/>
  <c r="U105" i="5"/>
  <c r="T105" i="5"/>
  <c r="S105" i="5"/>
  <c r="R105" i="5"/>
  <c r="E105" i="5"/>
  <c r="S104" i="5"/>
  <c r="R104" i="5"/>
  <c r="E104" i="5"/>
  <c r="U104" i="5" s="1"/>
  <c r="S103" i="5"/>
  <c r="R103" i="5"/>
  <c r="E103" i="5"/>
  <c r="S102" i="5"/>
  <c r="R102" i="5"/>
  <c r="E102" i="5"/>
  <c r="U102" i="5" s="1"/>
  <c r="S101" i="5"/>
  <c r="R101" i="5"/>
  <c r="E101" i="5"/>
  <c r="S100" i="5"/>
  <c r="R100" i="5"/>
  <c r="E100" i="5"/>
  <c r="U100" i="5" s="1"/>
  <c r="S99" i="5"/>
  <c r="R99" i="5"/>
  <c r="E99" i="5"/>
  <c r="U99" i="5" s="1"/>
  <c r="S98" i="5"/>
  <c r="R98" i="5"/>
  <c r="E98" i="5"/>
  <c r="S97" i="5"/>
  <c r="R97" i="5"/>
  <c r="E97" i="5"/>
  <c r="T97" i="5" s="1"/>
  <c r="S96" i="5"/>
  <c r="R96" i="5"/>
  <c r="E96" i="5"/>
  <c r="T96" i="5" s="1"/>
  <c r="W95" i="5"/>
  <c r="W112" i="5" s="1"/>
  <c r="V95" i="5"/>
  <c r="V112" i="5" s="1"/>
  <c r="S95" i="5"/>
  <c r="R95" i="5"/>
  <c r="M95" i="5"/>
  <c r="M112" i="5" s="1"/>
  <c r="S112" i="5" s="1"/>
  <c r="L95" i="5"/>
  <c r="L112" i="5" s="1"/>
  <c r="R112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T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U113" i="6" s="1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S109" i="6"/>
  <c r="R109" i="6"/>
  <c r="E109" i="6"/>
  <c r="U109" i="6" s="1"/>
  <c r="S108" i="6"/>
  <c r="R108" i="6"/>
  <c r="E108" i="6"/>
  <c r="T108" i="6" s="1"/>
  <c r="S107" i="6"/>
  <c r="R107" i="6"/>
  <c r="E107" i="6"/>
  <c r="S106" i="6"/>
  <c r="R106" i="6"/>
  <c r="E106" i="6"/>
  <c r="T106" i="6" s="1"/>
  <c r="U105" i="6"/>
  <c r="S105" i="6"/>
  <c r="R105" i="6"/>
  <c r="E105" i="6"/>
  <c r="T105" i="6" s="1"/>
  <c r="S104" i="6"/>
  <c r="R104" i="6"/>
  <c r="E104" i="6"/>
  <c r="T104" i="6" s="1"/>
  <c r="S103" i="6"/>
  <c r="R103" i="6"/>
  <c r="E103" i="6"/>
  <c r="T103" i="6" s="1"/>
  <c r="S102" i="6"/>
  <c r="R102" i="6"/>
  <c r="E102" i="6"/>
  <c r="S101" i="6"/>
  <c r="R101" i="6"/>
  <c r="E101" i="6"/>
  <c r="S100" i="6"/>
  <c r="R100" i="6"/>
  <c r="E100" i="6"/>
  <c r="U100" i="6" s="1"/>
  <c r="S99" i="6"/>
  <c r="R99" i="6"/>
  <c r="E99" i="6"/>
  <c r="S98" i="6"/>
  <c r="R98" i="6"/>
  <c r="E98" i="6"/>
  <c r="U98" i="6" s="1"/>
  <c r="S97" i="6"/>
  <c r="R97" i="6"/>
  <c r="E97" i="6"/>
  <c r="T97" i="6" s="1"/>
  <c r="S96" i="6"/>
  <c r="R96" i="6"/>
  <c r="E96" i="6"/>
  <c r="W95" i="6"/>
  <c r="W112" i="6" s="1"/>
  <c r="V95" i="6"/>
  <c r="V112" i="6" s="1"/>
  <c r="M95" i="6"/>
  <c r="S95" i="6" s="1"/>
  <c r="L95" i="6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R113" i="7"/>
  <c r="Q113" i="7"/>
  <c r="P113" i="7"/>
  <c r="O113" i="7"/>
  <c r="N113" i="7"/>
  <c r="M113" i="7"/>
  <c r="S113" i="7" s="1"/>
  <c r="L113" i="7"/>
  <c r="K113" i="7"/>
  <c r="J113" i="7"/>
  <c r="I113" i="7"/>
  <c r="H113" i="7"/>
  <c r="G113" i="7"/>
  <c r="F113" i="7"/>
  <c r="E113" i="7"/>
  <c r="U113" i="7" s="1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U110" i="7" s="1"/>
  <c r="S109" i="7"/>
  <c r="R109" i="7"/>
  <c r="E109" i="7"/>
  <c r="S108" i="7"/>
  <c r="R108" i="7"/>
  <c r="E108" i="7"/>
  <c r="S107" i="7"/>
  <c r="R107" i="7"/>
  <c r="E107" i="7"/>
  <c r="S106" i="7"/>
  <c r="R106" i="7"/>
  <c r="E106" i="7"/>
  <c r="U106" i="7" s="1"/>
  <c r="S105" i="7"/>
  <c r="R105" i="7"/>
  <c r="E105" i="7"/>
  <c r="S104" i="7"/>
  <c r="R104" i="7"/>
  <c r="E104" i="7"/>
  <c r="U104" i="7" s="1"/>
  <c r="S103" i="7"/>
  <c r="R103" i="7"/>
  <c r="E103" i="7"/>
  <c r="U103" i="7" s="1"/>
  <c r="T102" i="7"/>
  <c r="S102" i="7"/>
  <c r="R102" i="7"/>
  <c r="E102" i="7"/>
  <c r="U102" i="7" s="1"/>
  <c r="S101" i="7"/>
  <c r="R101" i="7"/>
  <c r="E101" i="7"/>
  <c r="U101" i="7" s="1"/>
  <c r="S100" i="7"/>
  <c r="R100" i="7"/>
  <c r="E100" i="7"/>
  <c r="S99" i="7"/>
  <c r="R99" i="7"/>
  <c r="E99" i="7"/>
  <c r="T99" i="7" s="1"/>
  <c r="T98" i="7"/>
  <c r="S98" i="7"/>
  <c r="R98" i="7"/>
  <c r="E98" i="7"/>
  <c r="U98" i="7" s="1"/>
  <c r="S97" i="7"/>
  <c r="R97" i="7"/>
  <c r="E97" i="7"/>
  <c r="T97" i="7" s="1"/>
  <c r="S96" i="7"/>
  <c r="R96" i="7"/>
  <c r="E96" i="7"/>
  <c r="W95" i="7"/>
  <c r="W112" i="7" s="1"/>
  <c r="V95" i="7"/>
  <c r="V112" i="7" s="1"/>
  <c r="M95" i="7"/>
  <c r="L95" i="7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Q113" i="8"/>
  <c r="P113" i="8"/>
  <c r="O113" i="8"/>
  <c r="N113" i="8"/>
  <c r="M113" i="8"/>
  <c r="S113" i="8" s="1"/>
  <c r="L113" i="8"/>
  <c r="R113" i="8" s="1"/>
  <c r="K113" i="8"/>
  <c r="J113" i="8"/>
  <c r="I113" i="8"/>
  <c r="H113" i="8"/>
  <c r="G113" i="8"/>
  <c r="F113" i="8"/>
  <c r="E113" i="8"/>
  <c r="U113" i="8" s="1"/>
  <c r="D113" i="8"/>
  <c r="C113" i="8"/>
  <c r="B113" i="8"/>
  <c r="Q112" i="8"/>
  <c r="P112" i="8"/>
  <c r="O112" i="8"/>
  <c r="N112" i="8"/>
  <c r="I112" i="8"/>
  <c r="U111" i="8"/>
  <c r="T111" i="8"/>
  <c r="S111" i="8"/>
  <c r="R111" i="8"/>
  <c r="S110" i="8"/>
  <c r="R110" i="8"/>
  <c r="E110" i="8"/>
  <c r="U110" i="8" s="1"/>
  <c r="S109" i="8"/>
  <c r="R109" i="8"/>
  <c r="E109" i="8"/>
  <c r="S108" i="8"/>
  <c r="R108" i="8"/>
  <c r="E108" i="8"/>
  <c r="T108" i="8" s="1"/>
  <c r="S107" i="8"/>
  <c r="R107" i="8"/>
  <c r="E107" i="8"/>
  <c r="S106" i="8"/>
  <c r="R106" i="8"/>
  <c r="E106" i="8"/>
  <c r="T105" i="8"/>
  <c r="S105" i="8"/>
  <c r="R105" i="8"/>
  <c r="E105" i="8"/>
  <c r="U105" i="8" s="1"/>
  <c r="S104" i="8"/>
  <c r="R104" i="8"/>
  <c r="E104" i="8"/>
  <c r="U104" i="8" s="1"/>
  <c r="T103" i="8"/>
  <c r="S103" i="8"/>
  <c r="R103" i="8"/>
  <c r="E103" i="8"/>
  <c r="U103" i="8" s="1"/>
  <c r="S102" i="8"/>
  <c r="R102" i="8"/>
  <c r="E102" i="8"/>
  <c r="U102" i="8" s="1"/>
  <c r="S101" i="8"/>
  <c r="R101" i="8"/>
  <c r="E101" i="8"/>
  <c r="S100" i="8"/>
  <c r="R100" i="8"/>
  <c r="E100" i="8"/>
  <c r="U100" i="8" s="1"/>
  <c r="U99" i="8"/>
  <c r="S99" i="8"/>
  <c r="R99" i="8"/>
  <c r="E99" i="8"/>
  <c r="T99" i="8" s="1"/>
  <c r="S98" i="8"/>
  <c r="R98" i="8"/>
  <c r="E98" i="8"/>
  <c r="T98" i="8" s="1"/>
  <c r="S97" i="8"/>
  <c r="R97" i="8"/>
  <c r="E97" i="8"/>
  <c r="S96" i="8"/>
  <c r="R96" i="8"/>
  <c r="E96" i="8"/>
  <c r="U96" i="8" s="1"/>
  <c r="W95" i="8"/>
  <c r="W112" i="8" s="1"/>
  <c r="V95" i="8"/>
  <c r="V112" i="8" s="1"/>
  <c r="M95" i="8"/>
  <c r="L95" i="8"/>
  <c r="L112" i="8" s="1"/>
  <c r="R112" i="8" s="1"/>
  <c r="K95" i="8"/>
  <c r="K112" i="8" s="1"/>
  <c r="J95" i="8"/>
  <c r="J112" i="8" s="1"/>
  <c r="I95" i="8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Q113" i="9"/>
  <c r="P113" i="9"/>
  <c r="O113" i="9"/>
  <c r="N113" i="9"/>
  <c r="M113" i="9"/>
  <c r="S113" i="9" s="1"/>
  <c r="L113" i="9"/>
  <c r="R113" i="9" s="1"/>
  <c r="K113" i="9"/>
  <c r="J113" i="9"/>
  <c r="I113" i="9"/>
  <c r="H113" i="9"/>
  <c r="G113" i="9"/>
  <c r="F113" i="9"/>
  <c r="E113" i="9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S109" i="9"/>
  <c r="R109" i="9"/>
  <c r="E109" i="9"/>
  <c r="U109" i="9" s="1"/>
  <c r="U108" i="9"/>
  <c r="T108" i="9"/>
  <c r="S108" i="9"/>
  <c r="R108" i="9"/>
  <c r="E108" i="9"/>
  <c r="S107" i="9"/>
  <c r="R107" i="9"/>
  <c r="E107" i="9"/>
  <c r="T107" i="9" s="1"/>
  <c r="U106" i="9"/>
  <c r="T106" i="9"/>
  <c r="S106" i="9"/>
  <c r="R106" i="9"/>
  <c r="E106" i="9"/>
  <c r="S105" i="9"/>
  <c r="R105" i="9"/>
  <c r="E105" i="9"/>
  <c r="U105" i="9" s="1"/>
  <c r="T104" i="9"/>
  <c r="S104" i="9"/>
  <c r="R104" i="9"/>
  <c r="E104" i="9"/>
  <c r="U104" i="9" s="1"/>
  <c r="S103" i="9"/>
  <c r="R103" i="9"/>
  <c r="E103" i="9"/>
  <c r="T103" i="9" s="1"/>
  <c r="S102" i="9"/>
  <c r="R102" i="9"/>
  <c r="E102" i="9"/>
  <c r="S101" i="9"/>
  <c r="R101" i="9"/>
  <c r="E101" i="9"/>
  <c r="T101" i="9" s="1"/>
  <c r="S100" i="9"/>
  <c r="R100" i="9"/>
  <c r="E100" i="9"/>
  <c r="S99" i="9"/>
  <c r="R99" i="9"/>
  <c r="E99" i="9"/>
  <c r="T99" i="9" s="1"/>
  <c r="S98" i="9"/>
  <c r="R98" i="9"/>
  <c r="E98" i="9"/>
  <c r="U98" i="9" s="1"/>
  <c r="T97" i="9"/>
  <c r="S97" i="9"/>
  <c r="R97" i="9"/>
  <c r="E97" i="9"/>
  <c r="U97" i="9" s="1"/>
  <c r="S96" i="9"/>
  <c r="R96" i="9"/>
  <c r="E96" i="9"/>
  <c r="U96" i="9" s="1"/>
  <c r="W95" i="9"/>
  <c r="W112" i="9" s="1"/>
  <c r="V95" i="9"/>
  <c r="V112" i="9" s="1"/>
  <c r="S95" i="9"/>
  <c r="M95" i="9"/>
  <c r="M112" i="9" s="1"/>
  <c r="S112" i="9" s="1"/>
  <c r="L95" i="9"/>
  <c r="R95" i="9" s="1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R113" i="10"/>
  <c r="Q113" i="10"/>
  <c r="P113" i="10"/>
  <c r="O113" i="10"/>
  <c r="N113" i="10"/>
  <c r="M113" i="10"/>
  <c r="S113" i="10" s="1"/>
  <c r="L113" i="10"/>
  <c r="K113" i="10"/>
  <c r="J113" i="10"/>
  <c r="I113" i="10"/>
  <c r="H113" i="10"/>
  <c r="G113" i="10"/>
  <c r="F113" i="10"/>
  <c r="E113" i="10"/>
  <c r="T113" i="10" s="1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S109" i="10"/>
  <c r="R109" i="10"/>
  <c r="E109" i="10"/>
  <c r="T109" i="10" s="1"/>
  <c r="S108" i="10"/>
  <c r="R108" i="10"/>
  <c r="E108" i="10"/>
  <c r="T108" i="10" s="1"/>
  <c r="U107" i="10"/>
  <c r="S107" i="10"/>
  <c r="R107" i="10"/>
  <c r="E107" i="10"/>
  <c r="T107" i="10" s="1"/>
  <c r="S106" i="10"/>
  <c r="R106" i="10"/>
  <c r="E106" i="10"/>
  <c r="U106" i="10" s="1"/>
  <c r="S105" i="10"/>
  <c r="R105" i="10"/>
  <c r="E105" i="10"/>
  <c r="U105" i="10" s="1"/>
  <c r="S104" i="10"/>
  <c r="R104" i="10"/>
  <c r="E104" i="10"/>
  <c r="U104" i="10" s="1"/>
  <c r="S103" i="10"/>
  <c r="R103" i="10"/>
  <c r="E103" i="10"/>
  <c r="S102" i="10"/>
  <c r="R102" i="10"/>
  <c r="E102" i="10"/>
  <c r="S101" i="10"/>
  <c r="R101" i="10"/>
  <c r="E101" i="10"/>
  <c r="T101" i="10" s="1"/>
  <c r="S100" i="10"/>
  <c r="R100" i="10"/>
  <c r="E100" i="10"/>
  <c r="T100" i="10" s="1"/>
  <c r="S99" i="10"/>
  <c r="R99" i="10"/>
  <c r="E99" i="10"/>
  <c r="U99" i="10" s="1"/>
  <c r="S98" i="10"/>
  <c r="R98" i="10"/>
  <c r="E98" i="10"/>
  <c r="S97" i="10"/>
  <c r="R97" i="10"/>
  <c r="E97" i="10"/>
  <c r="U97" i="10" s="1"/>
  <c r="T96" i="10"/>
  <c r="S96" i="10"/>
  <c r="R96" i="10"/>
  <c r="E96" i="10"/>
  <c r="U96" i="10" s="1"/>
  <c r="W95" i="10"/>
  <c r="W112" i="10" s="1"/>
  <c r="V95" i="10"/>
  <c r="V112" i="10" s="1"/>
  <c r="M95" i="10"/>
  <c r="M112" i="10" s="1"/>
  <c r="S112" i="10" s="1"/>
  <c r="L95" i="10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R113" i="11"/>
  <c r="Q113" i="11"/>
  <c r="P113" i="11"/>
  <c r="O113" i="11"/>
  <c r="N113" i="11"/>
  <c r="M113" i="11"/>
  <c r="S113" i="11" s="1"/>
  <c r="L113" i="11"/>
  <c r="K113" i="11"/>
  <c r="J113" i="11"/>
  <c r="I113" i="11"/>
  <c r="H113" i="11"/>
  <c r="G113" i="11"/>
  <c r="F113" i="11"/>
  <c r="E113" i="11"/>
  <c r="T113" i="11" s="1"/>
  <c r="D113" i="11"/>
  <c r="C113" i="11"/>
  <c r="B113" i="11"/>
  <c r="Q112" i="11"/>
  <c r="P112" i="11"/>
  <c r="O112" i="11"/>
  <c r="N112" i="11"/>
  <c r="U111" i="11"/>
  <c r="T111" i="11"/>
  <c r="S111" i="11"/>
  <c r="R111" i="11"/>
  <c r="S110" i="11"/>
  <c r="R110" i="11"/>
  <c r="E110" i="11"/>
  <c r="T110" i="11" s="1"/>
  <c r="S109" i="11"/>
  <c r="R109" i="11"/>
  <c r="E109" i="11"/>
  <c r="T109" i="11" s="1"/>
  <c r="S108" i="11"/>
  <c r="R108" i="11"/>
  <c r="E108" i="11"/>
  <c r="S107" i="11"/>
  <c r="R107" i="11"/>
  <c r="E107" i="11"/>
  <c r="U107" i="11" s="1"/>
  <c r="S106" i="11"/>
  <c r="R106" i="11"/>
  <c r="E106" i="11"/>
  <c r="U106" i="11" s="1"/>
  <c r="S105" i="11"/>
  <c r="R105" i="11"/>
  <c r="E105" i="11"/>
  <c r="U105" i="11" s="1"/>
  <c r="S104" i="11"/>
  <c r="R104" i="11"/>
  <c r="E104" i="11"/>
  <c r="S103" i="11"/>
  <c r="R103" i="11"/>
  <c r="E103" i="11"/>
  <c r="T103" i="11" s="1"/>
  <c r="T102" i="11"/>
  <c r="S102" i="11"/>
  <c r="R102" i="11"/>
  <c r="E102" i="11"/>
  <c r="U102" i="11" s="1"/>
  <c r="S101" i="11"/>
  <c r="R101" i="11"/>
  <c r="E101" i="11"/>
  <c r="T101" i="11" s="1"/>
  <c r="S100" i="11"/>
  <c r="R100" i="11"/>
  <c r="E100" i="11"/>
  <c r="S99" i="11"/>
  <c r="R99" i="11"/>
  <c r="E99" i="11"/>
  <c r="S98" i="11"/>
  <c r="R98" i="11"/>
  <c r="E98" i="11"/>
  <c r="U98" i="11" s="1"/>
  <c r="S97" i="11"/>
  <c r="R97" i="11"/>
  <c r="E97" i="11"/>
  <c r="U97" i="11" s="1"/>
  <c r="S96" i="11"/>
  <c r="R96" i="11"/>
  <c r="E96" i="11"/>
  <c r="W95" i="11"/>
  <c r="W112" i="11" s="1"/>
  <c r="V95" i="11"/>
  <c r="V112" i="11" s="1"/>
  <c r="M95" i="11"/>
  <c r="L95" i="11"/>
  <c r="R95" i="11" s="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T113" i="12"/>
  <c r="R113" i="12"/>
  <c r="Q113" i="12"/>
  <c r="P113" i="12"/>
  <c r="O113" i="12"/>
  <c r="N113" i="12"/>
  <c r="M113" i="12"/>
  <c r="S113" i="12" s="1"/>
  <c r="L113" i="12"/>
  <c r="K113" i="12"/>
  <c r="J113" i="12"/>
  <c r="I113" i="12"/>
  <c r="H113" i="12"/>
  <c r="G113" i="12"/>
  <c r="F113" i="12"/>
  <c r="E113" i="12"/>
  <c r="U113" i="12" s="1"/>
  <c r="D113" i="12"/>
  <c r="C113" i="12"/>
  <c r="B113" i="12"/>
  <c r="Q112" i="12"/>
  <c r="P112" i="12"/>
  <c r="O112" i="12"/>
  <c r="N112" i="12"/>
  <c r="U111" i="12"/>
  <c r="T111" i="12"/>
  <c r="S111" i="12"/>
  <c r="R111" i="12"/>
  <c r="S110" i="12"/>
  <c r="R110" i="12"/>
  <c r="E110" i="12"/>
  <c r="T110" i="12" s="1"/>
  <c r="S109" i="12"/>
  <c r="R109" i="12"/>
  <c r="E109" i="12"/>
  <c r="T109" i="12" s="1"/>
  <c r="S108" i="12"/>
  <c r="R108" i="12"/>
  <c r="E108" i="12"/>
  <c r="U108" i="12" s="1"/>
  <c r="T107" i="12"/>
  <c r="S107" i="12"/>
  <c r="R107" i="12"/>
  <c r="E107" i="12"/>
  <c r="U107" i="12" s="1"/>
  <c r="S106" i="12"/>
  <c r="R106" i="12"/>
  <c r="E106" i="12"/>
  <c r="U106" i="12" s="1"/>
  <c r="S105" i="12"/>
  <c r="R105" i="12"/>
  <c r="E105" i="12"/>
  <c r="S104" i="12"/>
  <c r="R104" i="12"/>
  <c r="E104" i="12"/>
  <c r="T104" i="12" s="1"/>
  <c r="U103" i="12"/>
  <c r="T103" i="12"/>
  <c r="S103" i="12"/>
  <c r="R103" i="12"/>
  <c r="E103" i="12"/>
  <c r="S102" i="12"/>
  <c r="R102" i="12"/>
  <c r="E102" i="12"/>
  <c r="T102" i="12" s="1"/>
  <c r="U101" i="12"/>
  <c r="T101" i="12"/>
  <c r="S101" i="12"/>
  <c r="R101" i="12"/>
  <c r="E101" i="12"/>
  <c r="S100" i="12"/>
  <c r="R100" i="12"/>
  <c r="E100" i="12"/>
  <c r="S99" i="12"/>
  <c r="R99" i="12"/>
  <c r="E99" i="12"/>
  <c r="U99" i="12" s="1"/>
  <c r="S98" i="12"/>
  <c r="R98" i="12"/>
  <c r="E98" i="12"/>
  <c r="U98" i="12" s="1"/>
  <c r="S97" i="12"/>
  <c r="R97" i="12"/>
  <c r="E97" i="12"/>
  <c r="S96" i="12"/>
  <c r="R96" i="12"/>
  <c r="E96" i="12"/>
  <c r="T96" i="12" s="1"/>
  <c r="W95" i="12"/>
  <c r="W112" i="12" s="1"/>
  <c r="V95" i="12"/>
  <c r="V112" i="12" s="1"/>
  <c r="M95" i="12"/>
  <c r="S95" i="12" s="1"/>
  <c r="L95" i="12"/>
  <c r="L112" i="12" s="1"/>
  <c r="R112" i="12" s="1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3"/>
  <c r="V113" i="13"/>
  <c r="T113" i="13"/>
  <c r="Q113" i="13"/>
  <c r="P113" i="13"/>
  <c r="O113" i="13"/>
  <c r="N113" i="13"/>
  <c r="M113" i="13"/>
  <c r="S113" i="13" s="1"/>
  <c r="L113" i="13"/>
  <c r="R113" i="13" s="1"/>
  <c r="K113" i="13"/>
  <c r="J113" i="13"/>
  <c r="I113" i="13"/>
  <c r="H113" i="13"/>
  <c r="G113" i="13"/>
  <c r="F113" i="13"/>
  <c r="E113" i="13"/>
  <c r="U113" i="13" s="1"/>
  <c r="D113" i="13"/>
  <c r="C113" i="13"/>
  <c r="B113" i="13"/>
  <c r="Q112" i="13"/>
  <c r="P112" i="13"/>
  <c r="O112" i="13"/>
  <c r="N112" i="13"/>
  <c r="G112" i="13"/>
  <c r="U111" i="13"/>
  <c r="T111" i="13"/>
  <c r="S111" i="13"/>
  <c r="R111" i="13"/>
  <c r="S110" i="13"/>
  <c r="R110" i="13"/>
  <c r="E110" i="13"/>
  <c r="T110" i="13" s="1"/>
  <c r="S109" i="13"/>
  <c r="R109" i="13"/>
  <c r="E109" i="13"/>
  <c r="U109" i="13" s="1"/>
  <c r="S108" i="13"/>
  <c r="R108" i="13"/>
  <c r="E108" i="13"/>
  <c r="U108" i="13" s="1"/>
  <c r="S107" i="13"/>
  <c r="R107" i="13"/>
  <c r="E107" i="13"/>
  <c r="U107" i="13" s="1"/>
  <c r="S106" i="13"/>
  <c r="R106" i="13"/>
  <c r="E106" i="13"/>
  <c r="S105" i="13"/>
  <c r="R105" i="13"/>
  <c r="E105" i="13"/>
  <c r="U105" i="13" s="1"/>
  <c r="S104" i="13"/>
  <c r="R104" i="13"/>
  <c r="E104" i="13"/>
  <c r="U104" i="13" s="1"/>
  <c r="S103" i="13"/>
  <c r="R103" i="13"/>
  <c r="E103" i="13"/>
  <c r="T103" i="13" s="1"/>
  <c r="S102" i="13"/>
  <c r="R102" i="13"/>
  <c r="E102" i="13"/>
  <c r="T102" i="13" s="1"/>
  <c r="S101" i="13"/>
  <c r="R101" i="13"/>
  <c r="E101" i="13"/>
  <c r="U101" i="13" s="1"/>
  <c r="S100" i="13"/>
  <c r="R100" i="13"/>
  <c r="E100" i="13"/>
  <c r="U100" i="13" s="1"/>
  <c r="S99" i="13"/>
  <c r="R99" i="13"/>
  <c r="E99" i="13"/>
  <c r="T99" i="13" s="1"/>
  <c r="S98" i="13"/>
  <c r="R98" i="13"/>
  <c r="E98" i="13"/>
  <c r="S97" i="13"/>
  <c r="R97" i="13"/>
  <c r="E97" i="13"/>
  <c r="U97" i="13" s="1"/>
  <c r="S96" i="13"/>
  <c r="R96" i="13"/>
  <c r="E96" i="13"/>
  <c r="W95" i="13"/>
  <c r="W112" i="13" s="1"/>
  <c r="V95" i="13"/>
  <c r="V112" i="13" s="1"/>
  <c r="M95" i="13"/>
  <c r="S95" i="13" s="1"/>
  <c r="L95" i="13"/>
  <c r="L112" i="13" s="1"/>
  <c r="R112" i="13" s="1"/>
  <c r="K95" i="13"/>
  <c r="K112" i="13" s="1"/>
  <c r="J95" i="13"/>
  <c r="J112" i="13" s="1"/>
  <c r="I95" i="13"/>
  <c r="I112" i="13" s="1"/>
  <c r="H95" i="13"/>
  <c r="H112" i="13" s="1"/>
  <c r="G95" i="13"/>
  <c r="F95" i="13"/>
  <c r="F112" i="13" s="1"/>
  <c r="D95" i="13"/>
  <c r="D112" i="13" s="1"/>
  <c r="C95" i="13"/>
  <c r="C112" i="13" s="1"/>
  <c r="B95" i="13"/>
  <c r="B112" i="13" s="1"/>
  <c r="W113" i="14"/>
  <c r="V113" i="14"/>
  <c r="Q113" i="14"/>
  <c r="P113" i="14"/>
  <c r="O113" i="14"/>
  <c r="N113" i="14"/>
  <c r="M113" i="14"/>
  <c r="S113" i="14" s="1"/>
  <c r="L113" i="14"/>
  <c r="R113" i="14" s="1"/>
  <c r="K113" i="14"/>
  <c r="J113" i="14"/>
  <c r="I113" i="14"/>
  <c r="H113" i="14"/>
  <c r="G113" i="14"/>
  <c r="F113" i="14"/>
  <c r="E113" i="14"/>
  <c r="T113" i="14" s="1"/>
  <c r="D113" i="14"/>
  <c r="C113" i="14"/>
  <c r="B113" i="14"/>
  <c r="Q112" i="14"/>
  <c r="P112" i="14"/>
  <c r="O112" i="14"/>
  <c r="N112" i="14"/>
  <c r="U111" i="14"/>
  <c r="T111" i="14"/>
  <c r="S111" i="14"/>
  <c r="R111" i="14"/>
  <c r="S110" i="14"/>
  <c r="R110" i="14"/>
  <c r="E110" i="14"/>
  <c r="U110" i="14" s="1"/>
  <c r="S109" i="14"/>
  <c r="R109" i="14"/>
  <c r="E109" i="14"/>
  <c r="T109" i="14" s="1"/>
  <c r="U108" i="14"/>
  <c r="T108" i="14"/>
  <c r="S108" i="14"/>
  <c r="R108" i="14"/>
  <c r="E108" i="14"/>
  <c r="S107" i="14"/>
  <c r="R107" i="14"/>
  <c r="E107" i="14"/>
  <c r="U107" i="14" s="1"/>
  <c r="U106" i="14"/>
  <c r="T106" i="14"/>
  <c r="S106" i="14"/>
  <c r="R106" i="14"/>
  <c r="E106" i="14"/>
  <c r="S105" i="14"/>
  <c r="R105" i="14"/>
  <c r="E105" i="14"/>
  <c r="U105" i="14" s="1"/>
  <c r="S104" i="14"/>
  <c r="R104" i="14"/>
  <c r="E104" i="14"/>
  <c r="T104" i="14" s="1"/>
  <c r="S103" i="14"/>
  <c r="R103" i="14"/>
  <c r="E103" i="14"/>
  <c r="T103" i="14" s="1"/>
  <c r="S102" i="14"/>
  <c r="R102" i="14"/>
  <c r="E102" i="14"/>
  <c r="U102" i="14" s="1"/>
  <c r="U101" i="14"/>
  <c r="S101" i="14"/>
  <c r="R101" i="14"/>
  <c r="E101" i="14"/>
  <c r="T101" i="14" s="1"/>
  <c r="S100" i="14"/>
  <c r="R100" i="14"/>
  <c r="E100" i="14"/>
  <c r="S99" i="14"/>
  <c r="R99" i="14"/>
  <c r="E99" i="14"/>
  <c r="U99" i="14" s="1"/>
  <c r="S98" i="14"/>
  <c r="R98" i="14"/>
  <c r="E98" i="14"/>
  <c r="S97" i="14"/>
  <c r="R97" i="14"/>
  <c r="E97" i="14"/>
  <c r="U97" i="14" s="1"/>
  <c r="S96" i="14"/>
  <c r="R96" i="14"/>
  <c r="E96" i="14"/>
  <c r="T96" i="14" s="1"/>
  <c r="W95" i="14"/>
  <c r="W112" i="14" s="1"/>
  <c r="V95" i="14"/>
  <c r="V112" i="14" s="1"/>
  <c r="M95" i="14"/>
  <c r="S95" i="14" s="1"/>
  <c r="L95" i="14"/>
  <c r="R95" i="14" s="1"/>
  <c r="K95" i="14"/>
  <c r="K112" i="14" s="1"/>
  <c r="J95" i="14"/>
  <c r="J112" i="14" s="1"/>
  <c r="I95" i="14"/>
  <c r="I112" i="14" s="1"/>
  <c r="H95" i="14"/>
  <c r="H112" i="14" s="1"/>
  <c r="G95" i="14"/>
  <c r="G112" i="14" s="1"/>
  <c r="F95" i="14"/>
  <c r="F112" i="14" s="1"/>
  <c r="D95" i="14"/>
  <c r="D112" i="14" s="1"/>
  <c r="C95" i="14"/>
  <c r="C112" i="14" s="1"/>
  <c r="B95" i="14"/>
  <c r="B112" i="14" s="1"/>
  <c r="W113" i="15"/>
  <c r="V113" i="15"/>
  <c r="Q113" i="15"/>
  <c r="P113" i="15"/>
  <c r="O113" i="15"/>
  <c r="N113" i="15"/>
  <c r="M113" i="15"/>
  <c r="S113" i="15" s="1"/>
  <c r="L113" i="15"/>
  <c r="R113" i="15" s="1"/>
  <c r="K113" i="15"/>
  <c r="J113" i="15"/>
  <c r="I113" i="15"/>
  <c r="H113" i="15"/>
  <c r="G113" i="15"/>
  <c r="F113" i="15"/>
  <c r="E113" i="15"/>
  <c r="U113" i="15" s="1"/>
  <c r="D113" i="15"/>
  <c r="C113" i="15"/>
  <c r="B113" i="15"/>
  <c r="Q112" i="15"/>
  <c r="P112" i="15"/>
  <c r="O112" i="15"/>
  <c r="N112" i="15"/>
  <c r="U111" i="15"/>
  <c r="T111" i="15"/>
  <c r="S111" i="15"/>
  <c r="R111" i="15"/>
  <c r="S110" i="15"/>
  <c r="R110" i="15"/>
  <c r="E110" i="15"/>
  <c r="T110" i="15" s="1"/>
  <c r="S109" i="15"/>
  <c r="R109" i="15"/>
  <c r="E109" i="15"/>
  <c r="U109" i="15" s="1"/>
  <c r="S108" i="15"/>
  <c r="R108" i="15"/>
  <c r="E108" i="15"/>
  <c r="U108" i="15" s="1"/>
  <c r="S107" i="15"/>
  <c r="R107" i="15"/>
  <c r="E107" i="15"/>
  <c r="U107" i="15" s="1"/>
  <c r="S106" i="15"/>
  <c r="R106" i="15"/>
  <c r="E106" i="15"/>
  <c r="U106" i="15" s="1"/>
  <c r="S105" i="15"/>
  <c r="R105" i="15"/>
  <c r="E105" i="15"/>
  <c r="T105" i="15" s="1"/>
  <c r="U104" i="15"/>
  <c r="T104" i="15"/>
  <c r="S104" i="15"/>
  <c r="R104" i="15"/>
  <c r="E104" i="15"/>
  <c r="S103" i="15"/>
  <c r="R103" i="15"/>
  <c r="E103" i="15"/>
  <c r="U103" i="15" s="1"/>
  <c r="S102" i="15"/>
  <c r="R102" i="15"/>
  <c r="E102" i="15"/>
  <c r="T102" i="15" s="1"/>
  <c r="S101" i="15"/>
  <c r="R101" i="15"/>
  <c r="E101" i="15"/>
  <c r="U101" i="15" s="1"/>
  <c r="S100" i="15"/>
  <c r="R100" i="15"/>
  <c r="E100" i="15"/>
  <c r="U100" i="15" s="1"/>
  <c r="S99" i="15"/>
  <c r="R99" i="15"/>
  <c r="E99" i="15"/>
  <c r="U99" i="15" s="1"/>
  <c r="S98" i="15"/>
  <c r="R98" i="15"/>
  <c r="E98" i="15"/>
  <c r="U98" i="15" s="1"/>
  <c r="S97" i="15"/>
  <c r="R97" i="15"/>
  <c r="E97" i="15"/>
  <c r="T97" i="15" s="1"/>
  <c r="S96" i="15"/>
  <c r="R96" i="15"/>
  <c r="E96" i="15"/>
  <c r="W95" i="15"/>
  <c r="W112" i="15" s="1"/>
  <c r="V95" i="15"/>
  <c r="V112" i="15" s="1"/>
  <c r="M95" i="15"/>
  <c r="S95" i="15" s="1"/>
  <c r="L95" i="15"/>
  <c r="L112" i="15" s="1"/>
  <c r="R112" i="15" s="1"/>
  <c r="K95" i="15"/>
  <c r="K112" i="15" s="1"/>
  <c r="J95" i="15"/>
  <c r="J112" i="15" s="1"/>
  <c r="I95" i="15"/>
  <c r="I112" i="15" s="1"/>
  <c r="H95" i="15"/>
  <c r="H112" i="15" s="1"/>
  <c r="G95" i="15"/>
  <c r="G112" i="15" s="1"/>
  <c r="F95" i="15"/>
  <c r="F112" i="15" s="1"/>
  <c r="D95" i="15"/>
  <c r="D112" i="15" s="1"/>
  <c r="C95" i="15"/>
  <c r="C112" i="15" s="1"/>
  <c r="B95" i="15"/>
  <c r="B112" i="15" s="1"/>
  <c r="W113" i="16"/>
  <c r="V113" i="16"/>
  <c r="Q113" i="16"/>
  <c r="P113" i="16"/>
  <c r="O113" i="16"/>
  <c r="N113" i="16"/>
  <c r="M113" i="16"/>
  <c r="S113" i="16" s="1"/>
  <c r="L113" i="16"/>
  <c r="R113" i="16" s="1"/>
  <c r="K113" i="16"/>
  <c r="J113" i="16"/>
  <c r="I113" i="16"/>
  <c r="H113" i="16"/>
  <c r="G113" i="16"/>
  <c r="F113" i="16"/>
  <c r="E113" i="16"/>
  <c r="D113" i="16"/>
  <c r="C113" i="16"/>
  <c r="B113" i="16"/>
  <c r="Q112" i="16"/>
  <c r="P112" i="16"/>
  <c r="O112" i="16"/>
  <c r="N112" i="16"/>
  <c r="U111" i="16"/>
  <c r="T111" i="16"/>
  <c r="S111" i="16"/>
  <c r="R111" i="16"/>
  <c r="S110" i="16"/>
  <c r="R110" i="16"/>
  <c r="E110" i="16"/>
  <c r="U110" i="16" s="1"/>
  <c r="S109" i="16"/>
  <c r="R109" i="16"/>
  <c r="E109" i="16"/>
  <c r="U109" i="16" s="1"/>
  <c r="S108" i="16"/>
  <c r="R108" i="16"/>
  <c r="E108" i="16"/>
  <c r="U108" i="16" s="1"/>
  <c r="S107" i="16"/>
  <c r="R107" i="16"/>
  <c r="E107" i="16"/>
  <c r="U107" i="16" s="1"/>
  <c r="S106" i="16"/>
  <c r="R106" i="16"/>
  <c r="E106" i="16"/>
  <c r="T106" i="16" s="1"/>
  <c r="S105" i="16"/>
  <c r="R105" i="16"/>
  <c r="E105" i="16"/>
  <c r="T105" i="16" s="1"/>
  <c r="S104" i="16"/>
  <c r="R104" i="16"/>
  <c r="E104" i="16"/>
  <c r="U104" i="16" s="1"/>
  <c r="S103" i="16"/>
  <c r="R103" i="16"/>
  <c r="E103" i="16"/>
  <c r="T103" i="16" s="1"/>
  <c r="S102" i="16"/>
  <c r="R102" i="16"/>
  <c r="E102" i="16"/>
  <c r="U102" i="16" s="1"/>
  <c r="S101" i="16"/>
  <c r="R101" i="16"/>
  <c r="E101" i="16"/>
  <c r="U101" i="16" s="1"/>
  <c r="S100" i="16"/>
  <c r="R100" i="16"/>
  <c r="E100" i="16"/>
  <c r="U100" i="16" s="1"/>
  <c r="S99" i="16"/>
  <c r="R99" i="16"/>
  <c r="E99" i="16"/>
  <c r="U99" i="16" s="1"/>
  <c r="S98" i="16"/>
  <c r="R98" i="16"/>
  <c r="E98" i="16"/>
  <c r="T98" i="16" s="1"/>
  <c r="T97" i="16"/>
  <c r="S97" i="16"/>
  <c r="R97" i="16"/>
  <c r="E97" i="16"/>
  <c r="U97" i="16" s="1"/>
  <c r="S96" i="16"/>
  <c r="R96" i="16"/>
  <c r="E96" i="16"/>
  <c r="U96" i="16" s="1"/>
  <c r="W95" i="16"/>
  <c r="W112" i="16" s="1"/>
  <c r="V95" i="16"/>
  <c r="V112" i="16" s="1"/>
  <c r="M95" i="16"/>
  <c r="S95" i="16" s="1"/>
  <c r="L95" i="16"/>
  <c r="R95" i="16" s="1"/>
  <c r="K95" i="16"/>
  <c r="K112" i="16" s="1"/>
  <c r="J95" i="16"/>
  <c r="J112" i="16" s="1"/>
  <c r="I95" i="16"/>
  <c r="I112" i="16" s="1"/>
  <c r="H95" i="16"/>
  <c r="H112" i="16" s="1"/>
  <c r="G95" i="16"/>
  <c r="G112" i="16" s="1"/>
  <c r="F95" i="16"/>
  <c r="F112" i="16" s="1"/>
  <c r="D95" i="16"/>
  <c r="D112" i="16" s="1"/>
  <c r="C95" i="16"/>
  <c r="C112" i="16" s="1"/>
  <c r="B95" i="16"/>
  <c r="B112" i="16" s="1"/>
  <c r="W113" i="17"/>
  <c r="V113" i="17"/>
  <c r="S113" i="17"/>
  <c r="R113" i="17"/>
  <c r="Q113" i="17"/>
  <c r="P113" i="17"/>
  <c r="O113" i="17"/>
  <c r="N113" i="17"/>
  <c r="M113" i="17"/>
  <c r="L113" i="17"/>
  <c r="K113" i="17"/>
  <c r="J113" i="17"/>
  <c r="I113" i="17"/>
  <c r="H113" i="17"/>
  <c r="G113" i="17"/>
  <c r="F113" i="17"/>
  <c r="E113" i="17"/>
  <c r="U113" i="17" s="1"/>
  <c r="D113" i="17"/>
  <c r="C113" i="17"/>
  <c r="B113" i="17"/>
  <c r="Q112" i="17"/>
  <c r="P112" i="17"/>
  <c r="O112" i="17"/>
  <c r="N112" i="17"/>
  <c r="U111" i="17"/>
  <c r="T111" i="17"/>
  <c r="S111" i="17"/>
  <c r="R111" i="17"/>
  <c r="S110" i="17"/>
  <c r="R110" i="17"/>
  <c r="E110" i="17"/>
  <c r="U110" i="17" s="1"/>
  <c r="S109" i="17"/>
  <c r="R109" i="17"/>
  <c r="E109" i="17"/>
  <c r="T109" i="17" s="1"/>
  <c r="S108" i="17"/>
  <c r="R108" i="17"/>
  <c r="E108" i="17"/>
  <c r="U108" i="17" s="1"/>
  <c r="S107" i="17"/>
  <c r="R107" i="17"/>
  <c r="E107" i="17"/>
  <c r="T107" i="17" s="1"/>
  <c r="S106" i="17"/>
  <c r="R106" i="17"/>
  <c r="E106" i="17"/>
  <c r="U106" i="17" s="1"/>
  <c r="S105" i="17"/>
  <c r="R105" i="17"/>
  <c r="E105" i="17"/>
  <c r="U105" i="17" s="1"/>
  <c r="S104" i="17"/>
  <c r="R104" i="17"/>
  <c r="E104" i="17"/>
  <c r="T104" i="17" s="1"/>
  <c r="S103" i="17"/>
  <c r="R103" i="17"/>
  <c r="E103" i="17"/>
  <c r="U103" i="17" s="1"/>
  <c r="S102" i="17"/>
  <c r="R102" i="17"/>
  <c r="E102" i="17"/>
  <c r="U102" i="17" s="1"/>
  <c r="S101" i="17"/>
  <c r="R101" i="17"/>
  <c r="E101" i="17"/>
  <c r="U101" i="17" s="1"/>
  <c r="S100" i="17"/>
  <c r="R100" i="17"/>
  <c r="E100" i="17"/>
  <c r="U100" i="17" s="1"/>
  <c r="S99" i="17"/>
  <c r="R99" i="17"/>
  <c r="E99" i="17"/>
  <c r="T99" i="17" s="1"/>
  <c r="S98" i="17"/>
  <c r="R98" i="17"/>
  <c r="E98" i="17"/>
  <c r="S97" i="17"/>
  <c r="R97" i="17"/>
  <c r="E97" i="17"/>
  <c r="U97" i="17" s="1"/>
  <c r="S96" i="17"/>
  <c r="R96" i="17"/>
  <c r="E96" i="17"/>
  <c r="T96" i="17" s="1"/>
  <c r="W95" i="17"/>
  <c r="W112" i="17" s="1"/>
  <c r="V95" i="17"/>
  <c r="V112" i="17" s="1"/>
  <c r="M95" i="17"/>
  <c r="M112" i="17" s="1"/>
  <c r="S112" i="17" s="1"/>
  <c r="L95" i="17"/>
  <c r="R95" i="17" s="1"/>
  <c r="K95" i="17"/>
  <c r="K112" i="17" s="1"/>
  <c r="J95" i="17"/>
  <c r="J112" i="17" s="1"/>
  <c r="I95" i="17"/>
  <c r="I112" i="17" s="1"/>
  <c r="H95" i="17"/>
  <c r="H112" i="17" s="1"/>
  <c r="G95" i="17"/>
  <c r="G112" i="17" s="1"/>
  <c r="F95" i="17"/>
  <c r="F112" i="17" s="1"/>
  <c r="D95" i="17"/>
  <c r="D112" i="17" s="1"/>
  <c r="C95" i="17"/>
  <c r="C112" i="17" s="1"/>
  <c r="B95" i="17"/>
  <c r="B112" i="17" s="1"/>
  <c r="W113" i="18"/>
  <c r="V113" i="18"/>
  <c r="Q113" i="18"/>
  <c r="P113" i="18"/>
  <c r="O113" i="18"/>
  <c r="N113" i="18"/>
  <c r="M113" i="18"/>
  <c r="S113" i="18" s="1"/>
  <c r="L113" i="18"/>
  <c r="R113" i="18" s="1"/>
  <c r="K113" i="18"/>
  <c r="J113" i="18"/>
  <c r="I113" i="18"/>
  <c r="H113" i="18"/>
  <c r="G113" i="18"/>
  <c r="F113" i="18"/>
  <c r="E113" i="18"/>
  <c r="T113" i="18" s="1"/>
  <c r="D113" i="18"/>
  <c r="C113" i="18"/>
  <c r="B113" i="18"/>
  <c r="Q112" i="18"/>
  <c r="P112" i="18"/>
  <c r="O112" i="18"/>
  <c r="N112" i="18"/>
  <c r="U111" i="18"/>
  <c r="T111" i="18"/>
  <c r="S111" i="18"/>
  <c r="R111" i="18"/>
  <c r="S110" i="18"/>
  <c r="R110" i="18"/>
  <c r="E110" i="18"/>
  <c r="U110" i="18" s="1"/>
  <c r="S109" i="18"/>
  <c r="R109" i="18"/>
  <c r="E109" i="18"/>
  <c r="U109" i="18" s="1"/>
  <c r="S108" i="18"/>
  <c r="R108" i="18"/>
  <c r="E108" i="18"/>
  <c r="T108" i="18" s="1"/>
  <c r="S107" i="18"/>
  <c r="R107" i="18"/>
  <c r="E107" i="18"/>
  <c r="U107" i="18" s="1"/>
  <c r="S106" i="18"/>
  <c r="R106" i="18"/>
  <c r="E106" i="18"/>
  <c r="U106" i="18" s="1"/>
  <c r="S105" i="18"/>
  <c r="R105" i="18"/>
  <c r="E105" i="18"/>
  <c r="U105" i="18" s="1"/>
  <c r="U104" i="18"/>
  <c r="S104" i="18"/>
  <c r="R104" i="18"/>
  <c r="E104" i="18"/>
  <c r="T104" i="18" s="1"/>
  <c r="S103" i="18"/>
  <c r="R103" i="18"/>
  <c r="E103" i="18"/>
  <c r="U103" i="18" s="1"/>
  <c r="U102" i="18"/>
  <c r="S102" i="18"/>
  <c r="R102" i="18"/>
  <c r="E102" i="18"/>
  <c r="T102" i="18" s="1"/>
  <c r="S101" i="18"/>
  <c r="R101" i="18"/>
  <c r="E101" i="18"/>
  <c r="U101" i="18" s="1"/>
  <c r="S100" i="18"/>
  <c r="R100" i="18"/>
  <c r="E100" i="18"/>
  <c r="T100" i="18" s="1"/>
  <c r="S99" i="18"/>
  <c r="R99" i="18"/>
  <c r="E99" i="18"/>
  <c r="U99" i="18" s="1"/>
  <c r="S98" i="18"/>
  <c r="R98" i="18"/>
  <c r="E98" i="18"/>
  <c r="U98" i="18" s="1"/>
  <c r="S97" i="18"/>
  <c r="R97" i="18"/>
  <c r="E97" i="18"/>
  <c r="T97" i="18" s="1"/>
  <c r="S96" i="18"/>
  <c r="R96" i="18"/>
  <c r="E96" i="18"/>
  <c r="U96" i="18" s="1"/>
  <c r="W95" i="18"/>
  <c r="W112" i="18" s="1"/>
  <c r="V95" i="18"/>
  <c r="V112" i="18" s="1"/>
  <c r="M95" i="18"/>
  <c r="S95" i="18" s="1"/>
  <c r="L95" i="18"/>
  <c r="K95" i="18"/>
  <c r="K112" i="18" s="1"/>
  <c r="J95" i="18"/>
  <c r="J112" i="18" s="1"/>
  <c r="I95" i="18"/>
  <c r="I112" i="18" s="1"/>
  <c r="H95" i="18"/>
  <c r="H112" i="18" s="1"/>
  <c r="G95" i="18"/>
  <c r="G112" i="18" s="1"/>
  <c r="F95" i="18"/>
  <c r="F112" i="18" s="1"/>
  <c r="D95" i="18"/>
  <c r="D112" i="18" s="1"/>
  <c r="C95" i="18"/>
  <c r="C112" i="18" s="1"/>
  <c r="B95" i="18"/>
  <c r="B112" i="18" s="1"/>
  <c r="W113" i="19"/>
  <c r="V113" i="19"/>
  <c r="Q113" i="19"/>
  <c r="P113" i="19"/>
  <c r="O113" i="19"/>
  <c r="N113" i="19"/>
  <c r="M113" i="19"/>
  <c r="S113" i="19" s="1"/>
  <c r="L113" i="19"/>
  <c r="R113" i="19" s="1"/>
  <c r="K113" i="19"/>
  <c r="J113" i="19"/>
  <c r="I113" i="19"/>
  <c r="H113" i="19"/>
  <c r="G113" i="19"/>
  <c r="F113" i="19"/>
  <c r="E113" i="19"/>
  <c r="U113" i="19" s="1"/>
  <c r="D113" i="19"/>
  <c r="C113" i="19"/>
  <c r="B113" i="19"/>
  <c r="Q112" i="19"/>
  <c r="P112" i="19"/>
  <c r="O112" i="19"/>
  <c r="N112" i="19"/>
  <c r="U111" i="19"/>
  <c r="T111" i="19"/>
  <c r="S111" i="19"/>
  <c r="R111" i="19"/>
  <c r="S110" i="19"/>
  <c r="R110" i="19"/>
  <c r="E110" i="19"/>
  <c r="U110" i="19" s="1"/>
  <c r="S109" i="19"/>
  <c r="R109" i="19"/>
  <c r="E109" i="19"/>
  <c r="T109" i="19" s="1"/>
  <c r="S108" i="19"/>
  <c r="R108" i="19"/>
  <c r="E108" i="19"/>
  <c r="U108" i="19" s="1"/>
  <c r="S107" i="19"/>
  <c r="R107" i="19"/>
  <c r="E107" i="19"/>
  <c r="U107" i="19" s="1"/>
  <c r="T106" i="19"/>
  <c r="S106" i="19"/>
  <c r="R106" i="19"/>
  <c r="E106" i="19"/>
  <c r="U106" i="19" s="1"/>
  <c r="S105" i="19"/>
  <c r="R105" i="19"/>
  <c r="E105" i="19"/>
  <c r="U105" i="19" s="1"/>
  <c r="S104" i="19"/>
  <c r="R104" i="19"/>
  <c r="E104" i="19"/>
  <c r="U104" i="19" s="1"/>
  <c r="S103" i="19"/>
  <c r="R103" i="19"/>
  <c r="E103" i="19"/>
  <c r="U103" i="19" s="1"/>
  <c r="S102" i="19"/>
  <c r="R102" i="19"/>
  <c r="E102" i="19"/>
  <c r="U102" i="19" s="1"/>
  <c r="S101" i="19"/>
  <c r="R101" i="19"/>
  <c r="E101" i="19"/>
  <c r="T101" i="19" s="1"/>
  <c r="S100" i="19"/>
  <c r="R100" i="19"/>
  <c r="E100" i="19"/>
  <c r="S99" i="19"/>
  <c r="R99" i="19"/>
  <c r="E99" i="19"/>
  <c r="U99" i="19" s="1"/>
  <c r="S98" i="19"/>
  <c r="R98" i="19"/>
  <c r="E98" i="19"/>
  <c r="U98" i="19" s="1"/>
  <c r="S97" i="19"/>
  <c r="R97" i="19"/>
  <c r="E97" i="19"/>
  <c r="U97" i="19" s="1"/>
  <c r="S96" i="19"/>
  <c r="R96" i="19"/>
  <c r="E96" i="19"/>
  <c r="U96" i="19" s="1"/>
  <c r="W95" i="19"/>
  <c r="W112" i="19" s="1"/>
  <c r="V95" i="19"/>
  <c r="V112" i="19" s="1"/>
  <c r="M95" i="19"/>
  <c r="S95" i="19" s="1"/>
  <c r="L95" i="19"/>
  <c r="R95" i="19" s="1"/>
  <c r="K95" i="19"/>
  <c r="K112" i="19" s="1"/>
  <c r="J95" i="19"/>
  <c r="J112" i="19" s="1"/>
  <c r="I95" i="19"/>
  <c r="I112" i="19" s="1"/>
  <c r="H95" i="19"/>
  <c r="H112" i="19" s="1"/>
  <c r="G95" i="19"/>
  <c r="G112" i="19" s="1"/>
  <c r="F95" i="19"/>
  <c r="F112" i="19" s="1"/>
  <c r="D95" i="19"/>
  <c r="D112" i="19" s="1"/>
  <c r="C95" i="19"/>
  <c r="C112" i="19" s="1"/>
  <c r="B95" i="19"/>
  <c r="B112" i="19" s="1"/>
  <c r="W113" i="20"/>
  <c r="V113" i="20"/>
  <c r="Q113" i="20"/>
  <c r="P113" i="20"/>
  <c r="O113" i="20"/>
  <c r="N113" i="20"/>
  <c r="M113" i="20"/>
  <c r="S113" i="20" s="1"/>
  <c r="L113" i="20"/>
  <c r="R113" i="20" s="1"/>
  <c r="K113" i="20"/>
  <c r="J113" i="20"/>
  <c r="I113" i="20"/>
  <c r="H113" i="20"/>
  <c r="G113" i="20"/>
  <c r="F113" i="20"/>
  <c r="E113" i="20"/>
  <c r="U113" i="20" s="1"/>
  <c r="D113" i="20"/>
  <c r="C113" i="20"/>
  <c r="B113" i="20"/>
  <c r="Q112" i="20"/>
  <c r="P112" i="20"/>
  <c r="O112" i="20"/>
  <c r="N112" i="20"/>
  <c r="U111" i="20"/>
  <c r="T111" i="20"/>
  <c r="S111" i="20"/>
  <c r="R111" i="20"/>
  <c r="S110" i="20"/>
  <c r="R110" i="20"/>
  <c r="E110" i="20"/>
  <c r="T110" i="20" s="1"/>
  <c r="U109" i="20"/>
  <c r="T109" i="20"/>
  <c r="S109" i="20"/>
  <c r="R109" i="20"/>
  <c r="E109" i="20"/>
  <c r="S108" i="20"/>
  <c r="R108" i="20"/>
  <c r="E108" i="20"/>
  <c r="U108" i="20" s="1"/>
  <c r="S107" i="20"/>
  <c r="R107" i="20"/>
  <c r="E107" i="20"/>
  <c r="T107" i="20" s="1"/>
  <c r="S106" i="20"/>
  <c r="R106" i="20"/>
  <c r="E106" i="20"/>
  <c r="U106" i="20" s="1"/>
  <c r="S105" i="20"/>
  <c r="R105" i="20"/>
  <c r="E105" i="20"/>
  <c r="U105" i="20" s="1"/>
  <c r="S104" i="20"/>
  <c r="R104" i="20"/>
  <c r="E104" i="20"/>
  <c r="U104" i="20" s="1"/>
  <c r="S103" i="20"/>
  <c r="R103" i="20"/>
  <c r="E103" i="20"/>
  <c r="U103" i="20" s="1"/>
  <c r="S102" i="20"/>
  <c r="R102" i="20"/>
  <c r="E102" i="20"/>
  <c r="T102" i="20" s="1"/>
  <c r="S101" i="20"/>
  <c r="R101" i="20"/>
  <c r="E101" i="20"/>
  <c r="U101" i="20" s="1"/>
  <c r="S100" i="20"/>
  <c r="R100" i="20"/>
  <c r="E100" i="20"/>
  <c r="S99" i="20"/>
  <c r="R99" i="20"/>
  <c r="E99" i="20"/>
  <c r="S98" i="20"/>
  <c r="R98" i="20"/>
  <c r="E98" i="20"/>
  <c r="U98" i="20" s="1"/>
  <c r="S97" i="20"/>
  <c r="R97" i="20"/>
  <c r="E97" i="20"/>
  <c r="U97" i="20" s="1"/>
  <c r="U96" i="20"/>
  <c r="S96" i="20"/>
  <c r="R96" i="20"/>
  <c r="E96" i="20"/>
  <c r="T96" i="20" s="1"/>
  <c r="W95" i="20"/>
  <c r="W112" i="20" s="1"/>
  <c r="V95" i="20"/>
  <c r="V112" i="20" s="1"/>
  <c r="M95" i="20"/>
  <c r="M112" i="20" s="1"/>
  <c r="S112" i="20" s="1"/>
  <c r="L95" i="20"/>
  <c r="K95" i="20"/>
  <c r="K112" i="20" s="1"/>
  <c r="J95" i="20"/>
  <c r="J112" i="20" s="1"/>
  <c r="I95" i="20"/>
  <c r="I112" i="20" s="1"/>
  <c r="H95" i="20"/>
  <c r="H112" i="20" s="1"/>
  <c r="G95" i="20"/>
  <c r="G112" i="20" s="1"/>
  <c r="F95" i="20"/>
  <c r="F112" i="20" s="1"/>
  <c r="D95" i="20"/>
  <c r="D112" i="20" s="1"/>
  <c r="C95" i="20"/>
  <c r="C112" i="20" s="1"/>
  <c r="B95" i="20"/>
  <c r="B112" i="20" s="1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T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U110" i="1" s="1"/>
  <c r="S109" i="1"/>
  <c r="R109" i="1"/>
  <c r="E109" i="1"/>
  <c r="U109" i="1" s="1"/>
  <c r="S108" i="1"/>
  <c r="R108" i="1"/>
  <c r="E108" i="1"/>
  <c r="T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U102" i="1" s="1"/>
  <c r="T101" i="1"/>
  <c r="S101" i="1"/>
  <c r="R101" i="1"/>
  <c r="E101" i="1"/>
  <c r="U101" i="1" s="1"/>
  <c r="S100" i="1"/>
  <c r="R100" i="1"/>
  <c r="E100" i="1"/>
  <c r="T100" i="1" s="1"/>
  <c r="S99" i="1"/>
  <c r="R99" i="1"/>
  <c r="E99" i="1"/>
  <c r="U99" i="1" s="1"/>
  <c r="S98" i="1"/>
  <c r="R98" i="1"/>
  <c r="E98" i="1"/>
  <c r="T98" i="1" s="1"/>
  <c r="S97" i="1"/>
  <c r="R97" i="1"/>
  <c r="E97" i="1"/>
  <c r="S96" i="1"/>
  <c r="R96" i="1"/>
  <c r="E96" i="1"/>
  <c r="U96" i="1" s="1"/>
  <c r="W95" i="1"/>
  <c r="W112" i="1" s="1"/>
  <c r="V95" i="1"/>
  <c r="V112" i="1" s="1"/>
  <c r="M95" i="1"/>
  <c r="S95" i="1" s="1"/>
  <c r="L95" i="1"/>
  <c r="R95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81" i="10"/>
  <c r="E80" i="10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82" i="11"/>
  <c r="E81" i="11"/>
  <c r="E80" i="1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81" i="12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3"/>
  <c r="E82" i="13"/>
  <c r="E81" i="13"/>
  <c r="E80" i="13"/>
  <c r="W79" i="13"/>
  <c r="V79" i="13"/>
  <c r="M79" i="13"/>
  <c r="L79" i="13"/>
  <c r="K79" i="13"/>
  <c r="J79" i="13"/>
  <c r="I79" i="13"/>
  <c r="H79" i="13"/>
  <c r="G79" i="13"/>
  <c r="F79" i="13"/>
  <c r="D79" i="13"/>
  <c r="C79" i="13"/>
  <c r="B79" i="13"/>
  <c r="A76" i="13"/>
  <c r="E83" i="14"/>
  <c r="E82" i="14"/>
  <c r="E81" i="14"/>
  <c r="E80" i="14"/>
  <c r="W79" i="14"/>
  <c r="V79" i="14"/>
  <c r="M79" i="14"/>
  <c r="L79" i="14"/>
  <c r="K79" i="14"/>
  <c r="J79" i="14"/>
  <c r="I79" i="14"/>
  <c r="H79" i="14"/>
  <c r="G79" i="14"/>
  <c r="F79" i="14"/>
  <c r="D79" i="14"/>
  <c r="C79" i="14"/>
  <c r="B79" i="14"/>
  <c r="A76" i="14"/>
  <c r="E83" i="15"/>
  <c r="E82" i="15"/>
  <c r="E81" i="15"/>
  <c r="E80" i="15"/>
  <c r="W79" i="15"/>
  <c r="V79" i="15"/>
  <c r="M79" i="15"/>
  <c r="L79" i="15"/>
  <c r="K79" i="15"/>
  <c r="J79" i="15"/>
  <c r="I79" i="15"/>
  <c r="H79" i="15"/>
  <c r="G79" i="15"/>
  <c r="F79" i="15"/>
  <c r="D79" i="15"/>
  <c r="C79" i="15"/>
  <c r="B79" i="15"/>
  <c r="A76" i="15"/>
  <c r="E83" i="16"/>
  <c r="E82" i="16"/>
  <c r="E81" i="16"/>
  <c r="E80" i="16"/>
  <c r="W79" i="16"/>
  <c r="V79" i="16"/>
  <c r="M79" i="16"/>
  <c r="L79" i="16"/>
  <c r="K79" i="16"/>
  <c r="J79" i="16"/>
  <c r="I79" i="16"/>
  <c r="H79" i="16"/>
  <c r="G79" i="16"/>
  <c r="F79" i="16"/>
  <c r="D79" i="16"/>
  <c r="C79" i="16"/>
  <c r="B79" i="16"/>
  <c r="A76" i="16"/>
  <c r="E83" i="17"/>
  <c r="E82" i="17"/>
  <c r="E81" i="17"/>
  <c r="E80" i="17"/>
  <c r="W79" i="17"/>
  <c r="V79" i="17"/>
  <c r="M79" i="17"/>
  <c r="L79" i="17"/>
  <c r="K79" i="17"/>
  <c r="J79" i="17"/>
  <c r="I79" i="17"/>
  <c r="H79" i="17"/>
  <c r="G79" i="17"/>
  <c r="F79" i="17"/>
  <c r="D79" i="17"/>
  <c r="C79" i="17"/>
  <c r="B79" i="17"/>
  <c r="A76" i="17"/>
  <c r="E83" i="18"/>
  <c r="E82" i="18"/>
  <c r="E81" i="18"/>
  <c r="E80" i="18"/>
  <c r="W79" i="18"/>
  <c r="V79" i="18"/>
  <c r="M79" i="18"/>
  <c r="L79" i="18"/>
  <c r="K79" i="18"/>
  <c r="J79" i="18"/>
  <c r="I79" i="18"/>
  <c r="H79" i="18"/>
  <c r="G79" i="18"/>
  <c r="F79" i="18"/>
  <c r="D79" i="18"/>
  <c r="C79" i="18"/>
  <c r="B79" i="18"/>
  <c r="A76" i="18"/>
  <c r="E83" i="19"/>
  <c r="E82" i="19"/>
  <c r="E81" i="19"/>
  <c r="E80" i="19"/>
  <c r="W79" i="19"/>
  <c r="V79" i="19"/>
  <c r="M79" i="19"/>
  <c r="L79" i="19"/>
  <c r="K79" i="19"/>
  <c r="J79" i="19"/>
  <c r="I79" i="19"/>
  <c r="H79" i="19"/>
  <c r="G79" i="19"/>
  <c r="F79" i="19"/>
  <c r="D79" i="19"/>
  <c r="C79" i="19"/>
  <c r="B79" i="19"/>
  <c r="A76" i="19"/>
  <c r="E83" i="20"/>
  <c r="E82" i="20"/>
  <c r="E81" i="20"/>
  <c r="E80" i="20"/>
  <c r="W79" i="20"/>
  <c r="V79" i="20"/>
  <c r="M79" i="20"/>
  <c r="L79" i="20"/>
  <c r="K79" i="20"/>
  <c r="J79" i="20"/>
  <c r="I79" i="20"/>
  <c r="H79" i="20"/>
  <c r="G79" i="20"/>
  <c r="F79" i="20"/>
  <c r="D79" i="20"/>
  <c r="C79" i="20"/>
  <c r="B79" i="20"/>
  <c r="A76" i="20"/>
  <c r="E83" i="1"/>
  <c r="E82" i="1"/>
  <c r="E81" i="1"/>
  <c r="E80" i="1"/>
  <c r="E79" i="1" s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20"/>
  <c r="R93" i="20"/>
  <c r="Q93" i="20"/>
  <c r="P93" i="20"/>
  <c r="E93" i="20"/>
  <c r="U93" i="20" s="1"/>
  <c r="S92" i="20"/>
  <c r="R92" i="20"/>
  <c r="Q92" i="20"/>
  <c r="P92" i="20"/>
  <c r="E92" i="20"/>
  <c r="U92" i="20" s="1"/>
  <c r="S91" i="20"/>
  <c r="R91" i="20"/>
  <c r="Q91" i="20"/>
  <c r="P91" i="20"/>
  <c r="E91" i="20"/>
  <c r="U91" i="20" s="1"/>
  <c r="S90" i="20"/>
  <c r="R90" i="20"/>
  <c r="Q90" i="20"/>
  <c r="P90" i="20"/>
  <c r="E90" i="20"/>
  <c r="U90" i="20" s="1"/>
  <c r="S89" i="20"/>
  <c r="R89" i="20"/>
  <c r="Q89" i="20"/>
  <c r="P89" i="20"/>
  <c r="E89" i="20"/>
  <c r="U88" i="20"/>
  <c r="S88" i="20"/>
  <c r="R88" i="20"/>
  <c r="Q88" i="20"/>
  <c r="P88" i="20"/>
  <c r="E88" i="20"/>
  <c r="T88" i="20" s="1"/>
  <c r="T87" i="20"/>
  <c r="S87" i="20"/>
  <c r="R87" i="20"/>
  <c r="Q87" i="20"/>
  <c r="P87" i="20"/>
  <c r="E87" i="20"/>
  <c r="U87" i="20" s="1"/>
  <c r="S86" i="20"/>
  <c r="R86" i="20"/>
  <c r="Q86" i="20"/>
  <c r="P86" i="20"/>
  <c r="E86" i="20"/>
  <c r="U86" i="20" s="1"/>
  <c r="V72" i="20"/>
  <c r="O72" i="20"/>
  <c r="N72" i="20"/>
  <c r="M72" i="20"/>
  <c r="L72" i="20"/>
  <c r="K72" i="20"/>
  <c r="J72" i="20"/>
  <c r="I72" i="20"/>
  <c r="S72" i="20" s="1"/>
  <c r="H72" i="20"/>
  <c r="R72" i="20" s="1"/>
  <c r="G72" i="20"/>
  <c r="F72" i="20"/>
  <c r="C72" i="20"/>
  <c r="B72" i="20"/>
  <c r="V71" i="20"/>
  <c r="O71" i="20"/>
  <c r="N71" i="20"/>
  <c r="M71" i="20"/>
  <c r="L71" i="20"/>
  <c r="K71" i="20"/>
  <c r="J71" i="20"/>
  <c r="I71" i="20"/>
  <c r="Q71" i="20" s="1"/>
  <c r="H71" i="20"/>
  <c r="R71" i="20" s="1"/>
  <c r="G71" i="20"/>
  <c r="F71" i="20"/>
  <c r="C71" i="20"/>
  <c r="E71" i="20" s="1"/>
  <c r="B71" i="20"/>
  <c r="V70" i="20"/>
  <c r="O70" i="20"/>
  <c r="N70" i="20"/>
  <c r="M70" i="20"/>
  <c r="L70" i="20"/>
  <c r="K70" i="20"/>
  <c r="J70" i="20"/>
  <c r="I70" i="20"/>
  <c r="S70" i="20" s="1"/>
  <c r="H70" i="20"/>
  <c r="R70" i="20" s="1"/>
  <c r="G70" i="20"/>
  <c r="F70" i="20"/>
  <c r="C70" i="20"/>
  <c r="B70" i="20"/>
  <c r="E70" i="20" s="1"/>
  <c r="S69" i="20"/>
  <c r="R69" i="20"/>
  <c r="Q69" i="20"/>
  <c r="P69" i="20"/>
  <c r="E69" i="20"/>
  <c r="U69" i="20" s="1"/>
  <c r="V67" i="20"/>
  <c r="O67" i="20"/>
  <c r="N67" i="20"/>
  <c r="M67" i="20"/>
  <c r="L67" i="20"/>
  <c r="K67" i="20"/>
  <c r="J67" i="20"/>
  <c r="I67" i="20"/>
  <c r="H67" i="20"/>
  <c r="G67" i="20"/>
  <c r="F67" i="20"/>
  <c r="C67" i="20"/>
  <c r="B67" i="20"/>
  <c r="V66" i="20"/>
  <c r="O66" i="20"/>
  <c r="N66" i="20"/>
  <c r="M66" i="20"/>
  <c r="L66" i="20"/>
  <c r="K66" i="20"/>
  <c r="J66" i="20"/>
  <c r="I66" i="20"/>
  <c r="S66" i="20" s="1"/>
  <c r="H66" i="20"/>
  <c r="R66" i="20" s="1"/>
  <c r="G66" i="20"/>
  <c r="F66" i="20"/>
  <c r="C66" i="20"/>
  <c r="B66" i="20"/>
  <c r="E66" i="20" s="1"/>
  <c r="T65" i="20"/>
  <c r="S65" i="20"/>
  <c r="R65" i="20"/>
  <c r="Q65" i="20"/>
  <c r="P65" i="20"/>
  <c r="E65" i="20"/>
  <c r="U65" i="20" s="1"/>
  <c r="S64" i="20"/>
  <c r="R64" i="20"/>
  <c r="Q64" i="20"/>
  <c r="P64" i="20"/>
  <c r="E64" i="20"/>
  <c r="U64" i="20" s="1"/>
  <c r="S63" i="20"/>
  <c r="R63" i="20"/>
  <c r="Q63" i="20"/>
  <c r="P63" i="20"/>
  <c r="E63" i="20"/>
  <c r="U63" i="20" s="1"/>
  <c r="U62" i="20"/>
  <c r="S62" i="20"/>
  <c r="R62" i="20"/>
  <c r="Q62" i="20"/>
  <c r="P62" i="20"/>
  <c r="E62" i="20"/>
  <c r="T62" i="20" s="1"/>
  <c r="S61" i="20"/>
  <c r="R61" i="20"/>
  <c r="Q61" i="20"/>
  <c r="P61" i="20"/>
  <c r="E61" i="20"/>
  <c r="V59" i="20"/>
  <c r="O59" i="20"/>
  <c r="N59" i="20"/>
  <c r="M59" i="20"/>
  <c r="L59" i="20"/>
  <c r="K59" i="20"/>
  <c r="J59" i="20"/>
  <c r="I59" i="20"/>
  <c r="H59" i="20"/>
  <c r="R59" i="20" s="1"/>
  <c r="G59" i="20"/>
  <c r="F59" i="20"/>
  <c r="C59" i="20"/>
  <c r="B59" i="20"/>
  <c r="E59" i="20" s="1"/>
  <c r="S58" i="20"/>
  <c r="R58" i="20"/>
  <c r="Q58" i="20"/>
  <c r="P58" i="20"/>
  <c r="E58" i="20"/>
  <c r="T58" i="20" s="1"/>
  <c r="S57" i="20"/>
  <c r="R57" i="20"/>
  <c r="Q57" i="20"/>
  <c r="P57" i="20"/>
  <c r="E57" i="20"/>
  <c r="U57" i="20" s="1"/>
  <c r="S56" i="20"/>
  <c r="R56" i="20"/>
  <c r="Q56" i="20"/>
  <c r="P56" i="20"/>
  <c r="E56" i="20"/>
  <c r="U55" i="20"/>
  <c r="S55" i="20"/>
  <c r="R55" i="20"/>
  <c r="Q55" i="20"/>
  <c r="P55" i="20"/>
  <c r="E55" i="20"/>
  <c r="T55" i="20" s="1"/>
  <c r="V53" i="20"/>
  <c r="O53" i="20"/>
  <c r="N53" i="20"/>
  <c r="M53" i="20"/>
  <c r="L53" i="20"/>
  <c r="K53" i="20"/>
  <c r="S53" i="20" s="1"/>
  <c r="J53" i="20"/>
  <c r="I53" i="20"/>
  <c r="H53" i="20"/>
  <c r="G53" i="20"/>
  <c r="F53" i="20"/>
  <c r="C53" i="20"/>
  <c r="B53" i="20"/>
  <c r="S52" i="20"/>
  <c r="R52" i="20"/>
  <c r="Q52" i="20"/>
  <c r="P52" i="20"/>
  <c r="E52" i="20"/>
  <c r="U51" i="20"/>
  <c r="S51" i="20"/>
  <c r="R51" i="20"/>
  <c r="Q51" i="20"/>
  <c r="P51" i="20"/>
  <c r="E51" i="20"/>
  <c r="T50" i="20"/>
  <c r="S50" i="20"/>
  <c r="R50" i="20"/>
  <c r="Q50" i="20"/>
  <c r="P50" i="20"/>
  <c r="E50" i="20"/>
  <c r="U50" i="20" s="1"/>
  <c r="S49" i="20"/>
  <c r="R49" i="20"/>
  <c r="Q49" i="20"/>
  <c r="P49" i="20"/>
  <c r="E49" i="20"/>
  <c r="S48" i="20"/>
  <c r="R48" i="20"/>
  <c r="Q48" i="20"/>
  <c r="P48" i="20"/>
  <c r="E48" i="20"/>
  <c r="U48" i="20" s="1"/>
  <c r="S47" i="20"/>
  <c r="R47" i="20"/>
  <c r="Q47" i="20"/>
  <c r="P47" i="20"/>
  <c r="E47" i="20"/>
  <c r="U47" i="20" s="1"/>
  <c r="S46" i="20"/>
  <c r="R46" i="20"/>
  <c r="Q46" i="20"/>
  <c r="P46" i="20"/>
  <c r="E46" i="20"/>
  <c r="S45" i="20"/>
  <c r="R45" i="20"/>
  <c r="Q45" i="20"/>
  <c r="P45" i="20"/>
  <c r="E45" i="20"/>
  <c r="U45" i="20" s="1"/>
  <c r="S44" i="20"/>
  <c r="R44" i="20"/>
  <c r="Q44" i="20"/>
  <c r="P44" i="20"/>
  <c r="E44" i="20"/>
  <c r="S43" i="20"/>
  <c r="R43" i="20"/>
  <c r="Q43" i="20"/>
  <c r="P43" i="20"/>
  <c r="E43" i="20"/>
  <c r="U43" i="20" s="1"/>
  <c r="S42" i="20"/>
  <c r="R42" i="20"/>
  <c r="Q42" i="20"/>
  <c r="P42" i="20"/>
  <c r="E42" i="20"/>
  <c r="V40" i="20"/>
  <c r="O40" i="20"/>
  <c r="N40" i="20"/>
  <c r="M40" i="20"/>
  <c r="L40" i="20"/>
  <c r="K40" i="20"/>
  <c r="J40" i="20"/>
  <c r="R40" i="20" s="1"/>
  <c r="I40" i="20"/>
  <c r="S40" i="20" s="1"/>
  <c r="H40" i="20"/>
  <c r="G40" i="20"/>
  <c r="F40" i="20"/>
  <c r="C40" i="20"/>
  <c r="B40" i="20"/>
  <c r="E40" i="20" s="1"/>
  <c r="U39" i="20"/>
  <c r="S39" i="20"/>
  <c r="R39" i="20"/>
  <c r="Q39" i="20"/>
  <c r="P39" i="20"/>
  <c r="E39" i="20"/>
  <c r="T39" i="20" s="1"/>
  <c r="T38" i="20"/>
  <c r="S38" i="20"/>
  <c r="R38" i="20"/>
  <c r="Q38" i="20"/>
  <c r="P38" i="20"/>
  <c r="E38" i="20"/>
  <c r="U38" i="20" s="1"/>
  <c r="S37" i="20"/>
  <c r="R37" i="20"/>
  <c r="Q37" i="20"/>
  <c r="P37" i="20"/>
  <c r="E37" i="20"/>
  <c r="S36" i="20"/>
  <c r="R36" i="20"/>
  <c r="Q36" i="20"/>
  <c r="P36" i="20"/>
  <c r="E36" i="20"/>
  <c r="U36" i="20" s="1"/>
  <c r="S35" i="20"/>
  <c r="R35" i="20"/>
  <c r="Q35" i="20"/>
  <c r="P35" i="20"/>
  <c r="E35" i="20"/>
  <c r="U35" i="20" s="1"/>
  <c r="V33" i="20"/>
  <c r="O33" i="20"/>
  <c r="N33" i="20"/>
  <c r="M33" i="20"/>
  <c r="L33" i="20"/>
  <c r="K33" i="20"/>
  <c r="J33" i="20"/>
  <c r="I33" i="20"/>
  <c r="S33" i="20" s="1"/>
  <c r="H33" i="20"/>
  <c r="G33" i="20"/>
  <c r="F33" i="20"/>
  <c r="C33" i="20"/>
  <c r="B33" i="20"/>
  <c r="S32" i="20"/>
  <c r="R32" i="20"/>
  <c r="Q32" i="20"/>
  <c r="P32" i="20"/>
  <c r="E32" i="20"/>
  <c r="V30" i="20"/>
  <c r="O30" i="20"/>
  <c r="N30" i="20"/>
  <c r="M30" i="20"/>
  <c r="L30" i="20"/>
  <c r="K30" i="20"/>
  <c r="J30" i="20"/>
  <c r="I30" i="20"/>
  <c r="S30" i="20" s="1"/>
  <c r="H30" i="20"/>
  <c r="R30" i="20" s="1"/>
  <c r="G30" i="20"/>
  <c r="F30" i="20"/>
  <c r="C30" i="20"/>
  <c r="E30" i="20" s="1"/>
  <c r="B30" i="20"/>
  <c r="S29" i="20"/>
  <c r="R29" i="20"/>
  <c r="Q29" i="20"/>
  <c r="P29" i="20"/>
  <c r="E29" i="20"/>
  <c r="S28" i="20"/>
  <c r="R28" i="20"/>
  <c r="Q28" i="20"/>
  <c r="P28" i="20"/>
  <c r="E28" i="20"/>
  <c r="U28" i="20" s="1"/>
  <c r="S27" i="20"/>
  <c r="R27" i="20"/>
  <c r="Q27" i="20"/>
  <c r="P27" i="20"/>
  <c r="E27" i="20"/>
  <c r="U27" i="20" s="1"/>
  <c r="S26" i="20"/>
  <c r="R26" i="20"/>
  <c r="Q26" i="20"/>
  <c r="P26" i="20"/>
  <c r="E26" i="20"/>
  <c r="V24" i="20"/>
  <c r="O24" i="20"/>
  <c r="N24" i="20"/>
  <c r="M24" i="20"/>
  <c r="L24" i="20"/>
  <c r="K24" i="20"/>
  <c r="J24" i="20"/>
  <c r="I24" i="20"/>
  <c r="S24" i="20" s="1"/>
  <c r="H24" i="20"/>
  <c r="G24" i="20"/>
  <c r="F24" i="20"/>
  <c r="C24" i="20"/>
  <c r="B24" i="20"/>
  <c r="E24" i="20" s="1"/>
  <c r="S23" i="20"/>
  <c r="R23" i="20"/>
  <c r="Q23" i="20"/>
  <c r="P23" i="20"/>
  <c r="E23" i="20"/>
  <c r="U23" i="20" s="1"/>
  <c r="U22" i="20"/>
  <c r="S22" i="20"/>
  <c r="R22" i="20"/>
  <c r="Q22" i="20"/>
  <c r="P22" i="20"/>
  <c r="E22" i="20"/>
  <c r="T22" i="20" s="1"/>
  <c r="S21" i="20"/>
  <c r="R21" i="20"/>
  <c r="Q21" i="20"/>
  <c r="P21" i="20"/>
  <c r="E21" i="20"/>
  <c r="U21" i="20" s="1"/>
  <c r="S20" i="20"/>
  <c r="R20" i="20"/>
  <c r="Q20" i="20"/>
  <c r="P20" i="20"/>
  <c r="E20" i="20"/>
  <c r="U19" i="20"/>
  <c r="S19" i="20"/>
  <c r="R19" i="20"/>
  <c r="Q19" i="20"/>
  <c r="P19" i="20"/>
  <c r="E19" i="20"/>
  <c r="T19" i="20" s="1"/>
  <c r="S18" i="20"/>
  <c r="R18" i="20"/>
  <c r="Q18" i="20"/>
  <c r="P18" i="20"/>
  <c r="E18" i="20"/>
  <c r="S17" i="20"/>
  <c r="R17" i="20"/>
  <c r="Q17" i="20"/>
  <c r="P17" i="20"/>
  <c r="E17" i="20"/>
  <c r="V15" i="20"/>
  <c r="O15" i="20"/>
  <c r="N15" i="20"/>
  <c r="M15" i="20"/>
  <c r="L15" i="20"/>
  <c r="K15" i="20"/>
  <c r="J15" i="20"/>
  <c r="I15" i="20"/>
  <c r="H15" i="20"/>
  <c r="G15" i="20"/>
  <c r="F15" i="20"/>
  <c r="C15" i="20"/>
  <c r="B15" i="20"/>
  <c r="U14" i="20"/>
  <c r="T14" i="20"/>
  <c r="S14" i="20"/>
  <c r="R14" i="20"/>
  <c r="Q14" i="20"/>
  <c r="P14" i="20"/>
  <c r="E14" i="20"/>
  <c r="S13" i="20"/>
  <c r="R13" i="20"/>
  <c r="Q13" i="20"/>
  <c r="P13" i="20"/>
  <c r="T13" i="20" s="1"/>
  <c r="E13" i="20"/>
  <c r="S12" i="20"/>
  <c r="R12" i="20"/>
  <c r="Q12" i="20"/>
  <c r="P12" i="20"/>
  <c r="E12" i="20"/>
  <c r="U12" i="20" s="1"/>
  <c r="S11" i="20"/>
  <c r="R11" i="20"/>
  <c r="Q11" i="20"/>
  <c r="P11" i="20"/>
  <c r="E11" i="20"/>
  <c r="T11" i="20" s="1"/>
  <c r="S10" i="20"/>
  <c r="R10" i="20"/>
  <c r="Q10" i="20"/>
  <c r="U10" i="20" s="1"/>
  <c r="P10" i="20"/>
  <c r="E10" i="20"/>
  <c r="S9" i="20"/>
  <c r="R9" i="20"/>
  <c r="Q9" i="20"/>
  <c r="P9" i="20"/>
  <c r="E9" i="20"/>
  <c r="S93" i="19"/>
  <c r="R93" i="19"/>
  <c r="Q93" i="19"/>
  <c r="P93" i="19"/>
  <c r="E93" i="19"/>
  <c r="S92" i="19"/>
  <c r="R92" i="19"/>
  <c r="Q92" i="19"/>
  <c r="P92" i="19"/>
  <c r="E92" i="19"/>
  <c r="T92" i="19" s="1"/>
  <c r="S91" i="19"/>
  <c r="R91" i="19"/>
  <c r="Q91" i="19"/>
  <c r="P91" i="19"/>
  <c r="E91" i="19"/>
  <c r="T90" i="19"/>
  <c r="S90" i="19"/>
  <c r="R90" i="19"/>
  <c r="Q90" i="19"/>
  <c r="P90" i="19"/>
  <c r="E90" i="19"/>
  <c r="U90" i="19" s="1"/>
  <c r="S89" i="19"/>
  <c r="R89" i="19"/>
  <c r="Q89" i="19"/>
  <c r="P89" i="19"/>
  <c r="E89" i="19"/>
  <c r="U89" i="19" s="1"/>
  <c r="S88" i="19"/>
  <c r="R88" i="19"/>
  <c r="Q88" i="19"/>
  <c r="P88" i="19"/>
  <c r="E88" i="19"/>
  <c r="S87" i="19"/>
  <c r="R87" i="19"/>
  <c r="Q87" i="19"/>
  <c r="P87" i="19"/>
  <c r="E87" i="19"/>
  <c r="S86" i="19"/>
  <c r="R86" i="19"/>
  <c r="Q86" i="19"/>
  <c r="P86" i="19"/>
  <c r="E86" i="19"/>
  <c r="U86" i="19" s="1"/>
  <c r="V72" i="19"/>
  <c r="O72" i="19"/>
  <c r="N72" i="19"/>
  <c r="M72" i="19"/>
  <c r="L72" i="19"/>
  <c r="K72" i="19"/>
  <c r="J72" i="19"/>
  <c r="I72" i="19"/>
  <c r="S72" i="19" s="1"/>
  <c r="H72" i="19"/>
  <c r="R72" i="19" s="1"/>
  <c r="G72" i="19"/>
  <c r="F72" i="19"/>
  <c r="E72" i="19"/>
  <c r="C72" i="19"/>
  <c r="B72" i="19"/>
  <c r="V71" i="19"/>
  <c r="S71" i="19"/>
  <c r="O71" i="19"/>
  <c r="N71" i="19"/>
  <c r="M71" i="19"/>
  <c r="L71" i="19"/>
  <c r="K71" i="19"/>
  <c r="J71" i="19"/>
  <c r="I71" i="19"/>
  <c r="H71" i="19"/>
  <c r="R71" i="19" s="1"/>
  <c r="G71" i="19"/>
  <c r="F71" i="19"/>
  <c r="C71" i="19"/>
  <c r="B71" i="19"/>
  <c r="V70" i="19"/>
  <c r="O70" i="19"/>
  <c r="N70" i="19"/>
  <c r="M70" i="19"/>
  <c r="L70" i="19"/>
  <c r="K70" i="19"/>
  <c r="J70" i="19"/>
  <c r="I70" i="19"/>
  <c r="S70" i="19" s="1"/>
  <c r="H70" i="19"/>
  <c r="R70" i="19" s="1"/>
  <c r="G70" i="19"/>
  <c r="F70" i="19"/>
  <c r="C70" i="19"/>
  <c r="E70" i="19" s="1"/>
  <c r="B70" i="19"/>
  <c r="S69" i="19"/>
  <c r="R69" i="19"/>
  <c r="Q69" i="19"/>
  <c r="P69" i="19"/>
  <c r="E69" i="19"/>
  <c r="T69" i="19" s="1"/>
  <c r="V67" i="19"/>
  <c r="O67" i="19"/>
  <c r="N67" i="19"/>
  <c r="M67" i="19"/>
  <c r="L67" i="19"/>
  <c r="K67" i="19"/>
  <c r="J67" i="19"/>
  <c r="I67" i="19"/>
  <c r="S67" i="19" s="1"/>
  <c r="H67" i="19"/>
  <c r="G67" i="19"/>
  <c r="F67" i="19"/>
  <c r="C67" i="19"/>
  <c r="B67" i="19"/>
  <c r="V66" i="19"/>
  <c r="O66" i="19"/>
  <c r="N66" i="19"/>
  <c r="M66" i="19"/>
  <c r="L66" i="19"/>
  <c r="K66" i="19"/>
  <c r="J66" i="19"/>
  <c r="I66" i="19"/>
  <c r="S66" i="19" s="1"/>
  <c r="H66" i="19"/>
  <c r="R66" i="19" s="1"/>
  <c r="G66" i="19"/>
  <c r="F66" i="19"/>
  <c r="E66" i="19"/>
  <c r="C66" i="19"/>
  <c r="B66" i="19"/>
  <c r="S65" i="19"/>
  <c r="R65" i="19"/>
  <c r="Q65" i="19"/>
  <c r="P65" i="19"/>
  <c r="E65" i="19"/>
  <c r="U65" i="19" s="1"/>
  <c r="S64" i="19"/>
  <c r="R64" i="19"/>
  <c r="Q64" i="19"/>
  <c r="P64" i="19"/>
  <c r="E64" i="19"/>
  <c r="U63" i="19"/>
  <c r="S63" i="19"/>
  <c r="R63" i="19"/>
  <c r="Q63" i="19"/>
  <c r="P63" i="19"/>
  <c r="E63" i="19"/>
  <c r="T63" i="19" s="1"/>
  <c r="U62" i="19"/>
  <c r="T62" i="19"/>
  <c r="S62" i="19"/>
  <c r="R62" i="19"/>
  <c r="Q62" i="19"/>
  <c r="P62" i="19"/>
  <c r="E62" i="19"/>
  <c r="S61" i="19"/>
  <c r="R61" i="19"/>
  <c r="Q61" i="19"/>
  <c r="P61" i="19"/>
  <c r="E61" i="19"/>
  <c r="V59" i="19"/>
  <c r="O59" i="19"/>
  <c r="N59" i="19"/>
  <c r="M59" i="19"/>
  <c r="L59" i="19"/>
  <c r="K59" i="19"/>
  <c r="J59" i="19"/>
  <c r="I59" i="19"/>
  <c r="S59" i="19" s="1"/>
  <c r="H59" i="19"/>
  <c r="G59" i="19"/>
  <c r="F59" i="19"/>
  <c r="C59" i="19"/>
  <c r="B59" i="19"/>
  <c r="E59" i="19" s="1"/>
  <c r="U58" i="19"/>
  <c r="T58" i="19"/>
  <c r="S58" i="19"/>
  <c r="R58" i="19"/>
  <c r="Q58" i="19"/>
  <c r="P58" i="19"/>
  <c r="E58" i="19"/>
  <c r="T57" i="19"/>
  <c r="S57" i="19"/>
  <c r="R57" i="19"/>
  <c r="Q57" i="19"/>
  <c r="P57" i="19"/>
  <c r="E57" i="19"/>
  <c r="U57" i="19" s="1"/>
  <c r="S56" i="19"/>
  <c r="R56" i="19"/>
  <c r="Q56" i="19"/>
  <c r="P56" i="19"/>
  <c r="E56" i="19"/>
  <c r="S55" i="19"/>
  <c r="R55" i="19"/>
  <c r="Q55" i="19"/>
  <c r="P55" i="19"/>
  <c r="E55" i="19"/>
  <c r="V53" i="19"/>
  <c r="O53" i="19"/>
  <c r="N53" i="19"/>
  <c r="M53" i="19"/>
  <c r="L53" i="19"/>
  <c r="K53" i="19"/>
  <c r="J53" i="19"/>
  <c r="I53" i="19"/>
  <c r="S53" i="19" s="1"/>
  <c r="H53" i="19"/>
  <c r="R53" i="19" s="1"/>
  <c r="G53" i="19"/>
  <c r="F53" i="19"/>
  <c r="C53" i="19"/>
  <c r="B53" i="19"/>
  <c r="E53" i="19" s="1"/>
  <c r="U52" i="19"/>
  <c r="S52" i="19"/>
  <c r="R52" i="19"/>
  <c r="Q52" i="19"/>
  <c r="P52" i="19"/>
  <c r="E52" i="19"/>
  <c r="T52" i="19" s="1"/>
  <c r="U51" i="19"/>
  <c r="T51" i="19"/>
  <c r="S51" i="19"/>
  <c r="R51" i="19"/>
  <c r="Q51" i="19"/>
  <c r="P51" i="19"/>
  <c r="E51" i="19"/>
  <c r="S50" i="19"/>
  <c r="R50" i="19"/>
  <c r="Q50" i="19"/>
  <c r="P50" i="19"/>
  <c r="E50" i="19"/>
  <c r="S49" i="19"/>
  <c r="R49" i="19"/>
  <c r="Q49" i="19"/>
  <c r="P49" i="19"/>
  <c r="E49" i="19"/>
  <c r="S48" i="19"/>
  <c r="R48" i="19"/>
  <c r="Q48" i="19"/>
  <c r="P48" i="19"/>
  <c r="E48" i="19"/>
  <c r="S47" i="19"/>
  <c r="R47" i="19"/>
  <c r="Q47" i="19"/>
  <c r="P47" i="19"/>
  <c r="E47" i="19"/>
  <c r="T47" i="19" s="1"/>
  <c r="U46" i="19"/>
  <c r="T46" i="19"/>
  <c r="S46" i="19"/>
  <c r="R46" i="19"/>
  <c r="Q46" i="19"/>
  <c r="P46" i="19"/>
  <c r="E46" i="19"/>
  <c r="S45" i="19"/>
  <c r="R45" i="19"/>
  <c r="Q45" i="19"/>
  <c r="P45" i="19"/>
  <c r="E45" i="19"/>
  <c r="U45" i="19" s="1"/>
  <c r="U44" i="19"/>
  <c r="S44" i="19"/>
  <c r="R44" i="19"/>
  <c r="Q44" i="19"/>
  <c r="P44" i="19"/>
  <c r="E44" i="19"/>
  <c r="T44" i="19" s="1"/>
  <c r="S43" i="19"/>
  <c r="R43" i="19"/>
  <c r="Q43" i="19"/>
  <c r="P43" i="19"/>
  <c r="E43" i="19"/>
  <c r="S42" i="19"/>
  <c r="R42" i="19"/>
  <c r="Q42" i="19"/>
  <c r="P42" i="19"/>
  <c r="E42" i="19"/>
  <c r="V40" i="19"/>
  <c r="O40" i="19"/>
  <c r="N40" i="19"/>
  <c r="M40" i="19"/>
  <c r="L40" i="19"/>
  <c r="K40" i="19"/>
  <c r="J40" i="19"/>
  <c r="R40" i="19" s="1"/>
  <c r="I40" i="19"/>
  <c r="H40" i="19"/>
  <c r="G40" i="19"/>
  <c r="F40" i="19"/>
  <c r="C40" i="19"/>
  <c r="B40" i="19"/>
  <c r="E40" i="19" s="1"/>
  <c r="S39" i="19"/>
  <c r="R39" i="19"/>
  <c r="Q39" i="19"/>
  <c r="P39" i="19"/>
  <c r="E39" i="19"/>
  <c r="U39" i="19" s="1"/>
  <c r="S38" i="19"/>
  <c r="R38" i="19"/>
  <c r="Q38" i="19"/>
  <c r="P38" i="19"/>
  <c r="E38" i="19"/>
  <c r="S37" i="19"/>
  <c r="R37" i="19"/>
  <c r="Q37" i="19"/>
  <c r="P37" i="19"/>
  <c r="E37" i="19"/>
  <c r="S36" i="19"/>
  <c r="R36" i="19"/>
  <c r="Q36" i="19"/>
  <c r="P36" i="19"/>
  <c r="E36" i="19"/>
  <c r="S35" i="19"/>
  <c r="R35" i="19"/>
  <c r="Q35" i="19"/>
  <c r="P35" i="19"/>
  <c r="E35" i="19"/>
  <c r="V33" i="19"/>
  <c r="O33" i="19"/>
  <c r="N33" i="19"/>
  <c r="M33" i="19"/>
  <c r="L33" i="19"/>
  <c r="K33" i="19"/>
  <c r="J33" i="19"/>
  <c r="I33" i="19"/>
  <c r="H33" i="19"/>
  <c r="G33" i="19"/>
  <c r="F33" i="19"/>
  <c r="C33" i="19"/>
  <c r="B33" i="19"/>
  <c r="E33" i="19" s="1"/>
  <c r="S32" i="19"/>
  <c r="R32" i="19"/>
  <c r="Q32" i="19"/>
  <c r="P32" i="19"/>
  <c r="E32" i="19"/>
  <c r="T32" i="19" s="1"/>
  <c r="V30" i="19"/>
  <c r="S30" i="19"/>
  <c r="O30" i="19"/>
  <c r="N30" i="19"/>
  <c r="M30" i="19"/>
  <c r="L30" i="19"/>
  <c r="K30" i="19"/>
  <c r="J30" i="19"/>
  <c r="I30" i="19"/>
  <c r="H30" i="19"/>
  <c r="R30" i="19" s="1"/>
  <c r="G30" i="19"/>
  <c r="F30" i="19"/>
  <c r="C30" i="19"/>
  <c r="B30" i="19"/>
  <c r="U29" i="19"/>
  <c r="S29" i="19"/>
  <c r="R29" i="19"/>
  <c r="Q29" i="19"/>
  <c r="P29" i="19"/>
  <c r="E29" i="19"/>
  <c r="T29" i="19" s="1"/>
  <c r="U28" i="19"/>
  <c r="T28" i="19"/>
  <c r="S28" i="19"/>
  <c r="R28" i="19"/>
  <c r="Q28" i="19"/>
  <c r="P28" i="19"/>
  <c r="E28" i="19"/>
  <c r="U27" i="19"/>
  <c r="T27" i="19"/>
  <c r="S27" i="19"/>
  <c r="R27" i="19"/>
  <c r="Q27" i="19"/>
  <c r="P27" i="19"/>
  <c r="E27" i="19"/>
  <c r="S26" i="19"/>
  <c r="R26" i="19"/>
  <c r="Q26" i="19"/>
  <c r="P26" i="19"/>
  <c r="E26" i="19"/>
  <c r="U26" i="19" s="1"/>
  <c r="V24" i="19"/>
  <c r="O24" i="19"/>
  <c r="N24" i="19"/>
  <c r="M24" i="19"/>
  <c r="L24" i="19"/>
  <c r="K24" i="19"/>
  <c r="J24" i="19"/>
  <c r="I24" i="19"/>
  <c r="H24" i="19"/>
  <c r="G24" i="19"/>
  <c r="F24" i="19"/>
  <c r="C24" i="19"/>
  <c r="B24" i="19"/>
  <c r="E24" i="19" s="1"/>
  <c r="U23" i="19"/>
  <c r="T23" i="19"/>
  <c r="S23" i="19"/>
  <c r="R23" i="19"/>
  <c r="Q23" i="19"/>
  <c r="P23" i="19"/>
  <c r="E23" i="19"/>
  <c r="U22" i="19"/>
  <c r="T22" i="19"/>
  <c r="S22" i="19"/>
  <c r="R22" i="19"/>
  <c r="Q22" i="19"/>
  <c r="P22" i="19"/>
  <c r="E22" i="19"/>
  <c r="U21" i="19"/>
  <c r="T21" i="19"/>
  <c r="S21" i="19"/>
  <c r="R21" i="19"/>
  <c r="Q21" i="19"/>
  <c r="P21" i="19"/>
  <c r="E21" i="19"/>
  <c r="S20" i="19"/>
  <c r="R20" i="19"/>
  <c r="Q20" i="19"/>
  <c r="P20" i="19"/>
  <c r="E20" i="19"/>
  <c r="U20" i="19" s="1"/>
  <c r="S19" i="19"/>
  <c r="R19" i="19"/>
  <c r="Q19" i="19"/>
  <c r="P19" i="19"/>
  <c r="E19" i="19"/>
  <c r="S18" i="19"/>
  <c r="R18" i="19"/>
  <c r="Q18" i="19"/>
  <c r="P18" i="19"/>
  <c r="E18" i="19"/>
  <c r="U18" i="19" s="1"/>
  <c r="S17" i="19"/>
  <c r="R17" i="19"/>
  <c r="Q17" i="19"/>
  <c r="P17" i="19"/>
  <c r="E17" i="19"/>
  <c r="T17" i="19" s="1"/>
  <c r="V15" i="19"/>
  <c r="O15" i="19"/>
  <c r="N15" i="19"/>
  <c r="M15" i="19"/>
  <c r="L15" i="19"/>
  <c r="K15" i="19"/>
  <c r="J15" i="19"/>
  <c r="I15" i="19"/>
  <c r="S15" i="19" s="1"/>
  <c r="H15" i="19"/>
  <c r="R15" i="19" s="1"/>
  <c r="G15" i="19"/>
  <c r="F15" i="19"/>
  <c r="C15" i="19"/>
  <c r="B15" i="19"/>
  <c r="E15" i="19" s="1"/>
  <c r="S14" i="19"/>
  <c r="R14" i="19"/>
  <c r="Q14" i="19"/>
  <c r="P14" i="19"/>
  <c r="E14" i="19"/>
  <c r="U14" i="19" s="1"/>
  <c r="U13" i="19"/>
  <c r="S13" i="19"/>
  <c r="R13" i="19"/>
  <c r="Q13" i="19"/>
  <c r="P13" i="19"/>
  <c r="E13" i="19"/>
  <c r="T13" i="19" s="1"/>
  <c r="S12" i="19"/>
  <c r="R12" i="19"/>
  <c r="Q12" i="19"/>
  <c r="P12" i="19"/>
  <c r="E12" i="19"/>
  <c r="S11" i="19"/>
  <c r="R11" i="19"/>
  <c r="Q11" i="19"/>
  <c r="P11" i="19"/>
  <c r="E11" i="19"/>
  <c r="S10" i="19"/>
  <c r="R10" i="19"/>
  <c r="Q10" i="19"/>
  <c r="U10" i="19" s="1"/>
  <c r="P10" i="19"/>
  <c r="E10" i="19"/>
  <c r="S9" i="19"/>
  <c r="R9" i="19"/>
  <c r="Q9" i="19"/>
  <c r="P9" i="19"/>
  <c r="E9" i="19"/>
  <c r="U9" i="19" s="1"/>
  <c r="S93" i="18"/>
  <c r="R93" i="18"/>
  <c r="Q93" i="18"/>
  <c r="P93" i="18"/>
  <c r="E93" i="18"/>
  <c r="U93" i="18" s="1"/>
  <c r="S92" i="18"/>
  <c r="R92" i="18"/>
  <c r="Q92" i="18"/>
  <c r="P92" i="18"/>
  <c r="E92" i="18"/>
  <c r="S91" i="18"/>
  <c r="R91" i="18"/>
  <c r="Q91" i="18"/>
  <c r="P91" i="18"/>
  <c r="E91" i="18"/>
  <c r="U91" i="18" s="1"/>
  <c r="S90" i="18"/>
  <c r="R90" i="18"/>
  <c r="Q90" i="18"/>
  <c r="P90" i="18"/>
  <c r="E90" i="18"/>
  <c r="T90" i="18" s="1"/>
  <c r="T89" i="18"/>
  <c r="S89" i="18"/>
  <c r="R89" i="18"/>
  <c r="Q89" i="18"/>
  <c r="P89" i="18"/>
  <c r="E89" i="18"/>
  <c r="U89" i="18" s="1"/>
  <c r="U88" i="18"/>
  <c r="T88" i="18"/>
  <c r="S88" i="18"/>
  <c r="R88" i="18"/>
  <c r="Q88" i="18"/>
  <c r="P88" i="18"/>
  <c r="E88" i="18"/>
  <c r="T87" i="18"/>
  <c r="S87" i="18"/>
  <c r="R87" i="18"/>
  <c r="Q87" i="18"/>
  <c r="P87" i="18"/>
  <c r="E87" i="18"/>
  <c r="U87" i="18" s="1"/>
  <c r="S86" i="18"/>
  <c r="R86" i="18"/>
  <c r="Q86" i="18"/>
  <c r="P86" i="18"/>
  <c r="E86" i="18"/>
  <c r="V72" i="18"/>
  <c r="O72" i="18"/>
  <c r="N72" i="18"/>
  <c r="M72" i="18"/>
  <c r="L72" i="18"/>
  <c r="K72" i="18"/>
  <c r="J72" i="18"/>
  <c r="I72" i="18"/>
  <c r="H72" i="18"/>
  <c r="G72" i="18"/>
  <c r="F72" i="18"/>
  <c r="C72" i="18"/>
  <c r="B72" i="18"/>
  <c r="E72" i="18" s="1"/>
  <c r="V71" i="18"/>
  <c r="R71" i="18"/>
  <c r="O71" i="18"/>
  <c r="N71" i="18"/>
  <c r="M71" i="18"/>
  <c r="L71" i="18"/>
  <c r="K71" i="18"/>
  <c r="J71" i="18"/>
  <c r="I71" i="18"/>
  <c r="H71" i="18"/>
  <c r="G71" i="18"/>
  <c r="F71" i="18"/>
  <c r="C71" i="18"/>
  <c r="B71" i="18"/>
  <c r="E71" i="18" s="1"/>
  <c r="V70" i="18"/>
  <c r="S70" i="18"/>
  <c r="O70" i="18"/>
  <c r="N70" i="18"/>
  <c r="M70" i="18"/>
  <c r="L70" i="18"/>
  <c r="K70" i="18"/>
  <c r="J70" i="18"/>
  <c r="I70" i="18"/>
  <c r="H70" i="18"/>
  <c r="R70" i="18" s="1"/>
  <c r="G70" i="18"/>
  <c r="F70" i="18"/>
  <c r="C70" i="18"/>
  <c r="B70" i="18"/>
  <c r="S69" i="18"/>
  <c r="R69" i="18"/>
  <c r="Q69" i="18"/>
  <c r="P69" i="18"/>
  <c r="E69" i="18"/>
  <c r="U69" i="18" s="1"/>
  <c r="V67" i="18"/>
  <c r="O67" i="18"/>
  <c r="N67" i="18"/>
  <c r="M67" i="18"/>
  <c r="L67" i="18"/>
  <c r="K67" i="18"/>
  <c r="J67" i="18"/>
  <c r="I67" i="18"/>
  <c r="H67" i="18"/>
  <c r="G67" i="18"/>
  <c r="F67" i="18"/>
  <c r="C67" i="18"/>
  <c r="B67" i="18"/>
  <c r="V66" i="18"/>
  <c r="O66" i="18"/>
  <c r="N66" i="18"/>
  <c r="M66" i="18"/>
  <c r="L66" i="18"/>
  <c r="K66" i="18"/>
  <c r="J66" i="18"/>
  <c r="I66" i="18"/>
  <c r="S66" i="18" s="1"/>
  <c r="H66" i="18"/>
  <c r="R66" i="18" s="1"/>
  <c r="G66" i="18"/>
  <c r="F66" i="18"/>
  <c r="C66" i="18"/>
  <c r="B66" i="18"/>
  <c r="E66" i="18" s="1"/>
  <c r="S65" i="18"/>
  <c r="R65" i="18"/>
  <c r="Q65" i="18"/>
  <c r="P65" i="18"/>
  <c r="E65" i="18"/>
  <c r="S64" i="18"/>
  <c r="R64" i="18"/>
  <c r="Q64" i="18"/>
  <c r="P64" i="18"/>
  <c r="E64" i="18"/>
  <c r="U64" i="18" s="1"/>
  <c r="S63" i="18"/>
  <c r="R63" i="18"/>
  <c r="Q63" i="18"/>
  <c r="P63" i="18"/>
  <c r="E63" i="18"/>
  <c r="S62" i="18"/>
  <c r="R62" i="18"/>
  <c r="Q62" i="18"/>
  <c r="P62" i="18"/>
  <c r="E62" i="18"/>
  <c r="U62" i="18" s="1"/>
  <c r="U61" i="18"/>
  <c r="S61" i="18"/>
  <c r="R61" i="18"/>
  <c r="Q61" i="18"/>
  <c r="P61" i="18"/>
  <c r="E61" i="18"/>
  <c r="V59" i="18"/>
  <c r="O59" i="18"/>
  <c r="N59" i="18"/>
  <c r="M59" i="18"/>
  <c r="L59" i="18"/>
  <c r="K59" i="18"/>
  <c r="J59" i="18"/>
  <c r="I59" i="18"/>
  <c r="H59" i="18"/>
  <c r="R59" i="18" s="1"/>
  <c r="G59" i="18"/>
  <c r="F59" i="18"/>
  <c r="C59" i="18"/>
  <c r="B59" i="18"/>
  <c r="S58" i="18"/>
  <c r="R58" i="18"/>
  <c r="Q58" i="18"/>
  <c r="P58" i="18"/>
  <c r="E58" i="18"/>
  <c r="U58" i="18" s="1"/>
  <c r="S57" i="18"/>
  <c r="R57" i="18"/>
  <c r="Q57" i="18"/>
  <c r="P57" i="18"/>
  <c r="E57" i="18"/>
  <c r="T57" i="18" s="1"/>
  <c r="S56" i="18"/>
  <c r="R56" i="18"/>
  <c r="Q56" i="18"/>
  <c r="P56" i="18"/>
  <c r="E56" i="18"/>
  <c r="U56" i="18" s="1"/>
  <c r="S55" i="18"/>
  <c r="R55" i="18"/>
  <c r="Q55" i="18"/>
  <c r="P55" i="18"/>
  <c r="E55" i="18"/>
  <c r="V53" i="18"/>
  <c r="O53" i="18"/>
  <c r="N53" i="18"/>
  <c r="M53" i="18"/>
  <c r="L53" i="18"/>
  <c r="K53" i="18"/>
  <c r="J53" i="18"/>
  <c r="I53" i="18"/>
  <c r="S53" i="18" s="1"/>
  <c r="H53" i="18"/>
  <c r="G53" i="18"/>
  <c r="F53" i="18"/>
  <c r="C53" i="18"/>
  <c r="B53" i="18"/>
  <c r="T52" i="18"/>
  <c r="S52" i="18"/>
  <c r="R52" i="18"/>
  <c r="Q52" i="18"/>
  <c r="P52" i="18"/>
  <c r="E52" i="18"/>
  <c r="U52" i="18" s="1"/>
  <c r="S51" i="18"/>
  <c r="R51" i="18"/>
  <c r="Q51" i="18"/>
  <c r="U51" i="18" s="1"/>
  <c r="P51" i="18"/>
  <c r="T51" i="18" s="1"/>
  <c r="E51" i="18"/>
  <c r="S50" i="18"/>
  <c r="R50" i="18"/>
  <c r="Q50" i="18"/>
  <c r="P50" i="18"/>
  <c r="E50" i="18"/>
  <c r="U50" i="18" s="1"/>
  <c r="S49" i="18"/>
  <c r="R49" i="18"/>
  <c r="Q49" i="18"/>
  <c r="P49" i="18"/>
  <c r="E49" i="18"/>
  <c r="S48" i="18"/>
  <c r="R48" i="18"/>
  <c r="Q48" i="18"/>
  <c r="P48" i="18"/>
  <c r="E48" i="18"/>
  <c r="T48" i="18" s="1"/>
  <c r="S47" i="18"/>
  <c r="R47" i="18"/>
  <c r="Q47" i="18"/>
  <c r="P47" i="18"/>
  <c r="E47" i="18"/>
  <c r="S46" i="18"/>
  <c r="R46" i="18"/>
  <c r="Q46" i="18"/>
  <c r="P46" i="18"/>
  <c r="E46" i="18"/>
  <c r="U46" i="18" s="1"/>
  <c r="S45" i="18"/>
  <c r="R45" i="18"/>
  <c r="Q45" i="18"/>
  <c r="P45" i="18"/>
  <c r="E45" i="18"/>
  <c r="T45" i="18" s="1"/>
  <c r="T44" i="18"/>
  <c r="S44" i="18"/>
  <c r="R44" i="18"/>
  <c r="Q44" i="18"/>
  <c r="P44" i="18"/>
  <c r="E44" i="18"/>
  <c r="U44" i="18" s="1"/>
  <c r="U43" i="18"/>
  <c r="S43" i="18"/>
  <c r="R43" i="18"/>
  <c r="Q43" i="18"/>
  <c r="P43" i="18"/>
  <c r="E43" i="18"/>
  <c r="T43" i="18" s="1"/>
  <c r="S42" i="18"/>
  <c r="R42" i="18"/>
  <c r="Q42" i="18"/>
  <c r="P42" i="18"/>
  <c r="E42" i="18"/>
  <c r="V40" i="18"/>
  <c r="O40" i="18"/>
  <c r="N40" i="18"/>
  <c r="M40" i="18"/>
  <c r="L40" i="18"/>
  <c r="K40" i="18"/>
  <c r="S40" i="18" s="1"/>
  <c r="J40" i="18"/>
  <c r="I40" i="18"/>
  <c r="H40" i="18"/>
  <c r="R40" i="18" s="1"/>
  <c r="G40" i="18"/>
  <c r="F40" i="18"/>
  <c r="C40" i="18"/>
  <c r="B40" i="18"/>
  <c r="E40" i="18" s="1"/>
  <c r="U39" i="18"/>
  <c r="S39" i="18"/>
  <c r="R39" i="18"/>
  <c r="Q39" i="18"/>
  <c r="P39" i="18"/>
  <c r="E39" i="18"/>
  <c r="T39" i="18" s="1"/>
  <c r="U38" i="18"/>
  <c r="T38" i="18"/>
  <c r="S38" i="18"/>
  <c r="R38" i="18"/>
  <c r="Q38" i="18"/>
  <c r="P38" i="18"/>
  <c r="E38" i="18"/>
  <c r="S37" i="18"/>
  <c r="R37" i="18"/>
  <c r="Q37" i="18"/>
  <c r="P37" i="18"/>
  <c r="E37" i="18"/>
  <c r="U37" i="18" s="1"/>
  <c r="S36" i="18"/>
  <c r="R36" i="18"/>
  <c r="Q36" i="18"/>
  <c r="P36" i="18"/>
  <c r="E36" i="18"/>
  <c r="S35" i="18"/>
  <c r="R35" i="18"/>
  <c r="Q35" i="18"/>
  <c r="P35" i="18"/>
  <c r="E35" i="18"/>
  <c r="V33" i="18"/>
  <c r="O33" i="18"/>
  <c r="N33" i="18"/>
  <c r="M33" i="18"/>
  <c r="L33" i="18"/>
  <c r="K33" i="18"/>
  <c r="J33" i="18"/>
  <c r="I33" i="18"/>
  <c r="S33" i="18" s="1"/>
  <c r="H33" i="18"/>
  <c r="R33" i="18" s="1"/>
  <c r="G33" i="18"/>
  <c r="F33" i="18"/>
  <c r="E33" i="18"/>
  <c r="C33" i="18"/>
  <c r="B33" i="18"/>
  <c r="S32" i="18"/>
  <c r="R32" i="18"/>
  <c r="Q32" i="18"/>
  <c r="P32" i="18"/>
  <c r="E32" i="18"/>
  <c r="U32" i="18" s="1"/>
  <c r="V30" i="18"/>
  <c r="O30" i="18"/>
  <c r="N30" i="18"/>
  <c r="M30" i="18"/>
  <c r="L30" i="18"/>
  <c r="K30" i="18"/>
  <c r="J30" i="18"/>
  <c r="I30" i="18"/>
  <c r="S30" i="18" s="1"/>
  <c r="H30" i="18"/>
  <c r="R30" i="18" s="1"/>
  <c r="G30" i="18"/>
  <c r="F30" i="18"/>
  <c r="C30" i="18"/>
  <c r="B30" i="18"/>
  <c r="E30" i="18" s="1"/>
  <c r="T29" i="18"/>
  <c r="S29" i="18"/>
  <c r="R29" i="18"/>
  <c r="Q29" i="18"/>
  <c r="P29" i="18"/>
  <c r="E29" i="18"/>
  <c r="U29" i="18" s="1"/>
  <c r="U28" i="18"/>
  <c r="S28" i="18"/>
  <c r="R28" i="18"/>
  <c r="Q28" i="18"/>
  <c r="P28" i="18"/>
  <c r="E28" i="18"/>
  <c r="T28" i="18" s="1"/>
  <c r="S27" i="18"/>
  <c r="R27" i="18"/>
  <c r="Q27" i="18"/>
  <c r="P27" i="18"/>
  <c r="E27" i="18"/>
  <c r="S26" i="18"/>
  <c r="R26" i="18"/>
  <c r="Q26" i="18"/>
  <c r="P26" i="18"/>
  <c r="E26" i="18"/>
  <c r="U26" i="18" s="1"/>
  <c r="V24" i="18"/>
  <c r="O24" i="18"/>
  <c r="N24" i="18"/>
  <c r="M24" i="18"/>
  <c r="L24" i="18"/>
  <c r="K24" i="18"/>
  <c r="J24" i="18"/>
  <c r="I24" i="18"/>
  <c r="S24" i="18" s="1"/>
  <c r="H24" i="18"/>
  <c r="R24" i="18" s="1"/>
  <c r="G24" i="18"/>
  <c r="F24" i="18"/>
  <c r="C24" i="18"/>
  <c r="B24" i="18"/>
  <c r="S23" i="18"/>
  <c r="R23" i="18"/>
  <c r="Q23" i="18"/>
  <c r="P23" i="18"/>
  <c r="E23" i="18"/>
  <c r="S22" i="18"/>
  <c r="R22" i="18"/>
  <c r="Q22" i="18"/>
  <c r="P22" i="18"/>
  <c r="E22" i="18"/>
  <c r="U22" i="18" s="1"/>
  <c r="U21" i="18"/>
  <c r="S21" i="18"/>
  <c r="R21" i="18"/>
  <c r="Q21" i="18"/>
  <c r="P21" i="18"/>
  <c r="E21" i="18"/>
  <c r="T21" i="18" s="1"/>
  <c r="S20" i="18"/>
  <c r="R20" i="18"/>
  <c r="Q20" i="18"/>
  <c r="P20" i="18"/>
  <c r="E20" i="18"/>
  <c r="S19" i="18"/>
  <c r="R19" i="18"/>
  <c r="Q19" i="18"/>
  <c r="P19" i="18"/>
  <c r="E19" i="18"/>
  <c r="T18" i="18"/>
  <c r="S18" i="18"/>
  <c r="R18" i="18"/>
  <c r="Q18" i="18"/>
  <c r="P18" i="18"/>
  <c r="E18" i="18"/>
  <c r="U18" i="18" s="1"/>
  <c r="T17" i="18"/>
  <c r="S17" i="18"/>
  <c r="R17" i="18"/>
  <c r="Q17" i="18"/>
  <c r="P17" i="18"/>
  <c r="E17" i="18"/>
  <c r="V15" i="18"/>
  <c r="O15" i="18"/>
  <c r="N15" i="18"/>
  <c r="M15" i="18"/>
  <c r="L15" i="18"/>
  <c r="K15" i="18"/>
  <c r="J15" i="18"/>
  <c r="I15" i="18"/>
  <c r="S15" i="18" s="1"/>
  <c r="H15" i="18"/>
  <c r="G15" i="18"/>
  <c r="F15" i="18"/>
  <c r="C15" i="18"/>
  <c r="E15" i="18" s="1"/>
  <c r="B15" i="18"/>
  <c r="S14" i="18"/>
  <c r="R14" i="18"/>
  <c r="Q14" i="18"/>
  <c r="P14" i="18"/>
  <c r="E14" i="18"/>
  <c r="U14" i="18" s="1"/>
  <c r="S13" i="18"/>
  <c r="R13" i="18"/>
  <c r="Q13" i="18"/>
  <c r="P13" i="18"/>
  <c r="E13" i="18"/>
  <c r="S12" i="18"/>
  <c r="R12" i="18"/>
  <c r="Q12" i="18"/>
  <c r="P12" i="18"/>
  <c r="E12" i="18"/>
  <c r="T12" i="18" s="1"/>
  <c r="S11" i="18"/>
  <c r="R11" i="18"/>
  <c r="Q11" i="18"/>
  <c r="P11" i="18"/>
  <c r="E11" i="18"/>
  <c r="S10" i="18"/>
  <c r="R10" i="18"/>
  <c r="Q10" i="18"/>
  <c r="P10" i="18"/>
  <c r="E10" i="18"/>
  <c r="S9" i="18"/>
  <c r="R9" i="18"/>
  <c r="Q9" i="18"/>
  <c r="P9" i="18"/>
  <c r="E9" i="18"/>
  <c r="U9" i="18" s="1"/>
  <c r="T93" i="17"/>
  <c r="S93" i="17"/>
  <c r="R93" i="17"/>
  <c r="Q93" i="17"/>
  <c r="P93" i="17"/>
  <c r="E93" i="17"/>
  <c r="U93" i="17" s="1"/>
  <c r="S92" i="17"/>
  <c r="R92" i="17"/>
  <c r="Q92" i="17"/>
  <c r="P92" i="17"/>
  <c r="E92" i="17"/>
  <c r="S91" i="17"/>
  <c r="R91" i="17"/>
  <c r="Q91" i="17"/>
  <c r="P91" i="17"/>
  <c r="E91" i="17"/>
  <c r="T91" i="17" s="1"/>
  <c r="S90" i="17"/>
  <c r="R90" i="17"/>
  <c r="Q90" i="17"/>
  <c r="P90" i="17"/>
  <c r="E90" i="17"/>
  <c r="U90" i="17" s="1"/>
  <c r="U89" i="17"/>
  <c r="S89" i="17"/>
  <c r="R89" i="17"/>
  <c r="Q89" i="17"/>
  <c r="P89" i="17"/>
  <c r="E89" i="17"/>
  <c r="T89" i="17" s="1"/>
  <c r="S88" i="17"/>
  <c r="R88" i="17"/>
  <c r="Q88" i="17"/>
  <c r="P88" i="17"/>
  <c r="E88" i="17"/>
  <c r="U87" i="17"/>
  <c r="T87" i="17"/>
  <c r="S87" i="17"/>
  <c r="R87" i="17"/>
  <c r="Q87" i="17"/>
  <c r="P87" i="17"/>
  <c r="E87" i="17"/>
  <c r="S86" i="17"/>
  <c r="R86" i="17"/>
  <c r="Q86" i="17"/>
  <c r="P86" i="17"/>
  <c r="E86" i="17"/>
  <c r="V72" i="17"/>
  <c r="O72" i="17"/>
  <c r="N72" i="17"/>
  <c r="M72" i="17"/>
  <c r="L72" i="17"/>
  <c r="K72" i="17"/>
  <c r="J72" i="17"/>
  <c r="I72" i="17"/>
  <c r="S72" i="17" s="1"/>
  <c r="H72" i="17"/>
  <c r="G72" i="17"/>
  <c r="F72" i="17"/>
  <c r="C72" i="17"/>
  <c r="B72" i="17"/>
  <c r="E72" i="17" s="1"/>
  <c r="V71" i="17"/>
  <c r="O71" i="17"/>
  <c r="N71" i="17"/>
  <c r="M71" i="17"/>
  <c r="L71" i="17"/>
  <c r="K71" i="17"/>
  <c r="J71" i="17"/>
  <c r="I71" i="17"/>
  <c r="H71" i="17"/>
  <c r="G71" i="17"/>
  <c r="F71" i="17"/>
  <c r="E71" i="17"/>
  <c r="C71" i="17"/>
  <c r="B71" i="17"/>
  <c r="V70" i="17"/>
  <c r="O70" i="17"/>
  <c r="N70" i="17"/>
  <c r="M70" i="17"/>
  <c r="L70" i="17"/>
  <c r="K70" i="17"/>
  <c r="J70" i="17"/>
  <c r="I70" i="17"/>
  <c r="S70" i="17" s="1"/>
  <c r="H70" i="17"/>
  <c r="G70" i="17"/>
  <c r="F70" i="17"/>
  <c r="C70" i="17"/>
  <c r="B70" i="17"/>
  <c r="E70" i="17" s="1"/>
  <c r="U69" i="17"/>
  <c r="S69" i="17"/>
  <c r="R69" i="17"/>
  <c r="Q69" i="17"/>
  <c r="P69" i="17"/>
  <c r="E69" i="17"/>
  <c r="V67" i="17"/>
  <c r="O67" i="17"/>
  <c r="N67" i="17"/>
  <c r="M67" i="17"/>
  <c r="L67" i="17"/>
  <c r="K67" i="17"/>
  <c r="J67" i="17"/>
  <c r="I67" i="17"/>
  <c r="H67" i="17"/>
  <c r="G67" i="17"/>
  <c r="F67" i="17"/>
  <c r="C67" i="17"/>
  <c r="B67" i="17"/>
  <c r="E67" i="17" s="1"/>
  <c r="V66" i="17"/>
  <c r="O66" i="17"/>
  <c r="N66" i="17"/>
  <c r="M66" i="17"/>
  <c r="L66" i="17"/>
  <c r="K66" i="17"/>
  <c r="J66" i="17"/>
  <c r="I66" i="17"/>
  <c r="H66" i="17"/>
  <c r="R66" i="17" s="1"/>
  <c r="G66" i="17"/>
  <c r="F66" i="17"/>
  <c r="C66" i="17"/>
  <c r="B66" i="17"/>
  <c r="U65" i="17"/>
  <c r="S65" i="17"/>
  <c r="R65" i="17"/>
  <c r="Q65" i="17"/>
  <c r="P65" i="17"/>
  <c r="E65" i="17"/>
  <c r="T65" i="17" s="1"/>
  <c r="T64" i="17"/>
  <c r="S64" i="17"/>
  <c r="R64" i="17"/>
  <c r="Q64" i="17"/>
  <c r="P64" i="17"/>
  <c r="E64" i="17"/>
  <c r="U64" i="17" s="1"/>
  <c r="S63" i="17"/>
  <c r="R63" i="17"/>
  <c r="Q63" i="17"/>
  <c r="P63" i="17"/>
  <c r="E63" i="17"/>
  <c r="T63" i="17" s="1"/>
  <c r="S62" i="17"/>
  <c r="R62" i="17"/>
  <c r="Q62" i="17"/>
  <c r="P62" i="17"/>
  <c r="E62" i="17"/>
  <c r="S61" i="17"/>
  <c r="R61" i="17"/>
  <c r="Q61" i="17"/>
  <c r="P61" i="17"/>
  <c r="E61" i="17"/>
  <c r="V59" i="17"/>
  <c r="O59" i="17"/>
  <c r="N59" i="17"/>
  <c r="M59" i="17"/>
  <c r="L59" i="17"/>
  <c r="K59" i="17"/>
  <c r="J59" i="17"/>
  <c r="I59" i="17"/>
  <c r="S59" i="17" s="1"/>
  <c r="H59" i="17"/>
  <c r="G59" i="17"/>
  <c r="F59" i="17"/>
  <c r="C59" i="17"/>
  <c r="E59" i="17" s="1"/>
  <c r="B59" i="17"/>
  <c r="S58" i="17"/>
  <c r="R58" i="17"/>
  <c r="Q58" i="17"/>
  <c r="P58" i="17"/>
  <c r="E58" i="17"/>
  <c r="U58" i="17" s="1"/>
  <c r="S57" i="17"/>
  <c r="R57" i="17"/>
  <c r="Q57" i="17"/>
  <c r="P57" i="17"/>
  <c r="E57" i="17"/>
  <c r="U57" i="17" s="1"/>
  <c r="T56" i="17"/>
  <c r="S56" i="17"/>
  <c r="R56" i="17"/>
  <c r="Q56" i="17"/>
  <c r="P56" i="17"/>
  <c r="E56" i="17"/>
  <c r="U56" i="17" s="1"/>
  <c r="S55" i="17"/>
  <c r="R55" i="17"/>
  <c r="Q55" i="17"/>
  <c r="P55" i="17"/>
  <c r="E55" i="17"/>
  <c r="V53" i="17"/>
  <c r="S53" i="17"/>
  <c r="O53" i="17"/>
  <c r="N53" i="17"/>
  <c r="M53" i="17"/>
  <c r="L53" i="17"/>
  <c r="K53" i="17"/>
  <c r="J53" i="17"/>
  <c r="I53" i="17"/>
  <c r="H53" i="17"/>
  <c r="R53" i="17" s="1"/>
  <c r="G53" i="17"/>
  <c r="F53" i="17"/>
  <c r="C53" i="17"/>
  <c r="E53" i="17" s="1"/>
  <c r="B53" i="17"/>
  <c r="T52" i="17"/>
  <c r="S52" i="17"/>
  <c r="R52" i="17"/>
  <c r="Q52" i="17"/>
  <c r="P52" i="17"/>
  <c r="E52" i="17"/>
  <c r="U52" i="17" s="1"/>
  <c r="S51" i="17"/>
  <c r="R51" i="17"/>
  <c r="Q51" i="17"/>
  <c r="P51" i="17"/>
  <c r="E51" i="17"/>
  <c r="T50" i="17"/>
  <c r="S50" i="17"/>
  <c r="R50" i="17"/>
  <c r="Q50" i="17"/>
  <c r="P50" i="17"/>
  <c r="E50" i="17"/>
  <c r="U50" i="17" s="1"/>
  <c r="S49" i="17"/>
  <c r="R49" i="17"/>
  <c r="Q49" i="17"/>
  <c r="P49" i="17"/>
  <c r="E49" i="17"/>
  <c r="T49" i="17" s="1"/>
  <c r="T48" i="17"/>
  <c r="S48" i="17"/>
  <c r="R48" i="17"/>
  <c r="Q48" i="17"/>
  <c r="P48" i="17"/>
  <c r="E48" i="17"/>
  <c r="U48" i="17" s="1"/>
  <c r="S47" i="17"/>
  <c r="R47" i="17"/>
  <c r="Q47" i="17"/>
  <c r="P47" i="17"/>
  <c r="E47" i="17"/>
  <c r="U46" i="17"/>
  <c r="S46" i="17"/>
  <c r="R46" i="17"/>
  <c r="Q46" i="17"/>
  <c r="P46" i="17"/>
  <c r="E46" i="17"/>
  <c r="T46" i="17" s="1"/>
  <c r="S45" i="17"/>
  <c r="R45" i="17"/>
  <c r="Q45" i="17"/>
  <c r="P45" i="17"/>
  <c r="E45" i="17"/>
  <c r="U45" i="17" s="1"/>
  <c r="S44" i="17"/>
  <c r="R44" i="17"/>
  <c r="Q44" i="17"/>
  <c r="P44" i="17"/>
  <c r="E44" i="17"/>
  <c r="S43" i="17"/>
  <c r="R43" i="17"/>
  <c r="Q43" i="17"/>
  <c r="P43" i="17"/>
  <c r="E43" i="17"/>
  <c r="U42" i="17"/>
  <c r="S42" i="17"/>
  <c r="R42" i="17"/>
  <c r="Q42" i="17"/>
  <c r="P42" i="17"/>
  <c r="E42" i="17"/>
  <c r="T42" i="17" s="1"/>
  <c r="V40" i="17"/>
  <c r="O40" i="17"/>
  <c r="N40" i="17"/>
  <c r="M40" i="17"/>
  <c r="L40" i="17"/>
  <c r="K40" i="17"/>
  <c r="J40" i="17"/>
  <c r="I40" i="17"/>
  <c r="S40" i="17" s="1"/>
  <c r="H40" i="17"/>
  <c r="R40" i="17" s="1"/>
  <c r="G40" i="17"/>
  <c r="F40" i="17"/>
  <c r="C40" i="17"/>
  <c r="B40" i="17"/>
  <c r="S39" i="17"/>
  <c r="R39" i="17"/>
  <c r="Q39" i="17"/>
  <c r="P39" i="17"/>
  <c r="E39" i="17"/>
  <c r="S38" i="17"/>
  <c r="R38" i="17"/>
  <c r="Q38" i="17"/>
  <c r="P38" i="17"/>
  <c r="E38" i="17"/>
  <c r="U38" i="17" s="1"/>
  <c r="U37" i="17"/>
  <c r="S37" i="17"/>
  <c r="R37" i="17"/>
  <c r="Q37" i="17"/>
  <c r="P37" i="17"/>
  <c r="E37" i="17"/>
  <c r="T37" i="17" s="1"/>
  <c r="T36" i="17"/>
  <c r="S36" i="17"/>
  <c r="R36" i="17"/>
  <c r="Q36" i="17"/>
  <c r="P36" i="17"/>
  <c r="E36" i="17"/>
  <c r="S35" i="17"/>
  <c r="R35" i="17"/>
  <c r="Q35" i="17"/>
  <c r="U35" i="17" s="1"/>
  <c r="P35" i="17"/>
  <c r="E35" i="17"/>
  <c r="V33" i="17"/>
  <c r="O33" i="17"/>
  <c r="N33" i="17"/>
  <c r="M33" i="17"/>
  <c r="L33" i="17"/>
  <c r="K33" i="17"/>
  <c r="J33" i="17"/>
  <c r="I33" i="17"/>
  <c r="S33" i="17" s="1"/>
  <c r="H33" i="17"/>
  <c r="G33" i="17"/>
  <c r="F33" i="17"/>
  <c r="C33" i="17"/>
  <c r="B33" i="17"/>
  <c r="E33" i="17" s="1"/>
  <c r="T32" i="17"/>
  <c r="S32" i="17"/>
  <c r="R32" i="17"/>
  <c r="Q32" i="17"/>
  <c r="P32" i="17"/>
  <c r="E32" i="17"/>
  <c r="V30" i="17"/>
  <c r="O30" i="17"/>
  <c r="N30" i="17"/>
  <c r="M30" i="17"/>
  <c r="L30" i="17"/>
  <c r="K30" i="17"/>
  <c r="J30" i="17"/>
  <c r="I30" i="17"/>
  <c r="H30" i="17"/>
  <c r="R30" i="17" s="1"/>
  <c r="G30" i="17"/>
  <c r="F30" i="17"/>
  <c r="C30" i="17"/>
  <c r="E30" i="17" s="1"/>
  <c r="B30" i="17"/>
  <c r="S29" i="17"/>
  <c r="R29" i="17"/>
  <c r="Q29" i="17"/>
  <c r="P29" i="17"/>
  <c r="E29" i="17"/>
  <c r="T29" i="17" s="1"/>
  <c r="S28" i="17"/>
  <c r="R28" i="17"/>
  <c r="Q28" i="17"/>
  <c r="P28" i="17"/>
  <c r="E28" i="17"/>
  <c r="U28" i="17" s="1"/>
  <c r="U27" i="17"/>
  <c r="S27" i="17"/>
  <c r="R27" i="17"/>
  <c r="Q27" i="17"/>
  <c r="P27" i="17"/>
  <c r="E27" i="17"/>
  <c r="T27" i="17" s="1"/>
  <c r="T26" i="17"/>
  <c r="S26" i="17"/>
  <c r="R26" i="17"/>
  <c r="Q26" i="17"/>
  <c r="P26" i="17"/>
  <c r="E26" i="17"/>
  <c r="U26" i="17" s="1"/>
  <c r="V24" i="17"/>
  <c r="O24" i="17"/>
  <c r="N24" i="17"/>
  <c r="M24" i="17"/>
  <c r="L24" i="17"/>
  <c r="K24" i="17"/>
  <c r="J24" i="17"/>
  <c r="I24" i="17"/>
  <c r="H24" i="17"/>
  <c r="R24" i="17" s="1"/>
  <c r="G24" i="17"/>
  <c r="F24" i="17"/>
  <c r="C24" i="17"/>
  <c r="B24" i="17"/>
  <c r="E24" i="17" s="1"/>
  <c r="S23" i="17"/>
  <c r="R23" i="17"/>
  <c r="Q23" i="17"/>
  <c r="P23" i="17"/>
  <c r="E23" i="17"/>
  <c r="S22" i="17"/>
  <c r="R22" i="17"/>
  <c r="Q22" i="17"/>
  <c r="P22" i="17"/>
  <c r="E22" i="17"/>
  <c r="S21" i="17"/>
  <c r="R21" i="17"/>
  <c r="Q21" i="17"/>
  <c r="P21" i="17"/>
  <c r="E21" i="17"/>
  <c r="U21" i="17" s="1"/>
  <c r="S20" i="17"/>
  <c r="R20" i="17"/>
  <c r="Q20" i="17"/>
  <c r="P20" i="17"/>
  <c r="E20" i="17"/>
  <c r="S19" i="17"/>
  <c r="R19" i="17"/>
  <c r="Q19" i="17"/>
  <c r="P19" i="17"/>
  <c r="E19" i="17"/>
  <c r="T18" i="17"/>
  <c r="S18" i="17"/>
  <c r="R18" i="17"/>
  <c r="Q18" i="17"/>
  <c r="P18" i="17"/>
  <c r="E18" i="17"/>
  <c r="U18" i="17" s="1"/>
  <c r="S17" i="17"/>
  <c r="R17" i="17"/>
  <c r="Q17" i="17"/>
  <c r="P17" i="17"/>
  <c r="E17" i="17"/>
  <c r="T17" i="17" s="1"/>
  <c r="V15" i="17"/>
  <c r="O15" i="17"/>
  <c r="N15" i="17"/>
  <c r="M15" i="17"/>
  <c r="L15" i="17"/>
  <c r="K15" i="17"/>
  <c r="J15" i="17"/>
  <c r="I15" i="17"/>
  <c r="H15" i="17"/>
  <c r="G15" i="17"/>
  <c r="F15" i="17"/>
  <c r="C15" i="17"/>
  <c r="B15" i="17"/>
  <c r="E15" i="17" s="1"/>
  <c r="T14" i="17"/>
  <c r="S14" i="17"/>
  <c r="R14" i="17"/>
  <c r="Q14" i="17"/>
  <c r="P14" i="17"/>
  <c r="E14" i="17"/>
  <c r="U14" i="17" s="1"/>
  <c r="S13" i="17"/>
  <c r="R13" i="17"/>
  <c r="Q13" i="17"/>
  <c r="U13" i="17" s="1"/>
  <c r="P13" i="17"/>
  <c r="E13" i="17"/>
  <c r="S12" i="17"/>
  <c r="R12" i="17"/>
  <c r="Q12" i="17"/>
  <c r="P12" i="17"/>
  <c r="E12" i="17"/>
  <c r="U12" i="17" s="1"/>
  <c r="S11" i="17"/>
  <c r="R11" i="17"/>
  <c r="Q11" i="17"/>
  <c r="P11" i="17"/>
  <c r="E11" i="17"/>
  <c r="U10" i="17"/>
  <c r="S10" i="17"/>
  <c r="R10" i="17"/>
  <c r="Q10" i="17"/>
  <c r="P10" i="17"/>
  <c r="E10" i="17"/>
  <c r="S9" i="17"/>
  <c r="R9" i="17"/>
  <c r="Q9" i="17"/>
  <c r="P9" i="17"/>
  <c r="E9" i="17"/>
  <c r="U9" i="17" s="1"/>
  <c r="S93" i="16"/>
  <c r="R93" i="16"/>
  <c r="Q93" i="16"/>
  <c r="P93" i="16"/>
  <c r="E93" i="16"/>
  <c r="S92" i="16"/>
  <c r="R92" i="16"/>
  <c r="Q92" i="16"/>
  <c r="P92" i="16"/>
  <c r="E92" i="16"/>
  <c r="T91" i="16"/>
  <c r="S91" i="16"/>
  <c r="R91" i="16"/>
  <c r="Q91" i="16"/>
  <c r="P91" i="16"/>
  <c r="E91" i="16"/>
  <c r="U91" i="16" s="1"/>
  <c r="U90" i="16"/>
  <c r="S90" i="16"/>
  <c r="R90" i="16"/>
  <c r="Q90" i="16"/>
  <c r="P90" i="16"/>
  <c r="E90" i="16"/>
  <c r="T90" i="16" s="1"/>
  <c r="S89" i="16"/>
  <c r="R89" i="16"/>
  <c r="Q89" i="16"/>
  <c r="P89" i="16"/>
  <c r="E89" i="16"/>
  <c r="S88" i="16"/>
  <c r="R88" i="16"/>
  <c r="Q88" i="16"/>
  <c r="P88" i="16"/>
  <c r="E88" i="16"/>
  <c r="T88" i="16" s="1"/>
  <c r="S87" i="16"/>
  <c r="R87" i="16"/>
  <c r="Q87" i="16"/>
  <c r="P87" i="16"/>
  <c r="E87" i="16"/>
  <c r="U87" i="16" s="1"/>
  <c r="S86" i="16"/>
  <c r="R86" i="16"/>
  <c r="Q86" i="16"/>
  <c r="P86" i="16"/>
  <c r="E86" i="16"/>
  <c r="U86" i="16" s="1"/>
  <c r="V72" i="16"/>
  <c r="O72" i="16"/>
  <c r="N72" i="16"/>
  <c r="M72" i="16"/>
  <c r="L72" i="16"/>
  <c r="K72" i="16"/>
  <c r="J72" i="16"/>
  <c r="I72" i="16"/>
  <c r="H72" i="16"/>
  <c r="G72" i="16"/>
  <c r="F72" i="16"/>
  <c r="C72" i="16"/>
  <c r="B72" i="16"/>
  <c r="E72" i="16" s="1"/>
  <c r="V71" i="16"/>
  <c r="O71" i="16"/>
  <c r="N71" i="16"/>
  <c r="M71" i="16"/>
  <c r="L71" i="16"/>
  <c r="K71" i="16"/>
  <c r="J71" i="16"/>
  <c r="I71" i="16"/>
  <c r="Q71" i="16" s="1"/>
  <c r="H71" i="16"/>
  <c r="G71" i="16"/>
  <c r="F71" i="16"/>
  <c r="C71" i="16"/>
  <c r="B71" i="16"/>
  <c r="E71" i="16" s="1"/>
  <c r="V70" i="16"/>
  <c r="O70" i="16"/>
  <c r="N70" i="16"/>
  <c r="M70" i="16"/>
  <c r="Q70" i="16" s="1"/>
  <c r="L70" i="16"/>
  <c r="K70" i="16"/>
  <c r="J70" i="16"/>
  <c r="I70" i="16"/>
  <c r="S70" i="16" s="1"/>
  <c r="H70" i="16"/>
  <c r="R70" i="16" s="1"/>
  <c r="G70" i="16"/>
  <c r="F70" i="16"/>
  <c r="C70" i="16"/>
  <c r="B70" i="16"/>
  <c r="T69" i="16"/>
  <c r="S69" i="16"/>
  <c r="R69" i="16"/>
  <c r="Q69" i="16"/>
  <c r="P69" i="16"/>
  <c r="E69" i="16"/>
  <c r="V67" i="16"/>
  <c r="O67" i="16"/>
  <c r="N67" i="16"/>
  <c r="M67" i="16"/>
  <c r="L67" i="16"/>
  <c r="K67" i="16"/>
  <c r="J67" i="16"/>
  <c r="I67" i="16"/>
  <c r="H67" i="16"/>
  <c r="G67" i="16"/>
  <c r="F67" i="16"/>
  <c r="C67" i="16"/>
  <c r="B67" i="16"/>
  <c r="V66" i="16"/>
  <c r="O66" i="16"/>
  <c r="N66" i="16"/>
  <c r="M66" i="16"/>
  <c r="L66" i="16"/>
  <c r="K66" i="16"/>
  <c r="J66" i="16"/>
  <c r="I66" i="16"/>
  <c r="S66" i="16" s="1"/>
  <c r="H66" i="16"/>
  <c r="R66" i="16" s="1"/>
  <c r="G66" i="16"/>
  <c r="F66" i="16"/>
  <c r="C66" i="16"/>
  <c r="B66" i="16"/>
  <c r="S65" i="16"/>
  <c r="R65" i="16"/>
  <c r="Q65" i="16"/>
  <c r="P65" i="16"/>
  <c r="E65" i="16"/>
  <c r="S64" i="16"/>
  <c r="R64" i="16"/>
  <c r="Q64" i="16"/>
  <c r="P64" i="16"/>
  <c r="E64" i="16"/>
  <c r="U64" i="16" s="1"/>
  <c r="U63" i="16"/>
  <c r="S63" i="16"/>
  <c r="R63" i="16"/>
  <c r="Q63" i="16"/>
  <c r="P63" i="16"/>
  <c r="E63" i="16"/>
  <c r="T63" i="16" s="1"/>
  <c r="T62" i="16"/>
  <c r="S62" i="16"/>
  <c r="R62" i="16"/>
  <c r="Q62" i="16"/>
  <c r="P62" i="16"/>
  <c r="E62" i="16"/>
  <c r="U62" i="16" s="1"/>
  <c r="U61" i="16"/>
  <c r="S61" i="16"/>
  <c r="R61" i="16"/>
  <c r="Q61" i="16"/>
  <c r="P61" i="16"/>
  <c r="E61" i="16"/>
  <c r="V59" i="16"/>
  <c r="O59" i="16"/>
  <c r="N59" i="16"/>
  <c r="M59" i="16"/>
  <c r="L59" i="16"/>
  <c r="K59" i="16"/>
  <c r="J59" i="16"/>
  <c r="I59" i="16"/>
  <c r="S59" i="16" s="1"/>
  <c r="H59" i="16"/>
  <c r="R59" i="16" s="1"/>
  <c r="G59" i="16"/>
  <c r="F59" i="16"/>
  <c r="C59" i="16"/>
  <c r="B59" i="16"/>
  <c r="S58" i="16"/>
  <c r="R58" i="16"/>
  <c r="Q58" i="16"/>
  <c r="P58" i="16"/>
  <c r="E58" i="16"/>
  <c r="S57" i="16"/>
  <c r="R57" i="16"/>
  <c r="Q57" i="16"/>
  <c r="P57" i="16"/>
  <c r="E57" i="16"/>
  <c r="S56" i="16"/>
  <c r="R56" i="16"/>
  <c r="Q56" i="16"/>
  <c r="P56" i="16"/>
  <c r="E56" i="16"/>
  <c r="U56" i="16" s="1"/>
  <c r="S55" i="16"/>
  <c r="R55" i="16"/>
  <c r="Q55" i="16"/>
  <c r="P55" i="16"/>
  <c r="E55" i="16"/>
  <c r="U55" i="16" s="1"/>
  <c r="V53" i="16"/>
  <c r="O53" i="16"/>
  <c r="N53" i="16"/>
  <c r="M53" i="16"/>
  <c r="L53" i="16"/>
  <c r="K53" i="16"/>
  <c r="J53" i="16"/>
  <c r="I53" i="16"/>
  <c r="S53" i="16" s="1"/>
  <c r="H53" i="16"/>
  <c r="G53" i="16"/>
  <c r="F53" i="16"/>
  <c r="C53" i="16"/>
  <c r="B53" i="16"/>
  <c r="S52" i="16"/>
  <c r="R52" i="16"/>
  <c r="Q52" i="16"/>
  <c r="P52" i="16"/>
  <c r="E52" i="16"/>
  <c r="S51" i="16"/>
  <c r="R51" i="16"/>
  <c r="Q51" i="16"/>
  <c r="P51" i="16"/>
  <c r="E51" i="16"/>
  <c r="T51" i="16" s="1"/>
  <c r="S50" i="16"/>
  <c r="R50" i="16"/>
  <c r="Q50" i="16"/>
  <c r="P50" i="16"/>
  <c r="E50" i="16"/>
  <c r="S49" i="16"/>
  <c r="R49" i="16"/>
  <c r="Q49" i="16"/>
  <c r="P49" i="16"/>
  <c r="E49" i="16"/>
  <c r="S48" i="16"/>
  <c r="R48" i="16"/>
  <c r="Q48" i="16"/>
  <c r="P48" i="16"/>
  <c r="E48" i="16"/>
  <c r="U48" i="16" s="1"/>
  <c r="S47" i="16"/>
  <c r="R47" i="16"/>
  <c r="Q47" i="16"/>
  <c r="P47" i="16"/>
  <c r="E47" i="16"/>
  <c r="T46" i="16"/>
  <c r="S46" i="16"/>
  <c r="R46" i="16"/>
  <c r="Q46" i="16"/>
  <c r="P46" i="16"/>
  <c r="E46" i="16"/>
  <c r="U46" i="16" s="1"/>
  <c r="S45" i="16"/>
  <c r="R45" i="16"/>
  <c r="Q45" i="16"/>
  <c r="P45" i="16"/>
  <c r="E45" i="16"/>
  <c r="T45" i="16" s="1"/>
  <c r="S44" i="16"/>
  <c r="R44" i="16"/>
  <c r="Q44" i="16"/>
  <c r="P44" i="16"/>
  <c r="E44" i="16"/>
  <c r="U43" i="16"/>
  <c r="S43" i="16"/>
  <c r="R43" i="16"/>
  <c r="Q43" i="16"/>
  <c r="P43" i="16"/>
  <c r="E43" i="16"/>
  <c r="T43" i="16" s="1"/>
  <c r="U42" i="16"/>
  <c r="T42" i="16"/>
  <c r="S42" i="16"/>
  <c r="R42" i="16"/>
  <c r="Q42" i="16"/>
  <c r="P42" i="16"/>
  <c r="E42" i="16"/>
  <c r="V40" i="16"/>
  <c r="S40" i="16"/>
  <c r="O40" i="16"/>
  <c r="N40" i="16"/>
  <c r="M40" i="16"/>
  <c r="L40" i="16"/>
  <c r="K40" i="16"/>
  <c r="J40" i="16"/>
  <c r="I40" i="16"/>
  <c r="H40" i="16"/>
  <c r="R40" i="16" s="1"/>
  <c r="G40" i="16"/>
  <c r="F40" i="16"/>
  <c r="C40" i="16"/>
  <c r="B40" i="16"/>
  <c r="E40" i="16" s="1"/>
  <c r="S39" i="16"/>
  <c r="R39" i="16"/>
  <c r="Q39" i="16"/>
  <c r="P39" i="16"/>
  <c r="E39" i="16"/>
  <c r="T39" i="16" s="1"/>
  <c r="S38" i="16"/>
  <c r="R38" i="16"/>
  <c r="Q38" i="16"/>
  <c r="P38" i="16"/>
  <c r="E38" i="16"/>
  <c r="U38" i="16" s="1"/>
  <c r="S37" i="16"/>
  <c r="R37" i="16"/>
  <c r="Q37" i="16"/>
  <c r="P37" i="16"/>
  <c r="E37" i="16"/>
  <c r="S36" i="16"/>
  <c r="R36" i="16"/>
  <c r="Q36" i="16"/>
  <c r="U36" i="16" s="1"/>
  <c r="P36" i="16"/>
  <c r="E36" i="16"/>
  <c r="S35" i="16"/>
  <c r="R35" i="16"/>
  <c r="Q35" i="16"/>
  <c r="P35" i="16"/>
  <c r="E35" i="16"/>
  <c r="U35" i="16" s="1"/>
  <c r="V33" i="16"/>
  <c r="O33" i="16"/>
  <c r="N33" i="16"/>
  <c r="M33" i="16"/>
  <c r="L33" i="16"/>
  <c r="K33" i="16"/>
  <c r="J33" i="16"/>
  <c r="I33" i="16"/>
  <c r="S33" i="16" s="1"/>
  <c r="H33" i="16"/>
  <c r="R33" i="16" s="1"/>
  <c r="G33" i="16"/>
  <c r="F33" i="16"/>
  <c r="C33" i="16"/>
  <c r="B33" i="16"/>
  <c r="E33" i="16" s="1"/>
  <c r="U32" i="16"/>
  <c r="S32" i="16"/>
  <c r="R32" i="16"/>
  <c r="Q32" i="16"/>
  <c r="P32" i="16"/>
  <c r="E32" i="16"/>
  <c r="T32" i="16" s="1"/>
  <c r="V30" i="16"/>
  <c r="O30" i="16"/>
  <c r="N30" i="16"/>
  <c r="M30" i="16"/>
  <c r="L30" i="16"/>
  <c r="K30" i="16"/>
  <c r="J30" i="16"/>
  <c r="I30" i="16"/>
  <c r="S30" i="16" s="1"/>
  <c r="H30" i="16"/>
  <c r="R30" i="16" s="1"/>
  <c r="G30" i="16"/>
  <c r="F30" i="16"/>
  <c r="C30" i="16"/>
  <c r="B30" i="16"/>
  <c r="S29" i="16"/>
  <c r="R29" i="16"/>
  <c r="Q29" i="16"/>
  <c r="P29" i="16"/>
  <c r="E29" i="16"/>
  <c r="U28" i="16"/>
  <c r="S28" i="16"/>
  <c r="R28" i="16"/>
  <c r="Q28" i="16"/>
  <c r="P28" i="16"/>
  <c r="E28" i="16"/>
  <c r="T28" i="16" s="1"/>
  <c r="S27" i="16"/>
  <c r="R27" i="16"/>
  <c r="Q27" i="16"/>
  <c r="P27" i="16"/>
  <c r="E27" i="16"/>
  <c r="S26" i="16"/>
  <c r="R26" i="16"/>
  <c r="Q26" i="16"/>
  <c r="P26" i="16"/>
  <c r="E26" i="16"/>
  <c r="V24" i="16"/>
  <c r="O24" i="16"/>
  <c r="N24" i="16"/>
  <c r="M24" i="16"/>
  <c r="L24" i="16"/>
  <c r="K24" i="16"/>
  <c r="J24" i="16"/>
  <c r="I24" i="16"/>
  <c r="S24" i="16" s="1"/>
  <c r="H24" i="16"/>
  <c r="G24" i="16"/>
  <c r="F24" i="16"/>
  <c r="C24" i="16"/>
  <c r="B24" i="16"/>
  <c r="S23" i="16"/>
  <c r="R23" i="16"/>
  <c r="Q23" i="16"/>
  <c r="P23" i="16"/>
  <c r="E23" i="16"/>
  <c r="S22" i="16"/>
  <c r="R22" i="16"/>
  <c r="Q22" i="16"/>
  <c r="P22" i="16"/>
  <c r="E22" i="16"/>
  <c r="U22" i="16" s="1"/>
  <c r="S21" i="16"/>
  <c r="R21" i="16"/>
  <c r="Q21" i="16"/>
  <c r="P21" i="16"/>
  <c r="E21" i="16"/>
  <c r="T20" i="16"/>
  <c r="S20" i="16"/>
  <c r="R20" i="16"/>
  <c r="Q20" i="16"/>
  <c r="P20" i="16"/>
  <c r="E20" i="16"/>
  <c r="U20" i="16" s="1"/>
  <c r="U19" i="16"/>
  <c r="S19" i="16"/>
  <c r="R19" i="16"/>
  <c r="Q19" i="16"/>
  <c r="P19" i="16"/>
  <c r="E19" i="16"/>
  <c r="T19" i="16" s="1"/>
  <c r="S18" i="16"/>
  <c r="R18" i="16"/>
  <c r="Q18" i="16"/>
  <c r="P18" i="16"/>
  <c r="E18" i="16"/>
  <c r="U18" i="16" s="1"/>
  <c r="S17" i="16"/>
  <c r="R17" i="16"/>
  <c r="Q17" i="16"/>
  <c r="P17" i="16"/>
  <c r="E17" i="16"/>
  <c r="V15" i="16"/>
  <c r="O15" i="16"/>
  <c r="N15" i="16"/>
  <c r="M15" i="16"/>
  <c r="L15" i="16"/>
  <c r="K15" i="16"/>
  <c r="J15" i="16"/>
  <c r="I15" i="16"/>
  <c r="S15" i="16" s="1"/>
  <c r="H15" i="16"/>
  <c r="P15" i="16" s="1"/>
  <c r="G15" i="16"/>
  <c r="F15" i="16"/>
  <c r="C15" i="16"/>
  <c r="B15" i="16"/>
  <c r="E15" i="16" s="1"/>
  <c r="S14" i="16"/>
  <c r="R14" i="16"/>
  <c r="Q14" i="16"/>
  <c r="P14" i="16"/>
  <c r="T14" i="16" s="1"/>
  <c r="E14" i="16"/>
  <c r="S13" i="16"/>
  <c r="R13" i="16"/>
  <c r="Q13" i="16"/>
  <c r="P13" i="16"/>
  <c r="E13" i="16"/>
  <c r="U12" i="16"/>
  <c r="S12" i="16"/>
  <c r="R12" i="16"/>
  <c r="Q12" i="16"/>
  <c r="P12" i="16"/>
  <c r="E12" i="16"/>
  <c r="T12" i="16" s="1"/>
  <c r="S11" i="16"/>
  <c r="R11" i="16"/>
  <c r="Q11" i="16"/>
  <c r="P11" i="16"/>
  <c r="E11" i="16"/>
  <c r="T11" i="16" s="1"/>
  <c r="S10" i="16"/>
  <c r="R10" i="16"/>
  <c r="Q10" i="16"/>
  <c r="P10" i="16"/>
  <c r="E10" i="16"/>
  <c r="U9" i="16"/>
  <c r="S9" i="16"/>
  <c r="R9" i="16"/>
  <c r="Q9" i="16"/>
  <c r="P9" i="16"/>
  <c r="E9" i="16"/>
  <c r="S93" i="15"/>
  <c r="R93" i="15"/>
  <c r="Q93" i="15"/>
  <c r="P93" i="15"/>
  <c r="E93" i="15"/>
  <c r="U93" i="15" s="1"/>
  <c r="S92" i="15"/>
  <c r="R92" i="15"/>
  <c r="Q92" i="15"/>
  <c r="P92" i="15"/>
  <c r="E92" i="15"/>
  <c r="T92" i="15" s="1"/>
  <c r="S91" i="15"/>
  <c r="R91" i="15"/>
  <c r="Q91" i="15"/>
  <c r="P91" i="15"/>
  <c r="E91" i="15"/>
  <c r="S90" i="15"/>
  <c r="R90" i="15"/>
  <c r="Q90" i="15"/>
  <c r="P90" i="15"/>
  <c r="E90" i="15"/>
  <c r="S89" i="15"/>
  <c r="R89" i="15"/>
  <c r="Q89" i="15"/>
  <c r="P89" i="15"/>
  <c r="E89" i="15"/>
  <c r="T89" i="15" s="1"/>
  <c r="S88" i="15"/>
  <c r="R88" i="15"/>
  <c r="Q88" i="15"/>
  <c r="P88" i="15"/>
  <c r="E88" i="15"/>
  <c r="T88" i="15" s="1"/>
  <c r="T87" i="15"/>
  <c r="S87" i="15"/>
  <c r="R87" i="15"/>
  <c r="Q87" i="15"/>
  <c r="P87" i="15"/>
  <c r="E87" i="15"/>
  <c r="U87" i="15" s="1"/>
  <c r="S86" i="15"/>
  <c r="R86" i="15"/>
  <c r="Q86" i="15"/>
  <c r="P86" i="15"/>
  <c r="E86" i="15"/>
  <c r="T86" i="15" s="1"/>
  <c r="V72" i="15"/>
  <c r="O72" i="15"/>
  <c r="N72" i="15"/>
  <c r="M72" i="15"/>
  <c r="L72" i="15"/>
  <c r="K72" i="15"/>
  <c r="Q72" i="15" s="1"/>
  <c r="J72" i="15"/>
  <c r="I72" i="15"/>
  <c r="H72" i="15"/>
  <c r="R72" i="15" s="1"/>
  <c r="G72" i="15"/>
  <c r="F72" i="15"/>
  <c r="C72" i="15"/>
  <c r="B72" i="15"/>
  <c r="V71" i="15"/>
  <c r="O71" i="15"/>
  <c r="N71" i="15"/>
  <c r="M71" i="15"/>
  <c r="L71" i="15"/>
  <c r="K71" i="15"/>
  <c r="J71" i="15"/>
  <c r="R71" i="15" s="1"/>
  <c r="I71" i="15"/>
  <c r="H71" i="15"/>
  <c r="G71" i="15"/>
  <c r="F71" i="15"/>
  <c r="C71" i="15"/>
  <c r="B71" i="15"/>
  <c r="E71" i="15" s="1"/>
  <c r="V70" i="15"/>
  <c r="O70" i="15"/>
  <c r="N70" i="15"/>
  <c r="M70" i="15"/>
  <c r="L70" i="15"/>
  <c r="K70" i="15"/>
  <c r="J70" i="15"/>
  <c r="I70" i="15"/>
  <c r="S70" i="15" s="1"/>
  <c r="H70" i="15"/>
  <c r="G70" i="15"/>
  <c r="F70" i="15"/>
  <c r="C70" i="15"/>
  <c r="B70" i="15"/>
  <c r="E70" i="15" s="1"/>
  <c r="S69" i="15"/>
  <c r="R69" i="15"/>
  <c r="Q69" i="15"/>
  <c r="P69" i="15"/>
  <c r="T69" i="15" s="1"/>
  <c r="E69" i="15"/>
  <c r="V67" i="15"/>
  <c r="O67" i="15"/>
  <c r="N67" i="15"/>
  <c r="M67" i="15"/>
  <c r="L67" i="15"/>
  <c r="K67" i="15"/>
  <c r="J67" i="15"/>
  <c r="I67" i="15"/>
  <c r="H67" i="15"/>
  <c r="G67" i="15"/>
  <c r="F67" i="15"/>
  <c r="C67" i="15"/>
  <c r="B67" i="15"/>
  <c r="E67" i="15" s="1"/>
  <c r="V66" i="15"/>
  <c r="O66" i="15"/>
  <c r="N66" i="15"/>
  <c r="M66" i="15"/>
  <c r="L66" i="15"/>
  <c r="K66" i="15"/>
  <c r="J66" i="15"/>
  <c r="I66" i="15"/>
  <c r="Q66" i="15" s="1"/>
  <c r="H66" i="15"/>
  <c r="R66" i="15" s="1"/>
  <c r="G66" i="15"/>
  <c r="F66" i="15"/>
  <c r="C66" i="15"/>
  <c r="B66" i="15"/>
  <c r="E66" i="15" s="1"/>
  <c r="U65" i="15"/>
  <c r="S65" i="15"/>
  <c r="R65" i="15"/>
  <c r="Q65" i="15"/>
  <c r="P65" i="15"/>
  <c r="E65" i="15"/>
  <c r="T65" i="15" s="1"/>
  <c r="S64" i="15"/>
  <c r="R64" i="15"/>
  <c r="Q64" i="15"/>
  <c r="P64" i="15"/>
  <c r="E64" i="15"/>
  <c r="U64" i="15" s="1"/>
  <c r="S63" i="15"/>
  <c r="R63" i="15"/>
  <c r="Q63" i="15"/>
  <c r="P63" i="15"/>
  <c r="E63" i="15"/>
  <c r="T62" i="15"/>
  <c r="S62" i="15"/>
  <c r="R62" i="15"/>
  <c r="Q62" i="15"/>
  <c r="P62" i="15"/>
  <c r="E62" i="15"/>
  <c r="U62" i="15" s="1"/>
  <c r="S61" i="15"/>
  <c r="R61" i="15"/>
  <c r="Q61" i="15"/>
  <c r="P61" i="15"/>
  <c r="E61" i="15"/>
  <c r="V59" i="15"/>
  <c r="O59" i="15"/>
  <c r="N59" i="15"/>
  <c r="M59" i="15"/>
  <c r="L59" i="15"/>
  <c r="K59" i="15"/>
  <c r="J59" i="15"/>
  <c r="I59" i="15"/>
  <c r="S59" i="15" s="1"/>
  <c r="H59" i="15"/>
  <c r="R59" i="15" s="1"/>
  <c r="G59" i="15"/>
  <c r="F59" i="15"/>
  <c r="C59" i="15"/>
  <c r="B59" i="15"/>
  <c r="E59" i="15" s="1"/>
  <c r="T58" i="15"/>
  <c r="S58" i="15"/>
  <c r="R58" i="15"/>
  <c r="Q58" i="15"/>
  <c r="P58" i="15"/>
  <c r="E58" i="15"/>
  <c r="U58" i="15" s="1"/>
  <c r="S57" i="15"/>
  <c r="R57" i="15"/>
  <c r="Q57" i="15"/>
  <c r="P57" i="15"/>
  <c r="E57" i="15"/>
  <c r="S56" i="15"/>
  <c r="R56" i="15"/>
  <c r="Q56" i="15"/>
  <c r="P56" i="15"/>
  <c r="E56" i="15"/>
  <c r="S55" i="15"/>
  <c r="R55" i="15"/>
  <c r="Q55" i="15"/>
  <c r="P55" i="15"/>
  <c r="E55" i="15"/>
  <c r="T55" i="15" s="1"/>
  <c r="V53" i="15"/>
  <c r="O53" i="15"/>
  <c r="N53" i="15"/>
  <c r="M53" i="15"/>
  <c r="L53" i="15"/>
  <c r="K53" i="15"/>
  <c r="J53" i="15"/>
  <c r="I53" i="15"/>
  <c r="H53" i="15"/>
  <c r="G53" i="15"/>
  <c r="F53" i="15"/>
  <c r="C53" i="15"/>
  <c r="B53" i="15"/>
  <c r="S52" i="15"/>
  <c r="R52" i="15"/>
  <c r="Q52" i="15"/>
  <c r="P52" i="15"/>
  <c r="E52" i="15"/>
  <c r="U51" i="15"/>
  <c r="S51" i="15"/>
  <c r="R51" i="15"/>
  <c r="Q51" i="15"/>
  <c r="P51" i="15"/>
  <c r="E51" i="15"/>
  <c r="S50" i="15"/>
  <c r="R50" i="15"/>
  <c r="Q50" i="15"/>
  <c r="P50" i="15"/>
  <c r="E50" i="15"/>
  <c r="U50" i="15" s="1"/>
  <c r="S49" i="15"/>
  <c r="R49" i="15"/>
  <c r="Q49" i="15"/>
  <c r="P49" i="15"/>
  <c r="E49" i="15"/>
  <c r="T49" i="15" s="1"/>
  <c r="S48" i="15"/>
  <c r="R48" i="15"/>
  <c r="Q48" i="15"/>
  <c r="P48" i="15"/>
  <c r="E48" i="15"/>
  <c r="S47" i="15"/>
  <c r="R47" i="15"/>
  <c r="Q47" i="15"/>
  <c r="P47" i="15"/>
  <c r="E47" i="15"/>
  <c r="T47" i="15" s="1"/>
  <c r="S46" i="15"/>
  <c r="R46" i="15"/>
  <c r="Q46" i="15"/>
  <c r="P46" i="15"/>
  <c r="E46" i="15"/>
  <c r="U46" i="15" s="1"/>
  <c r="S45" i="15"/>
  <c r="R45" i="15"/>
  <c r="Q45" i="15"/>
  <c r="P45" i="15"/>
  <c r="E45" i="15"/>
  <c r="U44" i="15"/>
  <c r="S44" i="15"/>
  <c r="R44" i="15"/>
  <c r="Q44" i="15"/>
  <c r="P44" i="15"/>
  <c r="E44" i="15"/>
  <c r="T44" i="15" s="1"/>
  <c r="U43" i="15"/>
  <c r="S43" i="15"/>
  <c r="R43" i="15"/>
  <c r="Q43" i="15"/>
  <c r="P43" i="15"/>
  <c r="E43" i="15"/>
  <c r="T42" i="15"/>
  <c r="S42" i="15"/>
  <c r="R42" i="15"/>
  <c r="Q42" i="15"/>
  <c r="P42" i="15"/>
  <c r="E42" i="15"/>
  <c r="U42" i="15" s="1"/>
  <c r="V40" i="15"/>
  <c r="O40" i="15"/>
  <c r="N40" i="15"/>
  <c r="M40" i="15"/>
  <c r="L40" i="15"/>
  <c r="K40" i="15"/>
  <c r="J40" i="15"/>
  <c r="I40" i="15"/>
  <c r="S40" i="15" s="1"/>
  <c r="H40" i="15"/>
  <c r="R40" i="15" s="1"/>
  <c r="G40" i="15"/>
  <c r="F40" i="15"/>
  <c r="C40" i="15"/>
  <c r="B40" i="15"/>
  <c r="U39" i="15"/>
  <c r="S39" i="15"/>
  <c r="R39" i="15"/>
  <c r="Q39" i="15"/>
  <c r="P39" i="15"/>
  <c r="E39" i="15"/>
  <c r="T39" i="15" s="1"/>
  <c r="S38" i="15"/>
  <c r="R38" i="15"/>
  <c r="Q38" i="15"/>
  <c r="P38" i="15"/>
  <c r="E38" i="15"/>
  <c r="U38" i="15" s="1"/>
  <c r="U37" i="15"/>
  <c r="S37" i="15"/>
  <c r="R37" i="15"/>
  <c r="Q37" i="15"/>
  <c r="P37" i="15"/>
  <c r="E37" i="15"/>
  <c r="T37" i="15" s="1"/>
  <c r="T36" i="15"/>
  <c r="S36" i="15"/>
  <c r="R36" i="15"/>
  <c r="Q36" i="15"/>
  <c r="P36" i="15"/>
  <c r="E36" i="15"/>
  <c r="U36" i="15" s="1"/>
  <c r="U35" i="15"/>
  <c r="S35" i="15"/>
  <c r="R35" i="15"/>
  <c r="Q35" i="15"/>
  <c r="P35" i="15"/>
  <c r="E35" i="15"/>
  <c r="T35" i="15" s="1"/>
  <c r="V33" i="15"/>
  <c r="S33" i="15"/>
  <c r="O33" i="15"/>
  <c r="N33" i="15"/>
  <c r="M33" i="15"/>
  <c r="L33" i="15"/>
  <c r="K33" i="15"/>
  <c r="J33" i="15"/>
  <c r="I33" i="15"/>
  <c r="H33" i="15"/>
  <c r="P33" i="15" s="1"/>
  <c r="G33" i="15"/>
  <c r="F33" i="15"/>
  <c r="C33" i="15"/>
  <c r="B33" i="15"/>
  <c r="S32" i="15"/>
  <c r="R32" i="15"/>
  <c r="Q32" i="15"/>
  <c r="P32" i="15"/>
  <c r="T32" i="15" s="1"/>
  <c r="E32" i="15"/>
  <c r="V30" i="15"/>
  <c r="O30" i="15"/>
  <c r="N30" i="15"/>
  <c r="M30" i="15"/>
  <c r="L30" i="15"/>
  <c r="K30" i="15"/>
  <c r="J30" i="15"/>
  <c r="I30" i="15"/>
  <c r="H30" i="15"/>
  <c r="G30" i="15"/>
  <c r="F30" i="15"/>
  <c r="C30" i="15"/>
  <c r="E30" i="15" s="1"/>
  <c r="B30" i="15"/>
  <c r="S29" i="15"/>
  <c r="R29" i="15"/>
  <c r="Q29" i="15"/>
  <c r="P29" i="15"/>
  <c r="E29" i="15"/>
  <c r="S28" i="15"/>
  <c r="R28" i="15"/>
  <c r="Q28" i="15"/>
  <c r="P28" i="15"/>
  <c r="T28" i="15" s="1"/>
  <c r="E28" i="15"/>
  <c r="S27" i="15"/>
  <c r="R27" i="15"/>
  <c r="Q27" i="15"/>
  <c r="P27" i="15"/>
  <c r="E27" i="15"/>
  <c r="T27" i="15" s="1"/>
  <c r="T26" i="15"/>
  <c r="S26" i="15"/>
  <c r="R26" i="15"/>
  <c r="Q26" i="15"/>
  <c r="P26" i="15"/>
  <c r="E26" i="15"/>
  <c r="U26" i="15" s="1"/>
  <c r="V24" i="15"/>
  <c r="O24" i="15"/>
  <c r="N24" i="15"/>
  <c r="M24" i="15"/>
  <c r="L24" i="15"/>
  <c r="K24" i="15"/>
  <c r="J24" i="15"/>
  <c r="I24" i="15"/>
  <c r="S24" i="15" s="1"/>
  <c r="H24" i="15"/>
  <c r="P24" i="15" s="1"/>
  <c r="G24" i="15"/>
  <c r="F24" i="15"/>
  <c r="C24" i="15"/>
  <c r="B24" i="15"/>
  <c r="E24" i="15" s="1"/>
  <c r="S23" i="15"/>
  <c r="R23" i="15"/>
  <c r="Q23" i="15"/>
  <c r="P23" i="15"/>
  <c r="E23" i="15"/>
  <c r="T23" i="15" s="1"/>
  <c r="S22" i="15"/>
  <c r="R22" i="15"/>
  <c r="Q22" i="15"/>
  <c r="P22" i="15"/>
  <c r="E22" i="15"/>
  <c r="S21" i="15"/>
  <c r="R21" i="15"/>
  <c r="Q21" i="15"/>
  <c r="P21" i="15"/>
  <c r="E21" i="15"/>
  <c r="S20" i="15"/>
  <c r="R20" i="15"/>
  <c r="Q20" i="15"/>
  <c r="P20" i="15"/>
  <c r="E20" i="15"/>
  <c r="T20" i="15" s="1"/>
  <c r="S19" i="15"/>
  <c r="R19" i="15"/>
  <c r="Q19" i="15"/>
  <c r="P19" i="15"/>
  <c r="E19" i="15"/>
  <c r="T19" i="15" s="1"/>
  <c r="T18" i="15"/>
  <c r="S18" i="15"/>
  <c r="R18" i="15"/>
  <c r="Q18" i="15"/>
  <c r="P18" i="15"/>
  <c r="E18" i="15"/>
  <c r="U18" i="15" s="1"/>
  <c r="S17" i="15"/>
  <c r="R17" i="15"/>
  <c r="Q17" i="15"/>
  <c r="P17" i="15"/>
  <c r="E17" i="15"/>
  <c r="T17" i="15" s="1"/>
  <c r="V15" i="15"/>
  <c r="O15" i="15"/>
  <c r="N15" i="15"/>
  <c r="M15" i="15"/>
  <c r="L15" i="15"/>
  <c r="K15" i="15"/>
  <c r="J15" i="15"/>
  <c r="I15" i="15"/>
  <c r="S15" i="15" s="1"/>
  <c r="H15" i="15"/>
  <c r="R15" i="15" s="1"/>
  <c r="G15" i="15"/>
  <c r="F15" i="15"/>
  <c r="C15" i="15"/>
  <c r="B15" i="15"/>
  <c r="S14" i="15"/>
  <c r="R14" i="15"/>
  <c r="Q14" i="15"/>
  <c r="P14" i="15"/>
  <c r="T14" i="15" s="1"/>
  <c r="E14" i="15"/>
  <c r="U14" i="15" s="1"/>
  <c r="S13" i="15"/>
  <c r="R13" i="15"/>
  <c r="Q13" i="15"/>
  <c r="P13" i="15"/>
  <c r="E13" i="15"/>
  <c r="T12" i="15"/>
  <c r="S12" i="15"/>
  <c r="R12" i="15"/>
  <c r="Q12" i="15"/>
  <c r="P12" i="15"/>
  <c r="E12" i="15"/>
  <c r="U12" i="15" s="1"/>
  <c r="U11" i="15"/>
  <c r="S11" i="15"/>
  <c r="R11" i="15"/>
  <c r="Q11" i="15"/>
  <c r="P11" i="15"/>
  <c r="E11" i="15"/>
  <c r="T11" i="15" s="1"/>
  <c r="S10" i="15"/>
  <c r="R10" i="15"/>
  <c r="Q10" i="15"/>
  <c r="P10" i="15"/>
  <c r="E10" i="15"/>
  <c r="U10" i="15" s="1"/>
  <c r="S9" i="15"/>
  <c r="R9" i="15"/>
  <c r="Q9" i="15"/>
  <c r="P9" i="15"/>
  <c r="E9" i="15"/>
  <c r="U93" i="14"/>
  <c r="S93" i="14"/>
  <c r="R93" i="14"/>
  <c r="Q93" i="14"/>
  <c r="P93" i="14"/>
  <c r="E93" i="14"/>
  <c r="T93" i="14" s="1"/>
  <c r="U92" i="14"/>
  <c r="S92" i="14"/>
  <c r="R92" i="14"/>
  <c r="Q92" i="14"/>
  <c r="P92" i="14"/>
  <c r="E92" i="14"/>
  <c r="T92" i="14" s="1"/>
  <c r="S91" i="14"/>
  <c r="R91" i="14"/>
  <c r="Q91" i="14"/>
  <c r="P91" i="14"/>
  <c r="E91" i="14"/>
  <c r="U91" i="14" s="1"/>
  <c r="S90" i="14"/>
  <c r="R90" i="14"/>
  <c r="Q90" i="14"/>
  <c r="P90" i="14"/>
  <c r="E90" i="14"/>
  <c r="T90" i="14" s="1"/>
  <c r="S89" i="14"/>
  <c r="R89" i="14"/>
  <c r="Q89" i="14"/>
  <c r="P89" i="14"/>
  <c r="E89" i="14"/>
  <c r="U89" i="14" s="1"/>
  <c r="S88" i="14"/>
  <c r="R88" i="14"/>
  <c r="Q88" i="14"/>
  <c r="P88" i="14"/>
  <c r="E88" i="14"/>
  <c r="S87" i="14"/>
  <c r="R87" i="14"/>
  <c r="Q87" i="14"/>
  <c r="P87" i="14"/>
  <c r="E87" i="14"/>
  <c r="U87" i="14" s="1"/>
  <c r="S86" i="14"/>
  <c r="R86" i="14"/>
  <c r="Q86" i="14"/>
  <c r="P86" i="14"/>
  <c r="E86" i="14"/>
  <c r="V72" i="14"/>
  <c r="O72" i="14"/>
  <c r="N72" i="14"/>
  <c r="M72" i="14"/>
  <c r="L72" i="14"/>
  <c r="K72" i="14"/>
  <c r="J72" i="14"/>
  <c r="I72" i="14"/>
  <c r="H72" i="14"/>
  <c r="R72" i="14" s="1"/>
  <c r="G72" i="14"/>
  <c r="F72" i="14"/>
  <c r="C72" i="14"/>
  <c r="E72" i="14" s="1"/>
  <c r="B72" i="14"/>
  <c r="V71" i="14"/>
  <c r="O71" i="14"/>
  <c r="N71" i="14"/>
  <c r="M71" i="14"/>
  <c r="L71" i="14"/>
  <c r="K71" i="14"/>
  <c r="J71" i="14"/>
  <c r="I71" i="14"/>
  <c r="H71" i="14"/>
  <c r="G71" i="14"/>
  <c r="F71" i="14"/>
  <c r="C71" i="14"/>
  <c r="B71" i="14"/>
  <c r="V70" i="14"/>
  <c r="O70" i="14"/>
  <c r="N70" i="14"/>
  <c r="M70" i="14"/>
  <c r="L70" i="14"/>
  <c r="K70" i="14"/>
  <c r="J70" i="14"/>
  <c r="I70" i="14"/>
  <c r="H70" i="14"/>
  <c r="G70" i="14"/>
  <c r="F70" i="14"/>
  <c r="C70" i="14"/>
  <c r="B70" i="14"/>
  <c r="U69" i="14"/>
  <c r="T69" i="14"/>
  <c r="S69" i="14"/>
  <c r="R69" i="14"/>
  <c r="Q69" i="14"/>
  <c r="P69" i="14"/>
  <c r="E69" i="14"/>
  <c r="V67" i="14"/>
  <c r="O67" i="14"/>
  <c r="N67" i="14"/>
  <c r="M67" i="14"/>
  <c r="L67" i="14"/>
  <c r="K67" i="14"/>
  <c r="J67" i="14"/>
  <c r="I67" i="14"/>
  <c r="H67" i="14"/>
  <c r="G67" i="14"/>
  <c r="F67" i="14"/>
  <c r="C67" i="14"/>
  <c r="B67" i="14"/>
  <c r="V66" i="14"/>
  <c r="O66" i="14"/>
  <c r="N66" i="14"/>
  <c r="M66" i="14"/>
  <c r="L66" i="14"/>
  <c r="K66" i="14"/>
  <c r="J66" i="14"/>
  <c r="I66" i="14"/>
  <c r="S66" i="14" s="1"/>
  <c r="H66" i="14"/>
  <c r="R66" i="14" s="1"/>
  <c r="G66" i="14"/>
  <c r="F66" i="14"/>
  <c r="C66" i="14"/>
  <c r="B66" i="14"/>
  <c r="S65" i="14"/>
  <c r="R65" i="14"/>
  <c r="Q65" i="14"/>
  <c r="P65" i="14"/>
  <c r="E65" i="14"/>
  <c r="S64" i="14"/>
  <c r="R64" i="14"/>
  <c r="Q64" i="14"/>
  <c r="P64" i="14"/>
  <c r="E64" i="14"/>
  <c r="S63" i="14"/>
  <c r="R63" i="14"/>
  <c r="Q63" i="14"/>
  <c r="P63" i="14"/>
  <c r="E63" i="14"/>
  <c r="U63" i="14" s="1"/>
  <c r="S62" i="14"/>
  <c r="R62" i="14"/>
  <c r="Q62" i="14"/>
  <c r="P62" i="14"/>
  <c r="E62" i="14"/>
  <c r="S61" i="14"/>
  <c r="R61" i="14"/>
  <c r="Q61" i="14"/>
  <c r="P61" i="14"/>
  <c r="E61" i="14"/>
  <c r="V59" i="14"/>
  <c r="O59" i="14"/>
  <c r="N59" i="14"/>
  <c r="M59" i="14"/>
  <c r="L59" i="14"/>
  <c r="K59" i="14"/>
  <c r="J59" i="14"/>
  <c r="I59" i="14"/>
  <c r="S59" i="14" s="1"/>
  <c r="H59" i="14"/>
  <c r="R59" i="14" s="1"/>
  <c r="G59" i="14"/>
  <c r="F59" i="14"/>
  <c r="C59" i="14"/>
  <c r="B59" i="14"/>
  <c r="S58" i="14"/>
  <c r="R58" i="14"/>
  <c r="Q58" i="14"/>
  <c r="P58" i="14"/>
  <c r="E58" i="14"/>
  <c r="S57" i="14"/>
  <c r="R57" i="14"/>
  <c r="Q57" i="14"/>
  <c r="P57" i="14"/>
  <c r="E57" i="14"/>
  <c r="S56" i="14"/>
  <c r="R56" i="14"/>
  <c r="Q56" i="14"/>
  <c r="P56" i="14"/>
  <c r="E56" i="14"/>
  <c r="U56" i="14" s="1"/>
  <c r="S55" i="14"/>
  <c r="R55" i="14"/>
  <c r="Q55" i="14"/>
  <c r="P55" i="14"/>
  <c r="E55" i="14"/>
  <c r="V53" i="14"/>
  <c r="O53" i="14"/>
  <c r="N53" i="14"/>
  <c r="M53" i="14"/>
  <c r="L53" i="14"/>
  <c r="K53" i="14"/>
  <c r="J53" i="14"/>
  <c r="I53" i="14"/>
  <c r="S53" i="14" s="1"/>
  <c r="H53" i="14"/>
  <c r="R53" i="14" s="1"/>
  <c r="G53" i="14"/>
  <c r="F53" i="14"/>
  <c r="C53" i="14"/>
  <c r="B53" i="14"/>
  <c r="S52" i="14"/>
  <c r="R52" i="14"/>
  <c r="Q52" i="14"/>
  <c r="P52" i="14"/>
  <c r="E52" i="14"/>
  <c r="S51" i="14"/>
  <c r="R51" i="14"/>
  <c r="Q51" i="14"/>
  <c r="P51" i="14"/>
  <c r="E51" i="14"/>
  <c r="S50" i="14"/>
  <c r="R50" i="14"/>
  <c r="Q50" i="14"/>
  <c r="P50" i="14"/>
  <c r="E50" i="14"/>
  <c r="T50" i="14" s="1"/>
  <c r="U49" i="14"/>
  <c r="T49" i="14"/>
  <c r="S49" i="14"/>
  <c r="R49" i="14"/>
  <c r="Q49" i="14"/>
  <c r="P49" i="14"/>
  <c r="E49" i="14"/>
  <c r="T48" i="14"/>
  <c r="S48" i="14"/>
  <c r="R48" i="14"/>
  <c r="Q48" i="14"/>
  <c r="P48" i="14"/>
  <c r="E48" i="14"/>
  <c r="U48" i="14" s="1"/>
  <c r="S47" i="14"/>
  <c r="R47" i="14"/>
  <c r="Q47" i="14"/>
  <c r="P47" i="14"/>
  <c r="E47" i="14"/>
  <c r="U47" i="14" s="1"/>
  <c r="S46" i="14"/>
  <c r="R46" i="14"/>
  <c r="Q46" i="14"/>
  <c r="P46" i="14"/>
  <c r="E46" i="14"/>
  <c r="U46" i="14" s="1"/>
  <c r="S45" i="14"/>
  <c r="R45" i="14"/>
  <c r="Q45" i="14"/>
  <c r="P45" i="14"/>
  <c r="E45" i="14"/>
  <c r="U45" i="14" s="1"/>
  <c r="S44" i="14"/>
  <c r="R44" i="14"/>
  <c r="Q44" i="14"/>
  <c r="P44" i="14"/>
  <c r="E44" i="14"/>
  <c r="S43" i="14"/>
  <c r="R43" i="14"/>
  <c r="Q43" i="14"/>
  <c r="P43" i="14"/>
  <c r="E43" i="14"/>
  <c r="S42" i="14"/>
  <c r="R42" i="14"/>
  <c r="Q42" i="14"/>
  <c r="P42" i="14"/>
  <c r="E42" i="14"/>
  <c r="V40" i="14"/>
  <c r="O40" i="14"/>
  <c r="N40" i="14"/>
  <c r="M40" i="14"/>
  <c r="L40" i="14"/>
  <c r="K40" i="14"/>
  <c r="J40" i="14"/>
  <c r="I40" i="14"/>
  <c r="Q40" i="14" s="1"/>
  <c r="H40" i="14"/>
  <c r="G40" i="14"/>
  <c r="F40" i="14"/>
  <c r="C40" i="14"/>
  <c r="E40" i="14" s="1"/>
  <c r="B40" i="14"/>
  <c r="S39" i="14"/>
  <c r="R39" i="14"/>
  <c r="Q39" i="14"/>
  <c r="P39" i="14"/>
  <c r="E39" i="14"/>
  <c r="S38" i="14"/>
  <c r="R38" i="14"/>
  <c r="Q38" i="14"/>
  <c r="P38" i="14"/>
  <c r="E38" i="14"/>
  <c r="U37" i="14"/>
  <c r="T37" i="14"/>
  <c r="S37" i="14"/>
  <c r="R37" i="14"/>
  <c r="Q37" i="14"/>
  <c r="P37" i="14"/>
  <c r="E37" i="14"/>
  <c r="U36" i="14"/>
  <c r="T36" i="14"/>
  <c r="S36" i="14"/>
  <c r="R36" i="14"/>
  <c r="Q36" i="14"/>
  <c r="P36" i="14"/>
  <c r="E36" i="14"/>
  <c r="T35" i="14"/>
  <c r="S35" i="14"/>
  <c r="R35" i="14"/>
  <c r="Q35" i="14"/>
  <c r="P35" i="14"/>
  <c r="E35" i="14"/>
  <c r="U35" i="14" s="1"/>
  <c r="V33" i="14"/>
  <c r="O33" i="14"/>
  <c r="N33" i="14"/>
  <c r="M33" i="14"/>
  <c r="L33" i="14"/>
  <c r="K33" i="14"/>
  <c r="J33" i="14"/>
  <c r="I33" i="14"/>
  <c r="H33" i="14"/>
  <c r="G33" i="14"/>
  <c r="F33" i="14"/>
  <c r="C33" i="14"/>
  <c r="B33" i="14"/>
  <c r="S32" i="14"/>
  <c r="R32" i="14"/>
  <c r="Q32" i="14"/>
  <c r="P32" i="14"/>
  <c r="E32" i="14"/>
  <c r="V30" i="14"/>
  <c r="O30" i="14"/>
  <c r="N30" i="14"/>
  <c r="M30" i="14"/>
  <c r="L30" i="14"/>
  <c r="K30" i="14"/>
  <c r="J30" i="14"/>
  <c r="I30" i="14"/>
  <c r="H30" i="14"/>
  <c r="G30" i="14"/>
  <c r="F30" i="14"/>
  <c r="C30" i="14"/>
  <c r="B30" i="14"/>
  <c r="E30" i="14" s="1"/>
  <c r="S29" i="14"/>
  <c r="R29" i="14"/>
  <c r="Q29" i="14"/>
  <c r="P29" i="14"/>
  <c r="E29" i="14"/>
  <c r="U28" i="14"/>
  <c r="T28" i="14"/>
  <c r="S28" i="14"/>
  <c r="R28" i="14"/>
  <c r="Q28" i="14"/>
  <c r="P28" i="14"/>
  <c r="E28" i="14"/>
  <c r="U27" i="14"/>
  <c r="T27" i="14"/>
  <c r="S27" i="14"/>
  <c r="R27" i="14"/>
  <c r="Q27" i="14"/>
  <c r="P27" i="14"/>
  <c r="E27" i="14"/>
  <c r="T26" i="14"/>
  <c r="S26" i="14"/>
  <c r="R26" i="14"/>
  <c r="Q26" i="14"/>
  <c r="P26" i="14"/>
  <c r="E26" i="14"/>
  <c r="U26" i="14" s="1"/>
  <c r="V24" i="14"/>
  <c r="O24" i="14"/>
  <c r="N24" i="14"/>
  <c r="M24" i="14"/>
  <c r="L24" i="14"/>
  <c r="K24" i="14"/>
  <c r="J24" i="14"/>
  <c r="I24" i="14"/>
  <c r="S24" i="14" s="1"/>
  <c r="H24" i="14"/>
  <c r="R24" i="14" s="1"/>
  <c r="G24" i="14"/>
  <c r="F24" i="14"/>
  <c r="C24" i="14"/>
  <c r="B24" i="14"/>
  <c r="S23" i="14"/>
  <c r="R23" i="14"/>
  <c r="Q23" i="14"/>
  <c r="P23" i="14"/>
  <c r="E23" i="14"/>
  <c r="S22" i="14"/>
  <c r="R22" i="14"/>
  <c r="Q22" i="14"/>
  <c r="P22" i="14"/>
  <c r="E22" i="14"/>
  <c r="U21" i="14"/>
  <c r="T21" i="14"/>
  <c r="S21" i="14"/>
  <c r="R21" i="14"/>
  <c r="Q21" i="14"/>
  <c r="P21" i="14"/>
  <c r="E21" i="14"/>
  <c r="S20" i="14"/>
  <c r="R20" i="14"/>
  <c r="Q20" i="14"/>
  <c r="P20" i="14"/>
  <c r="E20" i="14"/>
  <c r="U20" i="14" s="1"/>
  <c r="S19" i="14"/>
  <c r="R19" i="14"/>
  <c r="Q19" i="14"/>
  <c r="P19" i="14"/>
  <c r="E19" i="14"/>
  <c r="S18" i="14"/>
  <c r="R18" i="14"/>
  <c r="Q18" i="14"/>
  <c r="P18" i="14"/>
  <c r="E18" i="14"/>
  <c r="T17" i="14"/>
  <c r="S17" i="14"/>
  <c r="R17" i="14"/>
  <c r="Q17" i="14"/>
  <c r="P17" i="14"/>
  <c r="E17" i="14"/>
  <c r="U17" i="14" s="1"/>
  <c r="V15" i="14"/>
  <c r="O15" i="14"/>
  <c r="N15" i="14"/>
  <c r="M15" i="14"/>
  <c r="L15" i="14"/>
  <c r="K15" i="14"/>
  <c r="S15" i="14" s="1"/>
  <c r="J15" i="14"/>
  <c r="R15" i="14" s="1"/>
  <c r="I15" i="14"/>
  <c r="H15" i="14"/>
  <c r="G15" i="14"/>
  <c r="F15" i="14"/>
  <c r="C15" i="14"/>
  <c r="B15" i="14"/>
  <c r="S14" i="14"/>
  <c r="R14" i="14"/>
  <c r="Q14" i="14"/>
  <c r="P14" i="14"/>
  <c r="E14" i="14"/>
  <c r="U13" i="14"/>
  <c r="T13" i="14"/>
  <c r="S13" i="14"/>
  <c r="R13" i="14"/>
  <c r="Q13" i="14"/>
  <c r="P13" i="14"/>
  <c r="E13" i="14"/>
  <c r="T12" i="14"/>
  <c r="S12" i="14"/>
  <c r="R12" i="14"/>
  <c r="Q12" i="14"/>
  <c r="P12" i="14"/>
  <c r="E12" i="14"/>
  <c r="U12" i="14" s="1"/>
  <c r="T11" i="14"/>
  <c r="S11" i="14"/>
  <c r="R11" i="14"/>
  <c r="Q11" i="14"/>
  <c r="P11" i="14"/>
  <c r="E11" i="14"/>
  <c r="U11" i="14" s="1"/>
  <c r="S10" i="14"/>
  <c r="R10" i="14"/>
  <c r="Q10" i="14"/>
  <c r="U10" i="14" s="1"/>
  <c r="P10" i="14"/>
  <c r="E10" i="14"/>
  <c r="T10" i="14" s="1"/>
  <c r="S9" i="14"/>
  <c r="R9" i="14"/>
  <c r="Q9" i="14"/>
  <c r="P9" i="14"/>
  <c r="E9" i="14"/>
  <c r="S93" i="13"/>
  <c r="R93" i="13"/>
  <c r="Q93" i="13"/>
  <c r="P93" i="13"/>
  <c r="E93" i="13"/>
  <c r="U93" i="13" s="1"/>
  <c r="S92" i="13"/>
  <c r="R92" i="13"/>
  <c r="Q92" i="13"/>
  <c r="P92" i="13"/>
  <c r="E92" i="13"/>
  <c r="S91" i="13"/>
  <c r="R91" i="13"/>
  <c r="Q91" i="13"/>
  <c r="P91" i="13"/>
  <c r="E91" i="13"/>
  <c r="U90" i="13"/>
  <c r="S90" i="13"/>
  <c r="R90" i="13"/>
  <c r="Q90" i="13"/>
  <c r="P90" i="13"/>
  <c r="E90" i="13"/>
  <c r="T90" i="13" s="1"/>
  <c r="U89" i="13"/>
  <c r="T89" i="13"/>
  <c r="S89" i="13"/>
  <c r="R89" i="13"/>
  <c r="Q89" i="13"/>
  <c r="P89" i="13"/>
  <c r="E89" i="13"/>
  <c r="T88" i="13"/>
  <c r="S88" i="13"/>
  <c r="R88" i="13"/>
  <c r="Q88" i="13"/>
  <c r="P88" i="13"/>
  <c r="E88" i="13"/>
  <c r="U88" i="13" s="1"/>
  <c r="S87" i="13"/>
  <c r="R87" i="13"/>
  <c r="Q87" i="13"/>
  <c r="P87" i="13"/>
  <c r="E87" i="13"/>
  <c r="U87" i="13" s="1"/>
  <c r="S86" i="13"/>
  <c r="R86" i="13"/>
  <c r="Q86" i="13"/>
  <c r="P86" i="13"/>
  <c r="E86" i="13"/>
  <c r="U86" i="13" s="1"/>
  <c r="V72" i="13"/>
  <c r="O72" i="13"/>
  <c r="N72" i="13"/>
  <c r="M72" i="13"/>
  <c r="L72" i="13"/>
  <c r="K72" i="13"/>
  <c r="J72" i="13"/>
  <c r="I72" i="13"/>
  <c r="H72" i="13"/>
  <c r="G72" i="13"/>
  <c r="F72" i="13"/>
  <c r="C72" i="13"/>
  <c r="B72" i="13"/>
  <c r="V71" i="13"/>
  <c r="O71" i="13"/>
  <c r="N71" i="13"/>
  <c r="M71" i="13"/>
  <c r="L71" i="13"/>
  <c r="K71" i="13"/>
  <c r="J71" i="13"/>
  <c r="I71" i="13"/>
  <c r="H71" i="13"/>
  <c r="G71" i="13"/>
  <c r="F71" i="13"/>
  <c r="C71" i="13"/>
  <c r="B71" i="13"/>
  <c r="E71" i="13" s="1"/>
  <c r="V70" i="13"/>
  <c r="O70" i="13"/>
  <c r="N70" i="13"/>
  <c r="M70" i="13"/>
  <c r="L70" i="13"/>
  <c r="K70" i="13"/>
  <c r="J70" i="13"/>
  <c r="I70" i="13"/>
  <c r="Q70" i="13" s="1"/>
  <c r="H70" i="13"/>
  <c r="P70" i="13" s="1"/>
  <c r="G70" i="13"/>
  <c r="F70" i="13"/>
  <c r="C70" i="13"/>
  <c r="B70" i="13"/>
  <c r="E70" i="13" s="1"/>
  <c r="S69" i="13"/>
  <c r="R69" i="13"/>
  <c r="Q69" i="13"/>
  <c r="P69" i="13"/>
  <c r="E69" i="13"/>
  <c r="V67" i="13"/>
  <c r="O67" i="13"/>
  <c r="N67" i="13"/>
  <c r="M67" i="13"/>
  <c r="L67" i="13"/>
  <c r="K67" i="13"/>
  <c r="J67" i="13"/>
  <c r="I67" i="13"/>
  <c r="H67" i="13"/>
  <c r="G67" i="13"/>
  <c r="F67" i="13"/>
  <c r="C67" i="13"/>
  <c r="B67" i="13"/>
  <c r="V66" i="13"/>
  <c r="O66" i="13"/>
  <c r="N66" i="13"/>
  <c r="M66" i="13"/>
  <c r="L66" i="13"/>
  <c r="K66" i="13"/>
  <c r="J66" i="13"/>
  <c r="I66" i="13"/>
  <c r="S66" i="13" s="1"/>
  <c r="H66" i="13"/>
  <c r="R66" i="13" s="1"/>
  <c r="G66" i="13"/>
  <c r="F66" i="13"/>
  <c r="E66" i="13"/>
  <c r="C66" i="13"/>
  <c r="B66" i="13"/>
  <c r="S65" i="13"/>
  <c r="R65" i="13"/>
  <c r="Q65" i="13"/>
  <c r="P65" i="13"/>
  <c r="E65" i="13"/>
  <c r="U65" i="13" s="1"/>
  <c r="S64" i="13"/>
  <c r="R64" i="13"/>
  <c r="Q64" i="13"/>
  <c r="P64" i="13"/>
  <c r="E64" i="13"/>
  <c r="U64" i="13" s="1"/>
  <c r="S63" i="13"/>
  <c r="R63" i="13"/>
  <c r="Q63" i="13"/>
  <c r="P63" i="13"/>
  <c r="E63" i="13"/>
  <c r="S62" i="13"/>
  <c r="R62" i="13"/>
  <c r="Q62" i="13"/>
  <c r="P62" i="13"/>
  <c r="E62" i="13"/>
  <c r="U61" i="13"/>
  <c r="T61" i="13"/>
  <c r="S61" i="13"/>
  <c r="R61" i="13"/>
  <c r="Q61" i="13"/>
  <c r="P61" i="13"/>
  <c r="E61" i="13"/>
  <c r="V59" i="13"/>
  <c r="O59" i="13"/>
  <c r="N59" i="13"/>
  <c r="M59" i="13"/>
  <c r="L59" i="13"/>
  <c r="K59" i="13"/>
  <c r="J59" i="13"/>
  <c r="I59" i="13"/>
  <c r="H59" i="13"/>
  <c r="R59" i="13" s="1"/>
  <c r="G59" i="13"/>
  <c r="F59" i="13"/>
  <c r="C59" i="13"/>
  <c r="B59" i="13"/>
  <c r="S58" i="13"/>
  <c r="R58" i="13"/>
  <c r="Q58" i="13"/>
  <c r="P58" i="13"/>
  <c r="E58" i="13"/>
  <c r="S57" i="13"/>
  <c r="R57" i="13"/>
  <c r="Q57" i="13"/>
  <c r="P57" i="13"/>
  <c r="E57" i="13"/>
  <c r="T57" i="13" s="1"/>
  <c r="S56" i="13"/>
  <c r="R56" i="13"/>
  <c r="Q56" i="13"/>
  <c r="P56" i="13"/>
  <c r="E56" i="13"/>
  <c r="S55" i="13"/>
  <c r="R55" i="13"/>
  <c r="Q55" i="13"/>
  <c r="P55" i="13"/>
  <c r="E55" i="13"/>
  <c r="V53" i="13"/>
  <c r="O53" i="13"/>
  <c r="N53" i="13"/>
  <c r="M53" i="13"/>
  <c r="L53" i="13"/>
  <c r="K53" i="13"/>
  <c r="J53" i="13"/>
  <c r="I53" i="13"/>
  <c r="S53" i="13" s="1"/>
  <c r="H53" i="13"/>
  <c r="G53" i="13"/>
  <c r="F53" i="13"/>
  <c r="C53" i="13"/>
  <c r="B53" i="13"/>
  <c r="S52" i="13"/>
  <c r="R52" i="13"/>
  <c r="Q52" i="13"/>
  <c r="P52" i="13"/>
  <c r="E52" i="13"/>
  <c r="U52" i="13" s="1"/>
  <c r="S51" i="13"/>
  <c r="R51" i="13"/>
  <c r="Q51" i="13"/>
  <c r="P51" i="13"/>
  <c r="E51" i="13"/>
  <c r="U51" i="13" s="1"/>
  <c r="S50" i="13"/>
  <c r="R50" i="13"/>
  <c r="Q50" i="13"/>
  <c r="P50" i="13"/>
  <c r="E50" i="13"/>
  <c r="U50" i="13" s="1"/>
  <c r="S49" i="13"/>
  <c r="R49" i="13"/>
  <c r="Q49" i="13"/>
  <c r="P49" i="13"/>
  <c r="E49" i="13"/>
  <c r="S48" i="13"/>
  <c r="R48" i="13"/>
  <c r="Q48" i="13"/>
  <c r="P48" i="13"/>
  <c r="E48" i="13"/>
  <c r="U48" i="13" s="1"/>
  <c r="S47" i="13"/>
  <c r="R47" i="13"/>
  <c r="Q47" i="13"/>
  <c r="P47" i="13"/>
  <c r="E47" i="13"/>
  <c r="S46" i="13"/>
  <c r="R46" i="13"/>
  <c r="Q46" i="13"/>
  <c r="P46" i="13"/>
  <c r="E46" i="13"/>
  <c r="U45" i="13"/>
  <c r="S45" i="13"/>
  <c r="R45" i="13"/>
  <c r="Q45" i="13"/>
  <c r="P45" i="13"/>
  <c r="E45" i="13"/>
  <c r="T45" i="13" s="1"/>
  <c r="U44" i="13"/>
  <c r="T44" i="13"/>
  <c r="S44" i="13"/>
  <c r="R44" i="13"/>
  <c r="Q44" i="13"/>
  <c r="P44" i="13"/>
  <c r="E44" i="13"/>
  <c r="U43" i="13"/>
  <c r="T43" i="13"/>
  <c r="S43" i="13"/>
  <c r="R43" i="13"/>
  <c r="Q43" i="13"/>
  <c r="P43" i="13"/>
  <c r="E43" i="13"/>
  <c r="S42" i="13"/>
  <c r="R42" i="13"/>
  <c r="Q42" i="13"/>
  <c r="P42" i="13"/>
  <c r="E42" i="13"/>
  <c r="U42" i="13" s="1"/>
  <c r="V40" i="13"/>
  <c r="O40" i="13"/>
  <c r="N40" i="13"/>
  <c r="M40" i="13"/>
  <c r="L40" i="13"/>
  <c r="K40" i="13"/>
  <c r="J40" i="13"/>
  <c r="I40" i="13"/>
  <c r="S40" i="13" s="1"/>
  <c r="H40" i="13"/>
  <c r="R40" i="13" s="1"/>
  <c r="G40" i="13"/>
  <c r="F40" i="13"/>
  <c r="C40" i="13"/>
  <c r="B40" i="13"/>
  <c r="E40" i="13" s="1"/>
  <c r="S39" i="13"/>
  <c r="R39" i="13"/>
  <c r="Q39" i="13"/>
  <c r="P39" i="13"/>
  <c r="E39" i="13"/>
  <c r="T38" i="13"/>
  <c r="S38" i="13"/>
  <c r="R38" i="13"/>
  <c r="Q38" i="13"/>
  <c r="U38" i="13" s="1"/>
  <c r="P38" i="13"/>
  <c r="E38" i="13"/>
  <c r="T37" i="13"/>
  <c r="S37" i="13"/>
  <c r="R37" i="13"/>
  <c r="Q37" i="13"/>
  <c r="P37" i="13"/>
  <c r="E37" i="13"/>
  <c r="U37" i="13" s="1"/>
  <c r="S36" i="13"/>
  <c r="R36" i="13"/>
  <c r="Q36" i="13"/>
  <c r="P36" i="13"/>
  <c r="E36" i="13"/>
  <c r="U36" i="13" s="1"/>
  <c r="S35" i="13"/>
  <c r="R35" i="13"/>
  <c r="Q35" i="13"/>
  <c r="P35" i="13"/>
  <c r="E35" i="13"/>
  <c r="V33" i="13"/>
  <c r="O33" i="13"/>
  <c r="N33" i="13"/>
  <c r="M33" i="13"/>
  <c r="L33" i="13"/>
  <c r="K33" i="13"/>
  <c r="J33" i="13"/>
  <c r="I33" i="13"/>
  <c r="S33" i="13" s="1"/>
  <c r="H33" i="13"/>
  <c r="R33" i="13" s="1"/>
  <c r="G33" i="13"/>
  <c r="F33" i="13"/>
  <c r="C33" i="13"/>
  <c r="B33" i="13"/>
  <c r="E33" i="13" s="1"/>
  <c r="S32" i="13"/>
  <c r="R32" i="13"/>
  <c r="Q32" i="13"/>
  <c r="P32" i="13"/>
  <c r="E32" i="13"/>
  <c r="V30" i="13"/>
  <c r="O30" i="13"/>
  <c r="N30" i="13"/>
  <c r="M30" i="13"/>
  <c r="L30" i="13"/>
  <c r="K30" i="13"/>
  <c r="J30" i="13"/>
  <c r="I30" i="13"/>
  <c r="S30" i="13" s="1"/>
  <c r="H30" i="13"/>
  <c r="R30" i="13" s="1"/>
  <c r="G30" i="13"/>
  <c r="F30" i="13"/>
  <c r="C30" i="13"/>
  <c r="B30" i="13"/>
  <c r="E30" i="13" s="1"/>
  <c r="U29" i="13"/>
  <c r="S29" i="13"/>
  <c r="R29" i="13"/>
  <c r="Q29" i="13"/>
  <c r="P29" i="13"/>
  <c r="E29" i="13"/>
  <c r="T29" i="13" s="1"/>
  <c r="S28" i="13"/>
  <c r="R28" i="13"/>
  <c r="Q28" i="13"/>
  <c r="P28" i="13"/>
  <c r="E28" i="13"/>
  <c r="U28" i="13" s="1"/>
  <c r="S27" i="13"/>
  <c r="R27" i="13"/>
  <c r="Q27" i="13"/>
  <c r="P27" i="13"/>
  <c r="E27" i="13"/>
  <c r="S26" i="13"/>
  <c r="R26" i="13"/>
  <c r="Q26" i="13"/>
  <c r="P26" i="13"/>
  <c r="E26" i="13"/>
  <c r="V24" i="13"/>
  <c r="S24" i="13"/>
  <c r="O24" i="13"/>
  <c r="N24" i="13"/>
  <c r="M24" i="13"/>
  <c r="L24" i="13"/>
  <c r="K24" i="13"/>
  <c r="J24" i="13"/>
  <c r="I24" i="13"/>
  <c r="H24" i="13"/>
  <c r="R24" i="13" s="1"/>
  <c r="G24" i="13"/>
  <c r="F24" i="13"/>
  <c r="C24" i="13"/>
  <c r="B24" i="13"/>
  <c r="E24" i="13" s="1"/>
  <c r="S23" i="13"/>
  <c r="R23" i="13"/>
  <c r="Q23" i="13"/>
  <c r="P23" i="13"/>
  <c r="E23" i="13"/>
  <c r="S22" i="13"/>
  <c r="R22" i="13"/>
  <c r="Q22" i="13"/>
  <c r="P22" i="13"/>
  <c r="E22" i="13"/>
  <c r="U21" i="13"/>
  <c r="T21" i="13"/>
  <c r="S21" i="13"/>
  <c r="R21" i="13"/>
  <c r="Q21" i="13"/>
  <c r="P21" i="13"/>
  <c r="E21" i="13"/>
  <c r="T20" i="13"/>
  <c r="S20" i="13"/>
  <c r="R20" i="13"/>
  <c r="Q20" i="13"/>
  <c r="P20" i="13"/>
  <c r="E20" i="13"/>
  <c r="U20" i="13" s="1"/>
  <c r="S19" i="13"/>
  <c r="R19" i="13"/>
  <c r="Q19" i="13"/>
  <c r="P19" i="13"/>
  <c r="E19" i="13"/>
  <c r="U19" i="13" s="1"/>
  <c r="S18" i="13"/>
  <c r="R18" i="13"/>
  <c r="Q18" i="13"/>
  <c r="P18" i="13"/>
  <c r="E18" i="13"/>
  <c r="U18" i="13" s="1"/>
  <c r="S17" i="13"/>
  <c r="R17" i="13"/>
  <c r="Q17" i="13"/>
  <c r="P17" i="13"/>
  <c r="E17" i="13"/>
  <c r="V15" i="13"/>
  <c r="O15" i="13"/>
  <c r="N15" i="13"/>
  <c r="M15" i="13"/>
  <c r="L15" i="13"/>
  <c r="K15" i="13"/>
  <c r="J15" i="13"/>
  <c r="I15" i="13"/>
  <c r="S15" i="13" s="1"/>
  <c r="H15" i="13"/>
  <c r="R15" i="13" s="1"/>
  <c r="G15" i="13"/>
  <c r="F15" i="13"/>
  <c r="C15" i="13"/>
  <c r="B15" i="13"/>
  <c r="E15" i="13" s="1"/>
  <c r="S14" i="13"/>
  <c r="R14" i="13"/>
  <c r="Q14" i="13"/>
  <c r="U14" i="13" s="1"/>
  <c r="P14" i="13"/>
  <c r="E14" i="13"/>
  <c r="T14" i="13" s="1"/>
  <c r="S13" i="13"/>
  <c r="R13" i="13"/>
  <c r="Q13" i="13"/>
  <c r="P13" i="13"/>
  <c r="E13" i="13"/>
  <c r="S12" i="13"/>
  <c r="R12" i="13"/>
  <c r="Q12" i="13"/>
  <c r="P12" i="13"/>
  <c r="E12" i="13"/>
  <c r="U12" i="13" s="1"/>
  <c r="S11" i="13"/>
  <c r="R11" i="13"/>
  <c r="Q11" i="13"/>
  <c r="P11" i="13"/>
  <c r="E11" i="13"/>
  <c r="S10" i="13"/>
  <c r="R10" i="13"/>
  <c r="Q10" i="13"/>
  <c r="P10" i="13"/>
  <c r="E10" i="13"/>
  <c r="U9" i="13"/>
  <c r="T9" i="13"/>
  <c r="S9" i="13"/>
  <c r="R9" i="13"/>
  <c r="Q9" i="13"/>
  <c r="P9" i="13"/>
  <c r="E9" i="13"/>
  <c r="T93" i="12"/>
  <c r="S93" i="12"/>
  <c r="R93" i="12"/>
  <c r="Q93" i="12"/>
  <c r="P93" i="12"/>
  <c r="E93" i="12"/>
  <c r="U93" i="12" s="1"/>
  <c r="S92" i="12"/>
  <c r="R92" i="12"/>
  <c r="Q92" i="12"/>
  <c r="P92" i="12"/>
  <c r="E92" i="12"/>
  <c r="U92" i="12" s="1"/>
  <c r="S91" i="12"/>
  <c r="R91" i="12"/>
  <c r="Q91" i="12"/>
  <c r="P91" i="12"/>
  <c r="E91" i="12"/>
  <c r="U91" i="12" s="1"/>
  <c r="U90" i="12"/>
  <c r="S90" i="12"/>
  <c r="R90" i="12"/>
  <c r="Q90" i="12"/>
  <c r="P90" i="12"/>
  <c r="E90" i="12"/>
  <c r="T90" i="12" s="1"/>
  <c r="S89" i="12"/>
  <c r="R89" i="12"/>
  <c r="Q89" i="12"/>
  <c r="P89" i="12"/>
  <c r="E89" i="12"/>
  <c r="U89" i="12" s="1"/>
  <c r="S88" i="12"/>
  <c r="R88" i="12"/>
  <c r="Q88" i="12"/>
  <c r="P88" i="12"/>
  <c r="E88" i="12"/>
  <c r="S87" i="12"/>
  <c r="R87" i="12"/>
  <c r="Q87" i="12"/>
  <c r="P87" i="12"/>
  <c r="E87" i="12"/>
  <c r="S86" i="12"/>
  <c r="R86" i="12"/>
  <c r="Q86" i="12"/>
  <c r="P86" i="12"/>
  <c r="E86" i="12"/>
  <c r="V72" i="12"/>
  <c r="O72" i="12"/>
  <c r="N72" i="12"/>
  <c r="M72" i="12"/>
  <c r="L72" i="12"/>
  <c r="K72" i="12"/>
  <c r="J72" i="12"/>
  <c r="I72" i="12"/>
  <c r="H72" i="12"/>
  <c r="G72" i="12"/>
  <c r="F72" i="12"/>
  <c r="C72" i="12"/>
  <c r="B72" i="12"/>
  <c r="E72" i="12" s="1"/>
  <c r="V71" i="12"/>
  <c r="O71" i="12"/>
  <c r="N71" i="12"/>
  <c r="M71" i="12"/>
  <c r="L71" i="12"/>
  <c r="K71" i="12"/>
  <c r="J71" i="12"/>
  <c r="I71" i="12"/>
  <c r="S71" i="12" s="1"/>
  <c r="H71" i="12"/>
  <c r="G71" i="12"/>
  <c r="F71" i="12"/>
  <c r="E71" i="12"/>
  <c r="C71" i="12"/>
  <c r="B71" i="12"/>
  <c r="V70" i="12"/>
  <c r="O70" i="12"/>
  <c r="N70" i="12"/>
  <c r="M70" i="12"/>
  <c r="L70" i="12"/>
  <c r="K70" i="12"/>
  <c r="J70" i="12"/>
  <c r="I70" i="12"/>
  <c r="H70" i="12"/>
  <c r="R70" i="12" s="1"/>
  <c r="G70" i="12"/>
  <c r="F70" i="12"/>
  <c r="C70" i="12"/>
  <c r="B70" i="12"/>
  <c r="E70" i="12" s="1"/>
  <c r="T69" i="12"/>
  <c r="S69" i="12"/>
  <c r="R69" i="12"/>
  <c r="Q69" i="12"/>
  <c r="U69" i="12" s="1"/>
  <c r="P69" i="12"/>
  <c r="E69" i="12"/>
  <c r="V67" i="12"/>
  <c r="O67" i="12"/>
  <c r="N67" i="12"/>
  <c r="M67" i="12"/>
  <c r="L67" i="12"/>
  <c r="K67" i="12"/>
  <c r="J67" i="12"/>
  <c r="I67" i="12"/>
  <c r="H67" i="12"/>
  <c r="G67" i="12"/>
  <c r="F67" i="12"/>
  <c r="C67" i="12"/>
  <c r="B67" i="12"/>
  <c r="E67" i="12" s="1"/>
  <c r="V66" i="12"/>
  <c r="O66" i="12"/>
  <c r="N66" i="12"/>
  <c r="M66" i="12"/>
  <c r="L66" i="12"/>
  <c r="K66" i="12"/>
  <c r="J66" i="12"/>
  <c r="I66" i="12"/>
  <c r="H66" i="12"/>
  <c r="R66" i="12" s="1"/>
  <c r="G66" i="12"/>
  <c r="F66" i="12"/>
  <c r="C66" i="12"/>
  <c r="B66" i="12"/>
  <c r="S65" i="12"/>
  <c r="R65" i="12"/>
  <c r="Q65" i="12"/>
  <c r="P65" i="12"/>
  <c r="E65" i="12"/>
  <c r="S64" i="12"/>
  <c r="R64" i="12"/>
  <c r="Q64" i="12"/>
  <c r="P64" i="12"/>
  <c r="E64" i="12"/>
  <c r="U63" i="12"/>
  <c r="T63" i="12"/>
  <c r="S63" i="12"/>
  <c r="R63" i="12"/>
  <c r="Q63" i="12"/>
  <c r="P63" i="12"/>
  <c r="E63" i="12"/>
  <c r="U62" i="12"/>
  <c r="T62" i="12"/>
  <c r="S62" i="12"/>
  <c r="R62" i="12"/>
  <c r="Q62" i="12"/>
  <c r="P62" i="12"/>
  <c r="E62" i="12"/>
  <c r="T61" i="12"/>
  <c r="S61" i="12"/>
  <c r="R61" i="12"/>
  <c r="Q61" i="12"/>
  <c r="P61" i="12"/>
  <c r="E61" i="12"/>
  <c r="U61" i="12" s="1"/>
  <c r="V59" i="12"/>
  <c r="O59" i="12"/>
  <c r="N59" i="12"/>
  <c r="M59" i="12"/>
  <c r="L59" i="12"/>
  <c r="K59" i="12"/>
  <c r="J59" i="12"/>
  <c r="I59" i="12"/>
  <c r="S59" i="12" s="1"/>
  <c r="H59" i="12"/>
  <c r="R59" i="12" s="1"/>
  <c r="G59" i="12"/>
  <c r="F59" i="12"/>
  <c r="C59" i="12"/>
  <c r="B59" i="12"/>
  <c r="S58" i="12"/>
  <c r="R58" i="12"/>
  <c r="Q58" i="12"/>
  <c r="P58" i="12"/>
  <c r="E58" i="12"/>
  <c r="U57" i="12"/>
  <c r="T57" i="12"/>
  <c r="S57" i="12"/>
  <c r="R57" i="12"/>
  <c r="Q57" i="12"/>
  <c r="P57" i="12"/>
  <c r="E57" i="12"/>
  <c r="S56" i="12"/>
  <c r="R56" i="12"/>
  <c r="Q56" i="12"/>
  <c r="P56" i="12"/>
  <c r="E56" i="12"/>
  <c r="S55" i="12"/>
  <c r="R55" i="12"/>
  <c r="Q55" i="12"/>
  <c r="P55" i="12"/>
  <c r="E55" i="12"/>
  <c r="V53" i="12"/>
  <c r="O53" i="12"/>
  <c r="N53" i="12"/>
  <c r="M53" i="12"/>
  <c r="L53" i="12"/>
  <c r="K53" i="12"/>
  <c r="J53" i="12"/>
  <c r="I53" i="12"/>
  <c r="S53" i="12" s="1"/>
  <c r="H53" i="12"/>
  <c r="R53" i="12" s="1"/>
  <c r="G53" i="12"/>
  <c r="F53" i="12"/>
  <c r="C53" i="12"/>
  <c r="E53" i="12" s="1"/>
  <c r="B53" i="12"/>
  <c r="S52" i="12"/>
  <c r="R52" i="12"/>
  <c r="Q52" i="12"/>
  <c r="P52" i="12"/>
  <c r="E52" i="12"/>
  <c r="S51" i="12"/>
  <c r="R51" i="12"/>
  <c r="Q51" i="12"/>
  <c r="P51" i="12"/>
  <c r="E51" i="12"/>
  <c r="U50" i="12"/>
  <c r="S50" i="12"/>
  <c r="R50" i="12"/>
  <c r="Q50" i="12"/>
  <c r="P50" i="12"/>
  <c r="E50" i="12"/>
  <c r="T50" i="12" s="1"/>
  <c r="T49" i="12"/>
  <c r="S49" i="12"/>
  <c r="R49" i="12"/>
  <c r="Q49" i="12"/>
  <c r="P49" i="12"/>
  <c r="E49" i="12"/>
  <c r="U49" i="12" s="1"/>
  <c r="S48" i="12"/>
  <c r="R48" i="12"/>
  <c r="Q48" i="12"/>
  <c r="P48" i="12"/>
  <c r="E48" i="12"/>
  <c r="U48" i="12" s="1"/>
  <c r="S47" i="12"/>
  <c r="R47" i="12"/>
  <c r="Q47" i="12"/>
  <c r="P47" i="12"/>
  <c r="E47" i="12"/>
  <c r="T47" i="12" s="1"/>
  <c r="S46" i="12"/>
  <c r="R46" i="12"/>
  <c r="Q46" i="12"/>
  <c r="P46" i="12"/>
  <c r="E46" i="12"/>
  <c r="S45" i="12"/>
  <c r="R45" i="12"/>
  <c r="Q45" i="12"/>
  <c r="P45" i="12"/>
  <c r="E45" i="12"/>
  <c r="S44" i="12"/>
  <c r="R44" i="12"/>
  <c r="Q44" i="12"/>
  <c r="P44" i="12"/>
  <c r="E44" i="12"/>
  <c r="S43" i="12"/>
  <c r="R43" i="12"/>
  <c r="Q43" i="12"/>
  <c r="P43" i="12"/>
  <c r="E43" i="12"/>
  <c r="S42" i="12"/>
  <c r="R42" i="12"/>
  <c r="Q42" i="12"/>
  <c r="P42" i="12"/>
  <c r="E42" i="12"/>
  <c r="V40" i="12"/>
  <c r="O40" i="12"/>
  <c r="N40" i="12"/>
  <c r="M40" i="12"/>
  <c r="L40" i="12"/>
  <c r="K40" i="12"/>
  <c r="S40" i="12" s="1"/>
  <c r="J40" i="12"/>
  <c r="I40" i="12"/>
  <c r="H40" i="12"/>
  <c r="R40" i="12" s="1"/>
  <c r="G40" i="12"/>
  <c r="F40" i="12"/>
  <c r="C40" i="12"/>
  <c r="B40" i="12"/>
  <c r="E40" i="12" s="1"/>
  <c r="S39" i="12"/>
  <c r="R39" i="12"/>
  <c r="Q39" i="12"/>
  <c r="P39" i="12"/>
  <c r="E39" i="12"/>
  <c r="S38" i="12"/>
  <c r="R38" i="12"/>
  <c r="Q38" i="12"/>
  <c r="P38" i="12"/>
  <c r="E38" i="12"/>
  <c r="T38" i="12" s="1"/>
  <c r="T37" i="12"/>
  <c r="S37" i="12"/>
  <c r="R37" i="12"/>
  <c r="Q37" i="12"/>
  <c r="P37" i="12"/>
  <c r="E37" i="12"/>
  <c r="U37" i="12" s="1"/>
  <c r="S36" i="12"/>
  <c r="R36" i="12"/>
  <c r="Q36" i="12"/>
  <c r="P36" i="12"/>
  <c r="E36" i="12"/>
  <c r="U36" i="12" s="1"/>
  <c r="S35" i="12"/>
  <c r="R35" i="12"/>
  <c r="Q35" i="12"/>
  <c r="P35" i="12"/>
  <c r="E35" i="12"/>
  <c r="U35" i="12" s="1"/>
  <c r="V33" i="12"/>
  <c r="O33" i="12"/>
  <c r="N33" i="12"/>
  <c r="M33" i="12"/>
  <c r="L33" i="12"/>
  <c r="K33" i="12"/>
  <c r="J33" i="12"/>
  <c r="I33" i="12"/>
  <c r="H33" i="12"/>
  <c r="G33" i="12"/>
  <c r="F33" i="12"/>
  <c r="C33" i="12"/>
  <c r="B33" i="12"/>
  <c r="E33" i="12" s="1"/>
  <c r="U32" i="12"/>
  <c r="S32" i="12"/>
  <c r="R32" i="12"/>
  <c r="Q32" i="12"/>
  <c r="P32" i="12"/>
  <c r="E32" i="12"/>
  <c r="T32" i="12" s="1"/>
  <c r="V30" i="12"/>
  <c r="O30" i="12"/>
  <c r="N30" i="12"/>
  <c r="M30" i="12"/>
  <c r="L30" i="12"/>
  <c r="K30" i="12"/>
  <c r="J30" i="12"/>
  <c r="I30" i="12"/>
  <c r="H30" i="12"/>
  <c r="R30" i="12" s="1"/>
  <c r="G30" i="12"/>
  <c r="F30" i="12"/>
  <c r="C30" i="12"/>
  <c r="B30" i="12"/>
  <c r="E30" i="12" s="1"/>
  <c r="T29" i="12"/>
  <c r="S29" i="12"/>
  <c r="R29" i="12"/>
  <c r="Q29" i="12"/>
  <c r="P29" i="12"/>
  <c r="E29" i="12"/>
  <c r="U29" i="12" s="1"/>
  <c r="S28" i="12"/>
  <c r="R28" i="12"/>
  <c r="Q28" i="12"/>
  <c r="P28" i="12"/>
  <c r="E28" i="12"/>
  <c r="U28" i="12" s="1"/>
  <c r="S27" i="12"/>
  <c r="R27" i="12"/>
  <c r="Q27" i="12"/>
  <c r="P27" i="12"/>
  <c r="E27" i="12"/>
  <c r="U27" i="12" s="1"/>
  <c r="U26" i="12"/>
  <c r="S26" i="12"/>
  <c r="R26" i="12"/>
  <c r="Q26" i="12"/>
  <c r="P26" i="12"/>
  <c r="E26" i="12"/>
  <c r="T26" i="12" s="1"/>
  <c r="V24" i="12"/>
  <c r="O24" i="12"/>
  <c r="N24" i="12"/>
  <c r="M24" i="12"/>
  <c r="L24" i="12"/>
  <c r="K24" i="12"/>
  <c r="J24" i="12"/>
  <c r="I24" i="12"/>
  <c r="S24" i="12" s="1"/>
  <c r="H24" i="12"/>
  <c r="R24" i="12" s="1"/>
  <c r="G24" i="12"/>
  <c r="F24" i="12"/>
  <c r="C24" i="12"/>
  <c r="B24" i="12"/>
  <c r="E24" i="12" s="1"/>
  <c r="U23" i="12"/>
  <c r="T23" i="12"/>
  <c r="S23" i="12"/>
  <c r="R23" i="12"/>
  <c r="Q23" i="12"/>
  <c r="P23" i="12"/>
  <c r="E23" i="12"/>
  <c r="T22" i="12"/>
  <c r="S22" i="12"/>
  <c r="R22" i="12"/>
  <c r="Q22" i="12"/>
  <c r="P22" i="12"/>
  <c r="E22" i="12"/>
  <c r="U22" i="12" s="1"/>
  <c r="S21" i="12"/>
  <c r="R21" i="12"/>
  <c r="Q21" i="12"/>
  <c r="P21" i="12"/>
  <c r="E21" i="12"/>
  <c r="U21" i="12" s="1"/>
  <c r="S20" i="12"/>
  <c r="R20" i="12"/>
  <c r="Q20" i="12"/>
  <c r="P20" i="12"/>
  <c r="E20" i="12"/>
  <c r="S19" i="12"/>
  <c r="R19" i="12"/>
  <c r="Q19" i="12"/>
  <c r="P19" i="12"/>
  <c r="E19" i="12"/>
  <c r="S18" i="12"/>
  <c r="R18" i="12"/>
  <c r="Q18" i="12"/>
  <c r="P18" i="12"/>
  <c r="E18" i="12"/>
  <c r="T18" i="12" s="1"/>
  <c r="U17" i="12"/>
  <c r="S17" i="12"/>
  <c r="R17" i="12"/>
  <c r="Q17" i="12"/>
  <c r="P17" i="12"/>
  <c r="E17" i="12"/>
  <c r="T17" i="12" s="1"/>
  <c r="V15" i="12"/>
  <c r="O15" i="12"/>
  <c r="N15" i="12"/>
  <c r="M15" i="12"/>
  <c r="L15" i="12"/>
  <c r="K15" i="12"/>
  <c r="J15" i="12"/>
  <c r="I15" i="12"/>
  <c r="H15" i="12"/>
  <c r="G15" i="12"/>
  <c r="F15" i="12"/>
  <c r="C15" i="12"/>
  <c r="B15" i="12"/>
  <c r="S14" i="12"/>
  <c r="R14" i="12"/>
  <c r="Q14" i="12"/>
  <c r="P14" i="12"/>
  <c r="E14" i="12"/>
  <c r="T14" i="12" s="1"/>
  <c r="T13" i="12"/>
  <c r="S13" i="12"/>
  <c r="R13" i="12"/>
  <c r="Q13" i="12"/>
  <c r="P13" i="12"/>
  <c r="E13" i="12"/>
  <c r="U13" i="12" s="1"/>
  <c r="S12" i="12"/>
  <c r="R12" i="12"/>
  <c r="Q12" i="12"/>
  <c r="P12" i="12"/>
  <c r="E12" i="12"/>
  <c r="U12" i="12" s="1"/>
  <c r="S11" i="12"/>
  <c r="R11" i="12"/>
  <c r="Q11" i="12"/>
  <c r="P11" i="12"/>
  <c r="E11" i="12"/>
  <c r="U11" i="12" s="1"/>
  <c r="S10" i="12"/>
  <c r="R10" i="12"/>
  <c r="Q10" i="12"/>
  <c r="P10" i="12"/>
  <c r="E10" i="12"/>
  <c r="T10" i="12" s="1"/>
  <c r="S9" i="12"/>
  <c r="R9" i="12"/>
  <c r="Q9" i="12"/>
  <c r="P9" i="12"/>
  <c r="E9" i="12"/>
  <c r="S93" i="11"/>
  <c r="R93" i="11"/>
  <c r="Q93" i="11"/>
  <c r="P93" i="11"/>
  <c r="E93" i="11"/>
  <c r="S92" i="11"/>
  <c r="R92" i="11"/>
  <c r="Q92" i="11"/>
  <c r="P92" i="11"/>
  <c r="E92" i="11"/>
  <c r="S91" i="11"/>
  <c r="R91" i="11"/>
  <c r="Q91" i="11"/>
  <c r="P91" i="11"/>
  <c r="E91" i="11"/>
  <c r="U90" i="11"/>
  <c r="S90" i="11"/>
  <c r="R90" i="11"/>
  <c r="Q90" i="11"/>
  <c r="P90" i="11"/>
  <c r="E90" i="11"/>
  <c r="T90" i="11" s="1"/>
  <c r="U89" i="11"/>
  <c r="T89" i="11"/>
  <c r="S89" i="11"/>
  <c r="R89" i="11"/>
  <c r="Q89" i="11"/>
  <c r="P89" i="11"/>
  <c r="E89" i="11"/>
  <c r="T88" i="11"/>
  <c r="S88" i="11"/>
  <c r="R88" i="11"/>
  <c r="Q88" i="11"/>
  <c r="P88" i="11"/>
  <c r="E88" i="11"/>
  <c r="U88" i="11" s="1"/>
  <c r="S87" i="11"/>
  <c r="R87" i="11"/>
  <c r="Q87" i="11"/>
  <c r="P87" i="11"/>
  <c r="E87" i="11"/>
  <c r="U87" i="11" s="1"/>
  <c r="T86" i="11"/>
  <c r="S86" i="11"/>
  <c r="R86" i="11"/>
  <c r="Q86" i="11"/>
  <c r="P86" i="11"/>
  <c r="E86" i="11"/>
  <c r="U86" i="11" s="1"/>
  <c r="V72" i="11"/>
  <c r="O72" i="11"/>
  <c r="N72" i="11"/>
  <c r="M72" i="11"/>
  <c r="L72" i="11"/>
  <c r="K72" i="11"/>
  <c r="J72" i="11"/>
  <c r="I72" i="11"/>
  <c r="S72" i="11" s="1"/>
  <c r="H72" i="11"/>
  <c r="G72" i="11"/>
  <c r="F72" i="11"/>
  <c r="C72" i="11"/>
  <c r="B72" i="11"/>
  <c r="E72" i="11" s="1"/>
  <c r="V71" i="11"/>
  <c r="O71" i="11"/>
  <c r="N71" i="11"/>
  <c r="M71" i="11"/>
  <c r="L71" i="11"/>
  <c r="K71" i="11"/>
  <c r="J71" i="11"/>
  <c r="I71" i="11"/>
  <c r="S71" i="11" s="1"/>
  <c r="H71" i="11"/>
  <c r="R71" i="11" s="1"/>
  <c r="G71" i="11"/>
  <c r="F71" i="11"/>
  <c r="C71" i="11"/>
  <c r="B71" i="11"/>
  <c r="E71" i="11" s="1"/>
  <c r="V70" i="11"/>
  <c r="O70" i="11"/>
  <c r="N70" i="11"/>
  <c r="M70" i="11"/>
  <c r="L70" i="11"/>
  <c r="K70" i="11"/>
  <c r="J70" i="11"/>
  <c r="I70" i="11"/>
  <c r="H70" i="11"/>
  <c r="G70" i="11"/>
  <c r="F70" i="11"/>
  <c r="C70" i="11"/>
  <c r="B70" i="11"/>
  <c r="S69" i="11"/>
  <c r="R69" i="11"/>
  <c r="Q69" i="11"/>
  <c r="P69" i="11"/>
  <c r="E69" i="11"/>
  <c r="V67" i="11"/>
  <c r="O67" i="11"/>
  <c r="N67" i="11"/>
  <c r="M67" i="11"/>
  <c r="L67" i="11"/>
  <c r="K67" i="11"/>
  <c r="J67" i="11"/>
  <c r="I67" i="11"/>
  <c r="Q67" i="11" s="1"/>
  <c r="H67" i="11"/>
  <c r="G67" i="11"/>
  <c r="F67" i="11"/>
  <c r="C67" i="11"/>
  <c r="B67" i="11"/>
  <c r="V66" i="11"/>
  <c r="O66" i="11"/>
  <c r="N66" i="11"/>
  <c r="M66" i="11"/>
  <c r="L66" i="11"/>
  <c r="K66" i="11"/>
  <c r="J66" i="11"/>
  <c r="I66" i="11"/>
  <c r="S66" i="11" s="1"/>
  <c r="H66" i="11"/>
  <c r="R66" i="11" s="1"/>
  <c r="G66" i="11"/>
  <c r="F66" i="11"/>
  <c r="E66" i="11"/>
  <c r="C66" i="11"/>
  <c r="B66" i="11"/>
  <c r="S65" i="11"/>
  <c r="R65" i="11"/>
  <c r="Q65" i="11"/>
  <c r="P65" i="11"/>
  <c r="E65" i="11"/>
  <c r="U65" i="11" s="1"/>
  <c r="S64" i="11"/>
  <c r="R64" i="11"/>
  <c r="Q64" i="11"/>
  <c r="P64" i="11"/>
  <c r="E64" i="11"/>
  <c r="S63" i="11"/>
  <c r="R63" i="11"/>
  <c r="Q63" i="11"/>
  <c r="P63" i="11"/>
  <c r="E63" i="11"/>
  <c r="S62" i="11"/>
  <c r="R62" i="11"/>
  <c r="Q62" i="11"/>
  <c r="P62" i="11"/>
  <c r="E62" i="11"/>
  <c r="U61" i="11"/>
  <c r="S61" i="11"/>
  <c r="R61" i="11"/>
  <c r="Q61" i="11"/>
  <c r="P61" i="11"/>
  <c r="E61" i="11"/>
  <c r="T61" i="11" s="1"/>
  <c r="V59" i="11"/>
  <c r="O59" i="11"/>
  <c r="N59" i="11"/>
  <c r="M59" i="11"/>
  <c r="L59" i="11"/>
  <c r="K59" i="11"/>
  <c r="J59" i="11"/>
  <c r="I59" i="11"/>
  <c r="S59" i="11" s="1"/>
  <c r="H59" i="11"/>
  <c r="R59" i="11" s="1"/>
  <c r="G59" i="11"/>
  <c r="F59" i="11"/>
  <c r="C59" i="11"/>
  <c r="B59" i="11"/>
  <c r="E59" i="11" s="1"/>
  <c r="U58" i="11"/>
  <c r="S58" i="11"/>
  <c r="R58" i="11"/>
  <c r="Q58" i="11"/>
  <c r="P58" i="11"/>
  <c r="E58" i="11"/>
  <c r="T58" i="11" s="1"/>
  <c r="S57" i="11"/>
  <c r="R57" i="11"/>
  <c r="Q57" i="11"/>
  <c r="P57" i="11"/>
  <c r="E57" i="11"/>
  <c r="S56" i="11"/>
  <c r="R56" i="11"/>
  <c r="Q56" i="11"/>
  <c r="P56" i="11"/>
  <c r="E56" i="11"/>
  <c r="U55" i="11"/>
  <c r="S55" i="11"/>
  <c r="R55" i="11"/>
  <c r="Q55" i="11"/>
  <c r="P55" i="11"/>
  <c r="E55" i="11"/>
  <c r="T55" i="11" s="1"/>
  <c r="V53" i="11"/>
  <c r="O53" i="11"/>
  <c r="N53" i="11"/>
  <c r="M53" i="11"/>
  <c r="L53" i="11"/>
  <c r="K53" i="11"/>
  <c r="J53" i="11"/>
  <c r="I53" i="11"/>
  <c r="S53" i="11" s="1"/>
  <c r="H53" i="11"/>
  <c r="R53" i="11" s="1"/>
  <c r="G53" i="11"/>
  <c r="F53" i="11"/>
  <c r="C53" i="11"/>
  <c r="B53" i="11"/>
  <c r="S52" i="11"/>
  <c r="R52" i="11"/>
  <c r="Q52" i="11"/>
  <c r="P52" i="11"/>
  <c r="E52" i="11"/>
  <c r="U52" i="11" s="1"/>
  <c r="S51" i="11"/>
  <c r="R51" i="11"/>
  <c r="Q51" i="11"/>
  <c r="P51" i="11"/>
  <c r="E51" i="11"/>
  <c r="U51" i="11" s="1"/>
  <c r="S50" i="11"/>
  <c r="R50" i="11"/>
  <c r="Q50" i="11"/>
  <c r="P50" i="11"/>
  <c r="E50" i="11"/>
  <c r="S49" i="11"/>
  <c r="R49" i="11"/>
  <c r="Q49" i="11"/>
  <c r="P49" i="11"/>
  <c r="E49" i="11"/>
  <c r="U49" i="11" s="1"/>
  <c r="S48" i="11"/>
  <c r="R48" i="11"/>
  <c r="Q48" i="11"/>
  <c r="P48" i="11"/>
  <c r="E48" i="11"/>
  <c r="S47" i="11"/>
  <c r="R47" i="11"/>
  <c r="Q47" i="11"/>
  <c r="P47" i="11"/>
  <c r="E47" i="11"/>
  <c r="U46" i="11"/>
  <c r="S46" i="11"/>
  <c r="R46" i="11"/>
  <c r="Q46" i="11"/>
  <c r="P46" i="11"/>
  <c r="E46" i="11"/>
  <c r="T46" i="11" s="1"/>
  <c r="S45" i="11"/>
  <c r="R45" i="11"/>
  <c r="Q45" i="11"/>
  <c r="P45" i="11"/>
  <c r="E45" i="11"/>
  <c r="U45" i="11" s="1"/>
  <c r="S44" i="11"/>
  <c r="R44" i="11"/>
  <c r="Q44" i="11"/>
  <c r="P44" i="11"/>
  <c r="E44" i="11"/>
  <c r="U44" i="11" s="1"/>
  <c r="S43" i="11"/>
  <c r="R43" i="11"/>
  <c r="Q43" i="11"/>
  <c r="P43" i="11"/>
  <c r="E43" i="11"/>
  <c r="U43" i="11" s="1"/>
  <c r="S42" i="11"/>
  <c r="R42" i="11"/>
  <c r="Q42" i="11"/>
  <c r="P42" i="11"/>
  <c r="E42" i="11"/>
  <c r="V40" i="11"/>
  <c r="O40" i="11"/>
  <c r="N40" i="11"/>
  <c r="M40" i="11"/>
  <c r="L40" i="11"/>
  <c r="K40" i="11"/>
  <c r="J40" i="11"/>
  <c r="I40" i="11"/>
  <c r="S40" i="11" s="1"/>
  <c r="H40" i="11"/>
  <c r="R40" i="11" s="1"/>
  <c r="G40" i="11"/>
  <c r="F40" i="11"/>
  <c r="C40" i="11"/>
  <c r="B40" i="11"/>
  <c r="E40" i="11" s="1"/>
  <c r="S39" i="11"/>
  <c r="R39" i="11"/>
  <c r="Q39" i="11"/>
  <c r="P39" i="11"/>
  <c r="E39" i="11"/>
  <c r="U39" i="11" s="1"/>
  <c r="S38" i="11"/>
  <c r="R38" i="11"/>
  <c r="Q38" i="11"/>
  <c r="P38" i="11"/>
  <c r="T38" i="11" s="1"/>
  <c r="E38" i="11"/>
  <c r="S37" i="11"/>
  <c r="R37" i="11"/>
  <c r="Q37" i="11"/>
  <c r="P37" i="11"/>
  <c r="E37" i="11"/>
  <c r="U37" i="11" s="1"/>
  <c r="S36" i="11"/>
  <c r="R36" i="11"/>
  <c r="Q36" i="11"/>
  <c r="P36" i="11"/>
  <c r="E36" i="11"/>
  <c r="S35" i="11"/>
  <c r="R35" i="11"/>
  <c r="Q35" i="11"/>
  <c r="P35" i="11"/>
  <c r="E35" i="11"/>
  <c r="V33" i="11"/>
  <c r="O33" i="11"/>
  <c r="N33" i="11"/>
  <c r="M33" i="11"/>
  <c r="L33" i="11"/>
  <c r="K33" i="11"/>
  <c r="J33" i="11"/>
  <c r="I33" i="11"/>
  <c r="S33" i="11" s="1"/>
  <c r="H33" i="11"/>
  <c r="G33" i="11"/>
  <c r="F33" i="11"/>
  <c r="C33" i="11"/>
  <c r="E33" i="11" s="1"/>
  <c r="B33" i="11"/>
  <c r="S32" i="11"/>
  <c r="R32" i="11"/>
  <c r="Q32" i="11"/>
  <c r="P32" i="11"/>
  <c r="E32" i="11"/>
  <c r="T32" i="11" s="1"/>
  <c r="V30" i="11"/>
  <c r="O30" i="11"/>
  <c r="N30" i="11"/>
  <c r="M30" i="11"/>
  <c r="L30" i="11"/>
  <c r="K30" i="11"/>
  <c r="J30" i="11"/>
  <c r="I30" i="11"/>
  <c r="H30" i="11"/>
  <c r="G30" i="11"/>
  <c r="F30" i="11"/>
  <c r="C30" i="11"/>
  <c r="B30" i="11"/>
  <c r="E30" i="11" s="1"/>
  <c r="S29" i="11"/>
  <c r="R29" i="11"/>
  <c r="Q29" i="11"/>
  <c r="P29" i="11"/>
  <c r="E29" i="11"/>
  <c r="U29" i="11" s="1"/>
  <c r="S28" i="11"/>
  <c r="R28" i="11"/>
  <c r="Q28" i="11"/>
  <c r="P28" i="11"/>
  <c r="E28" i="11"/>
  <c r="S27" i="11"/>
  <c r="R27" i="11"/>
  <c r="Q27" i="11"/>
  <c r="P27" i="11"/>
  <c r="E27" i="11"/>
  <c r="U26" i="11"/>
  <c r="S26" i="11"/>
  <c r="R26" i="11"/>
  <c r="Q26" i="11"/>
  <c r="P26" i="11"/>
  <c r="E26" i="11"/>
  <c r="T26" i="11" s="1"/>
  <c r="V24" i="11"/>
  <c r="O24" i="11"/>
  <c r="N24" i="11"/>
  <c r="M24" i="11"/>
  <c r="L24" i="11"/>
  <c r="K24" i="11"/>
  <c r="J24" i="11"/>
  <c r="I24" i="11"/>
  <c r="S24" i="11" s="1"/>
  <c r="H24" i="11"/>
  <c r="R24" i="11" s="1"/>
  <c r="G24" i="11"/>
  <c r="F24" i="11"/>
  <c r="C24" i="11"/>
  <c r="B24" i="11"/>
  <c r="E24" i="11" s="1"/>
  <c r="S23" i="11"/>
  <c r="R23" i="11"/>
  <c r="Q23" i="11"/>
  <c r="P23" i="11"/>
  <c r="E23" i="11"/>
  <c r="U23" i="11" s="1"/>
  <c r="S22" i="11"/>
  <c r="R22" i="11"/>
  <c r="Q22" i="11"/>
  <c r="P22" i="11"/>
  <c r="E22" i="11"/>
  <c r="U22" i="11" s="1"/>
  <c r="S21" i="11"/>
  <c r="R21" i="11"/>
  <c r="Q21" i="11"/>
  <c r="P21" i="11"/>
  <c r="E21" i="11"/>
  <c r="S20" i="11"/>
  <c r="R20" i="11"/>
  <c r="Q20" i="11"/>
  <c r="P20" i="11"/>
  <c r="E20" i="11"/>
  <c r="U20" i="11" s="1"/>
  <c r="S19" i="11"/>
  <c r="R19" i="11"/>
  <c r="Q19" i="11"/>
  <c r="P19" i="11"/>
  <c r="E19" i="11"/>
  <c r="S18" i="11"/>
  <c r="R18" i="11"/>
  <c r="Q18" i="11"/>
  <c r="P18" i="11"/>
  <c r="E18" i="11"/>
  <c r="U17" i="11"/>
  <c r="S17" i="11"/>
  <c r="R17" i="11"/>
  <c r="Q17" i="11"/>
  <c r="P17" i="11"/>
  <c r="E17" i="11"/>
  <c r="T17" i="11" s="1"/>
  <c r="V15" i="11"/>
  <c r="S15" i="11"/>
  <c r="O15" i="11"/>
  <c r="N15" i="11"/>
  <c r="M15" i="11"/>
  <c r="L15" i="11"/>
  <c r="K15" i="11"/>
  <c r="J15" i="11"/>
  <c r="I15" i="11"/>
  <c r="H15" i="11"/>
  <c r="P15" i="11" s="1"/>
  <c r="G15" i="11"/>
  <c r="F15" i="11"/>
  <c r="C15" i="11"/>
  <c r="B15" i="11"/>
  <c r="S14" i="11"/>
  <c r="R14" i="11"/>
  <c r="Q14" i="11"/>
  <c r="P14" i="11"/>
  <c r="E14" i="11"/>
  <c r="T14" i="11" s="1"/>
  <c r="S13" i="11"/>
  <c r="R13" i="11"/>
  <c r="Q13" i="11"/>
  <c r="P13" i="11"/>
  <c r="E13" i="11"/>
  <c r="U13" i="11" s="1"/>
  <c r="S12" i="11"/>
  <c r="R12" i="11"/>
  <c r="Q12" i="11"/>
  <c r="P12" i="11"/>
  <c r="E12" i="11"/>
  <c r="S11" i="11"/>
  <c r="R11" i="11"/>
  <c r="Q11" i="11"/>
  <c r="P11" i="11"/>
  <c r="E11" i="11"/>
  <c r="T10" i="11"/>
  <c r="S10" i="11"/>
  <c r="R10" i="11"/>
  <c r="Q10" i="11"/>
  <c r="P10" i="11"/>
  <c r="E10" i="11"/>
  <c r="S9" i="11"/>
  <c r="R9" i="11"/>
  <c r="Q9" i="11"/>
  <c r="P9" i="11"/>
  <c r="E9" i="11"/>
  <c r="U9" i="11" s="1"/>
  <c r="S93" i="10"/>
  <c r="R93" i="10"/>
  <c r="Q93" i="10"/>
  <c r="P93" i="10"/>
  <c r="E93" i="10"/>
  <c r="U93" i="10" s="1"/>
  <c r="S92" i="10"/>
  <c r="R92" i="10"/>
  <c r="Q92" i="10"/>
  <c r="P92" i="10"/>
  <c r="E92" i="10"/>
  <c r="U91" i="10"/>
  <c r="S91" i="10"/>
  <c r="R91" i="10"/>
  <c r="Q91" i="10"/>
  <c r="P91" i="10"/>
  <c r="E91" i="10"/>
  <c r="T91" i="10" s="1"/>
  <c r="S90" i="10"/>
  <c r="R90" i="10"/>
  <c r="Q90" i="10"/>
  <c r="P90" i="10"/>
  <c r="E90" i="10"/>
  <c r="S89" i="10"/>
  <c r="R89" i="10"/>
  <c r="Q89" i="10"/>
  <c r="P89" i="10"/>
  <c r="E89" i="10"/>
  <c r="U89" i="10" s="1"/>
  <c r="U88" i="10"/>
  <c r="S88" i="10"/>
  <c r="R88" i="10"/>
  <c r="Q88" i="10"/>
  <c r="P88" i="10"/>
  <c r="E88" i="10"/>
  <c r="T88" i="10" s="1"/>
  <c r="U87" i="10"/>
  <c r="T87" i="10"/>
  <c r="S87" i="10"/>
  <c r="R87" i="10"/>
  <c r="Q87" i="10"/>
  <c r="P87" i="10"/>
  <c r="E87" i="10"/>
  <c r="T86" i="10"/>
  <c r="S86" i="10"/>
  <c r="R86" i="10"/>
  <c r="Q86" i="10"/>
  <c r="P86" i="10"/>
  <c r="E86" i="10"/>
  <c r="U86" i="10" s="1"/>
  <c r="V72" i="10"/>
  <c r="O72" i="10"/>
  <c r="N72" i="10"/>
  <c r="M72" i="10"/>
  <c r="L72" i="10"/>
  <c r="K72" i="10"/>
  <c r="J72" i="10"/>
  <c r="I72" i="10"/>
  <c r="S72" i="10" s="1"/>
  <c r="H72" i="10"/>
  <c r="R72" i="10" s="1"/>
  <c r="G72" i="10"/>
  <c r="F72" i="10"/>
  <c r="C72" i="10"/>
  <c r="E72" i="10" s="1"/>
  <c r="B72" i="10"/>
  <c r="V71" i="10"/>
  <c r="O71" i="10"/>
  <c r="N71" i="10"/>
  <c r="M71" i="10"/>
  <c r="L71" i="10"/>
  <c r="K71" i="10"/>
  <c r="Q71" i="10" s="1"/>
  <c r="J71" i="10"/>
  <c r="I71" i="10"/>
  <c r="H71" i="10"/>
  <c r="R71" i="10" s="1"/>
  <c r="G71" i="10"/>
  <c r="F71" i="10"/>
  <c r="C71" i="10"/>
  <c r="B71" i="10"/>
  <c r="E71" i="10" s="1"/>
  <c r="V70" i="10"/>
  <c r="O70" i="10"/>
  <c r="N70" i="10"/>
  <c r="M70" i="10"/>
  <c r="L70" i="10"/>
  <c r="K70" i="10"/>
  <c r="J70" i="10"/>
  <c r="R70" i="10" s="1"/>
  <c r="I70" i="10"/>
  <c r="H70" i="10"/>
  <c r="G70" i="10"/>
  <c r="F70" i="10"/>
  <c r="C70" i="10"/>
  <c r="B70" i="10"/>
  <c r="U69" i="10"/>
  <c r="S69" i="10"/>
  <c r="R69" i="10"/>
  <c r="Q69" i="10"/>
  <c r="P69" i="10"/>
  <c r="E69" i="10"/>
  <c r="T69" i="10" s="1"/>
  <c r="V67" i="10"/>
  <c r="O67" i="10"/>
  <c r="N67" i="10"/>
  <c r="M67" i="10"/>
  <c r="L67" i="10"/>
  <c r="K67" i="10"/>
  <c r="J67" i="10"/>
  <c r="I67" i="10"/>
  <c r="H67" i="10"/>
  <c r="R67" i="10" s="1"/>
  <c r="G67" i="10"/>
  <c r="F67" i="10"/>
  <c r="C67" i="10"/>
  <c r="B67" i="10"/>
  <c r="V66" i="10"/>
  <c r="O66" i="10"/>
  <c r="N66" i="10"/>
  <c r="M66" i="10"/>
  <c r="L66" i="10"/>
  <c r="K66" i="10"/>
  <c r="J66" i="10"/>
  <c r="I66" i="10"/>
  <c r="S66" i="10" s="1"/>
  <c r="H66" i="10"/>
  <c r="R66" i="10" s="1"/>
  <c r="G66" i="10"/>
  <c r="F66" i="10"/>
  <c r="E66" i="10"/>
  <c r="C66" i="10"/>
  <c r="B66" i="10"/>
  <c r="S65" i="10"/>
  <c r="R65" i="10"/>
  <c r="Q65" i="10"/>
  <c r="P65" i="10"/>
  <c r="E65" i="10"/>
  <c r="U65" i="10" s="1"/>
  <c r="S64" i="10"/>
  <c r="R64" i="10"/>
  <c r="Q64" i="10"/>
  <c r="P64" i="10"/>
  <c r="E64" i="10"/>
  <c r="U64" i="10" s="1"/>
  <c r="S63" i="10"/>
  <c r="R63" i="10"/>
  <c r="Q63" i="10"/>
  <c r="P63" i="10"/>
  <c r="E63" i="10"/>
  <c r="S62" i="10"/>
  <c r="R62" i="10"/>
  <c r="Q62" i="10"/>
  <c r="P62" i="10"/>
  <c r="E62" i="10"/>
  <c r="T62" i="10" s="1"/>
  <c r="T61" i="10"/>
  <c r="S61" i="10"/>
  <c r="R61" i="10"/>
  <c r="Q61" i="10"/>
  <c r="P61" i="10"/>
  <c r="E61" i="10"/>
  <c r="U61" i="10" s="1"/>
  <c r="V59" i="10"/>
  <c r="O59" i="10"/>
  <c r="N59" i="10"/>
  <c r="M59" i="10"/>
  <c r="L59" i="10"/>
  <c r="K59" i="10"/>
  <c r="J59" i="10"/>
  <c r="I59" i="10"/>
  <c r="S59" i="10" s="1"/>
  <c r="H59" i="10"/>
  <c r="G59" i="10"/>
  <c r="F59" i="10"/>
  <c r="C59" i="10"/>
  <c r="B59" i="10"/>
  <c r="E59" i="10" s="1"/>
  <c r="S58" i="10"/>
  <c r="R58" i="10"/>
  <c r="Q58" i="10"/>
  <c r="P58" i="10"/>
  <c r="E58" i="10"/>
  <c r="T58" i="10" s="1"/>
  <c r="S57" i="10"/>
  <c r="R57" i="10"/>
  <c r="Q57" i="10"/>
  <c r="P57" i="10"/>
  <c r="E57" i="10"/>
  <c r="U57" i="10" s="1"/>
  <c r="U56" i="10"/>
  <c r="S56" i="10"/>
  <c r="R56" i="10"/>
  <c r="Q56" i="10"/>
  <c r="P56" i="10"/>
  <c r="E56" i="10"/>
  <c r="T56" i="10" s="1"/>
  <c r="U55" i="10"/>
  <c r="T55" i="10"/>
  <c r="S55" i="10"/>
  <c r="R55" i="10"/>
  <c r="Q55" i="10"/>
  <c r="P55" i="10"/>
  <c r="E55" i="10"/>
  <c r="V53" i="10"/>
  <c r="O53" i="10"/>
  <c r="N53" i="10"/>
  <c r="M53" i="10"/>
  <c r="L53" i="10"/>
  <c r="K53" i="10"/>
  <c r="J53" i="10"/>
  <c r="I53" i="10"/>
  <c r="H53" i="10"/>
  <c r="G53" i="10"/>
  <c r="F53" i="10"/>
  <c r="C53" i="10"/>
  <c r="B53" i="10"/>
  <c r="U52" i="10"/>
  <c r="T52" i="10"/>
  <c r="S52" i="10"/>
  <c r="R52" i="10"/>
  <c r="Q52" i="10"/>
  <c r="P52" i="10"/>
  <c r="E52" i="10"/>
  <c r="S51" i="10"/>
  <c r="R51" i="10"/>
  <c r="Q51" i="10"/>
  <c r="P51" i="10"/>
  <c r="E51" i="10"/>
  <c r="U51" i="10" s="1"/>
  <c r="T50" i="10"/>
  <c r="S50" i="10"/>
  <c r="R50" i="10"/>
  <c r="Q50" i="10"/>
  <c r="P50" i="10"/>
  <c r="E50" i="10"/>
  <c r="U50" i="10" s="1"/>
  <c r="T49" i="10"/>
  <c r="S49" i="10"/>
  <c r="R49" i="10"/>
  <c r="Q49" i="10"/>
  <c r="P49" i="10"/>
  <c r="E49" i="10"/>
  <c r="U49" i="10" s="1"/>
  <c r="S48" i="10"/>
  <c r="R48" i="10"/>
  <c r="Q48" i="10"/>
  <c r="P48" i="10"/>
  <c r="E48" i="10"/>
  <c r="U48" i="10" s="1"/>
  <c r="S47" i="10"/>
  <c r="R47" i="10"/>
  <c r="Q47" i="10"/>
  <c r="P47" i="10"/>
  <c r="E47" i="10"/>
  <c r="U46" i="10"/>
  <c r="S46" i="10"/>
  <c r="R46" i="10"/>
  <c r="Q46" i="10"/>
  <c r="P46" i="10"/>
  <c r="E46" i="10"/>
  <c r="T46" i="10" s="1"/>
  <c r="S45" i="10"/>
  <c r="R45" i="10"/>
  <c r="Q45" i="10"/>
  <c r="P45" i="10"/>
  <c r="E45" i="10"/>
  <c r="S44" i="10"/>
  <c r="R44" i="10"/>
  <c r="Q44" i="10"/>
  <c r="P44" i="10"/>
  <c r="E44" i="10"/>
  <c r="U44" i="10" s="1"/>
  <c r="U43" i="10"/>
  <c r="S43" i="10"/>
  <c r="R43" i="10"/>
  <c r="Q43" i="10"/>
  <c r="P43" i="10"/>
  <c r="E43" i="10"/>
  <c r="T43" i="10" s="1"/>
  <c r="U42" i="10"/>
  <c r="T42" i="10"/>
  <c r="S42" i="10"/>
  <c r="R42" i="10"/>
  <c r="Q42" i="10"/>
  <c r="P42" i="10"/>
  <c r="E42" i="10"/>
  <c r="V40" i="10"/>
  <c r="O40" i="10"/>
  <c r="N40" i="10"/>
  <c r="M40" i="10"/>
  <c r="L40" i="10"/>
  <c r="K40" i="10"/>
  <c r="J40" i="10"/>
  <c r="I40" i="10"/>
  <c r="H40" i="10"/>
  <c r="G40" i="10"/>
  <c r="F40" i="10"/>
  <c r="C40" i="10"/>
  <c r="B40" i="10"/>
  <c r="E40" i="10" s="1"/>
  <c r="U39" i="10"/>
  <c r="T39" i="10"/>
  <c r="S39" i="10"/>
  <c r="R39" i="10"/>
  <c r="Q39" i="10"/>
  <c r="P39" i="10"/>
  <c r="E39" i="10"/>
  <c r="S38" i="10"/>
  <c r="R38" i="10"/>
  <c r="Q38" i="10"/>
  <c r="P38" i="10"/>
  <c r="E38" i="10"/>
  <c r="T38" i="10" s="1"/>
  <c r="T37" i="10"/>
  <c r="S37" i="10"/>
  <c r="R37" i="10"/>
  <c r="Q37" i="10"/>
  <c r="P37" i="10"/>
  <c r="E37" i="10"/>
  <c r="U37" i="10" s="1"/>
  <c r="S36" i="10"/>
  <c r="R36" i="10"/>
  <c r="Q36" i="10"/>
  <c r="P36" i="10"/>
  <c r="E36" i="10"/>
  <c r="S35" i="10"/>
  <c r="R35" i="10"/>
  <c r="Q35" i="10"/>
  <c r="P35" i="10"/>
  <c r="E35" i="10"/>
  <c r="V33" i="10"/>
  <c r="O33" i="10"/>
  <c r="N33" i="10"/>
  <c r="M33" i="10"/>
  <c r="L33" i="10"/>
  <c r="K33" i="10"/>
  <c r="J33" i="10"/>
  <c r="I33" i="10"/>
  <c r="S33" i="10" s="1"/>
  <c r="H33" i="10"/>
  <c r="R33" i="10" s="1"/>
  <c r="G33" i="10"/>
  <c r="F33" i="10"/>
  <c r="C33" i="10"/>
  <c r="E33" i="10" s="1"/>
  <c r="B33" i="10"/>
  <c r="S32" i="10"/>
  <c r="R32" i="10"/>
  <c r="Q32" i="10"/>
  <c r="P32" i="10"/>
  <c r="E32" i="10"/>
  <c r="V30" i="10"/>
  <c r="O30" i="10"/>
  <c r="N30" i="10"/>
  <c r="M30" i="10"/>
  <c r="L30" i="10"/>
  <c r="K30" i="10"/>
  <c r="J30" i="10"/>
  <c r="I30" i="10"/>
  <c r="S30" i="10" s="1"/>
  <c r="H30" i="10"/>
  <c r="R30" i="10" s="1"/>
  <c r="G30" i="10"/>
  <c r="F30" i="10"/>
  <c r="C30" i="10"/>
  <c r="B30" i="10"/>
  <c r="E30" i="10" s="1"/>
  <c r="S29" i="10"/>
  <c r="R29" i="10"/>
  <c r="Q29" i="10"/>
  <c r="P29" i="10"/>
  <c r="E29" i="10"/>
  <c r="U29" i="10" s="1"/>
  <c r="S28" i="10"/>
  <c r="R28" i="10"/>
  <c r="Q28" i="10"/>
  <c r="P28" i="10"/>
  <c r="E28" i="10"/>
  <c r="U28" i="10" s="1"/>
  <c r="S27" i="10"/>
  <c r="R27" i="10"/>
  <c r="Q27" i="10"/>
  <c r="P27" i="10"/>
  <c r="E27" i="10"/>
  <c r="S26" i="10"/>
  <c r="R26" i="10"/>
  <c r="Q26" i="10"/>
  <c r="P26" i="10"/>
  <c r="E26" i="10"/>
  <c r="T26" i="10" s="1"/>
  <c r="V24" i="10"/>
  <c r="S24" i="10"/>
  <c r="O24" i="10"/>
  <c r="N24" i="10"/>
  <c r="M24" i="10"/>
  <c r="L24" i="10"/>
  <c r="K24" i="10"/>
  <c r="J24" i="10"/>
  <c r="I24" i="10"/>
  <c r="Q24" i="10" s="1"/>
  <c r="H24" i="10"/>
  <c r="R24" i="10" s="1"/>
  <c r="G24" i="10"/>
  <c r="F24" i="10"/>
  <c r="C24" i="10"/>
  <c r="B24" i="10"/>
  <c r="S23" i="10"/>
  <c r="R23" i="10"/>
  <c r="Q23" i="10"/>
  <c r="P23" i="10"/>
  <c r="E23" i="10"/>
  <c r="S22" i="10"/>
  <c r="R22" i="10"/>
  <c r="Q22" i="10"/>
  <c r="P22" i="10"/>
  <c r="E22" i="10"/>
  <c r="T22" i="10" s="1"/>
  <c r="U21" i="10"/>
  <c r="S21" i="10"/>
  <c r="R21" i="10"/>
  <c r="Q21" i="10"/>
  <c r="P21" i="10"/>
  <c r="E21" i="10"/>
  <c r="T21" i="10" s="1"/>
  <c r="U20" i="10"/>
  <c r="T20" i="10"/>
  <c r="S20" i="10"/>
  <c r="R20" i="10"/>
  <c r="Q20" i="10"/>
  <c r="P20" i="10"/>
  <c r="E20" i="10"/>
  <c r="S19" i="10"/>
  <c r="R19" i="10"/>
  <c r="Q19" i="10"/>
  <c r="P19" i="10"/>
  <c r="E19" i="10"/>
  <c r="U19" i="10" s="1"/>
  <c r="T18" i="10"/>
  <c r="S18" i="10"/>
  <c r="R18" i="10"/>
  <c r="Q18" i="10"/>
  <c r="P18" i="10"/>
  <c r="E18" i="10"/>
  <c r="U18" i="10" s="1"/>
  <c r="U17" i="10"/>
  <c r="S17" i="10"/>
  <c r="R17" i="10"/>
  <c r="Q17" i="10"/>
  <c r="P17" i="10"/>
  <c r="E17" i="10"/>
  <c r="T17" i="10" s="1"/>
  <c r="V15" i="10"/>
  <c r="O15" i="10"/>
  <c r="N15" i="10"/>
  <c r="M15" i="10"/>
  <c r="L15" i="10"/>
  <c r="K15" i="10"/>
  <c r="J15" i="10"/>
  <c r="I15" i="10"/>
  <c r="H15" i="10"/>
  <c r="R15" i="10" s="1"/>
  <c r="G15" i="10"/>
  <c r="F15" i="10"/>
  <c r="C15" i="10"/>
  <c r="B15" i="10"/>
  <c r="E15" i="10" s="1"/>
  <c r="T14" i="10"/>
  <c r="S14" i="10"/>
  <c r="R14" i="10"/>
  <c r="Q14" i="10"/>
  <c r="P14" i="10"/>
  <c r="E14" i="10"/>
  <c r="U14" i="10" s="1"/>
  <c r="U13" i="10"/>
  <c r="S13" i="10"/>
  <c r="R13" i="10"/>
  <c r="Q13" i="10"/>
  <c r="P13" i="10"/>
  <c r="E13" i="10"/>
  <c r="T13" i="10" s="1"/>
  <c r="S12" i="10"/>
  <c r="R12" i="10"/>
  <c r="Q12" i="10"/>
  <c r="P12" i="10"/>
  <c r="E12" i="10"/>
  <c r="U12" i="10" s="1"/>
  <c r="S11" i="10"/>
  <c r="R11" i="10"/>
  <c r="Q11" i="10"/>
  <c r="P11" i="10"/>
  <c r="E11" i="10"/>
  <c r="U10" i="10"/>
  <c r="S10" i="10"/>
  <c r="R10" i="10"/>
  <c r="Q10" i="10"/>
  <c r="P10" i="10"/>
  <c r="E10" i="10"/>
  <c r="T10" i="10" s="1"/>
  <c r="U9" i="10"/>
  <c r="S9" i="10"/>
  <c r="R9" i="10"/>
  <c r="Q9" i="10"/>
  <c r="P9" i="10"/>
  <c r="E9" i="10"/>
  <c r="T9" i="10" s="1"/>
  <c r="U93" i="9"/>
  <c r="T93" i="9"/>
  <c r="S93" i="9"/>
  <c r="R93" i="9"/>
  <c r="Q93" i="9"/>
  <c r="P93" i="9"/>
  <c r="E93" i="9"/>
  <c r="S92" i="9"/>
  <c r="R92" i="9"/>
  <c r="Q92" i="9"/>
  <c r="P92" i="9"/>
  <c r="E92" i="9"/>
  <c r="S91" i="9"/>
  <c r="R91" i="9"/>
  <c r="Q91" i="9"/>
  <c r="P91" i="9"/>
  <c r="E91" i="9"/>
  <c r="U91" i="9" s="1"/>
  <c r="S90" i="9"/>
  <c r="R90" i="9"/>
  <c r="Q90" i="9"/>
  <c r="P90" i="9"/>
  <c r="E90" i="9"/>
  <c r="T90" i="9" s="1"/>
  <c r="S89" i="9"/>
  <c r="R89" i="9"/>
  <c r="Q89" i="9"/>
  <c r="P89" i="9"/>
  <c r="E89" i="9"/>
  <c r="U89" i="9" s="1"/>
  <c r="S88" i="9"/>
  <c r="R88" i="9"/>
  <c r="Q88" i="9"/>
  <c r="P88" i="9"/>
  <c r="E88" i="9"/>
  <c r="S87" i="9"/>
  <c r="R87" i="9"/>
  <c r="Q87" i="9"/>
  <c r="P87" i="9"/>
  <c r="E87" i="9"/>
  <c r="T87" i="9" s="1"/>
  <c r="T86" i="9"/>
  <c r="S86" i="9"/>
  <c r="R86" i="9"/>
  <c r="Q86" i="9"/>
  <c r="P86" i="9"/>
  <c r="E86" i="9"/>
  <c r="U86" i="9" s="1"/>
  <c r="V72" i="9"/>
  <c r="O72" i="9"/>
  <c r="N72" i="9"/>
  <c r="M72" i="9"/>
  <c r="L72" i="9"/>
  <c r="K72" i="9"/>
  <c r="J72" i="9"/>
  <c r="I72" i="9"/>
  <c r="H72" i="9"/>
  <c r="G72" i="9"/>
  <c r="F72" i="9"/>
  <c r="C72" i="9"/>
  <c r="B72" i="9"/>
  <c r="V71" i="9"/>
  <c r="O71" i="9"/>
  <c r="N71" i="9"/>
  <c r="M71" i="9"/>
  <c r="L71" i="9"/>
  <c r="K71" i="9"/>
  <c r="J71" i="9"/>
  <c r="I71" i="9"/>
  <c r="S71" i="9" s="1"/>
  <c r="H71" i="9"/>
  <c r="G71" i="9"/>
  <c r="F71" i="9"/>
  <c r="E71" i="9"/>
  <c r="C71" i="9"/>
  <c r="B71" i="9"/>
  <c r="V70" i="9"/>
  <c r="O70" i="9"/>
  <c r="N70" i="9"/>
  <c r="M70" i="9"/>
  <c r="L70" i="9"/>
  <c r="K70" i="9"/>
  <c r="J70" i="9"/>
  <c r="I70" i="9"/>
  <c r="H70" i="9"/>
  <c r="R70" i="9" s="1"/>
  <c r="G70" i="9"/>
  <c r="F70" i="9"/>
  <c r="C70" i="9"/>
  <c r="B70" i="9"/>
  <c r="E70" i="9" s="1"/>
  <c r="S69" i="9"/>
  <c r="R69" i="9"/>
  <c r="Q69" i="9"/>
  <c r="U69" i="9" s="1"/>
  <c r="P69" i="9"/>
  <c r="T69" i="9" s="1"/>
  <c r="E69" i="9"/>
  <c r="V67" i="9"/>
  <c r="O67" i="9"/>
  <c r="N67" i="9"/>
  <c r="M67" i="9"/>
  <c r="L67" i="9"/>
  <c r="K67" i="9"/>
  <c r="J67" i="9"/>
  <c r="I67" i="9"/>
  <c r="H67" i="9"/>
  <c r="G67" i="9"/>
  <c r="F67" i="9"/>
  <c r="C67" i="9"/>
  <c r="B67" i="9"/>
  <c r="V66" i="9"/>
  <c r="O66" i="9"/>
  <c r="N66" i="9"/>
  <c r="M66" i="9"/>
  <c r="L66" i="9"/>
  <c r="K66" i="9"/>
  <c r="J66" i="9"/>
  <c r="I66" i="9"/>
  <c r="S66" i="9" s="1"/>
  <c r="H66" i="9"/>
  <c r="P66" i="9" s="1"/>
  <c r="G66" i="9"/>
  <c r="F66" i="9"/>
  <c r="C66" i="9"/>
  <c r="B66" i="9"/>
  <c r="E66" i="9" s="1"/>
  <c r="T65" i="9"/>
  <c r="S65" i="9"/>
  <c r="R65" i="9"/>
  <c r="Q65" i="9"/>
  <c r="P65" i="9"/>
  <c r="E65" i="9"/>
  <c r="U65" i="9" s="1"/>
  <c r="U64" i="9"/>
  <c r="S64" i="9"/>
  <c r="R64" i="9"/>
  <c r="Q64" i="9"/>
  <c r="P64" i="9"/>
  <c r="E64" i="9"/>
  <c r="T64" i="9" s="1"/>
  <c r="U63" i="9"/>
  <c r="T63" i="9"/>
  <c r="S63" i="9"/>
  <c r="R63" i="9"/>
  <c r="Q63" i="9"/>
  <c r="P63" i="9"/>
  <c r="E63" i="9"/>
  <c r="S62" i="9"/>
  <c r="R62" i="9"/>
  <c r="Q62" i="9"/>
  <c r="P62" i="9"/>
  <c r="E62" i="9"/>
  <c r="U62" i="9" s="1"/>
  <c r="U61" i="9"/>
  <c r="S61" i="9"/>
  <c r="R61" i="9"/>
  <c r="Q61" i="9"/>
  <c r="P61" i="9"/>
  <c r="E61" i="9"/>
  <c r="T61" i="9" s="1"/>
  <c r="V59" i="9"/>
  <c r="O59" i="9"/>
  <c r="N59" i="9"/>
  <c r="M59" i="9"/>
  <c r="L59" i="9"/>
  <c r="K59" i="9"/>
  <c r="J59" i="9"/>
  <c r="I59" i="9"/>
  <c r="S59" i="9" s="1"/>
  <c r="H59" i="9"/>
  <c r="R59" i="9" s="1"/>
  <c r="G59" i="9"/>
  <c r="F59" i="9"/>
  <c r="C59" i="9"/>
  <c r="B59" i="9"/>
  <c r="E59" i="9" s="1"/>
  <c r="S58" i="9"/>
  <c r="R58" i="9"/>
  <c r="Q58" i="9"/>
  <c r="P58" i="9"/>
  <c r="E58" i="9"/>
  <c r="S57" i="9"/>
  <c r="R57" i="9"/>
  <c r="Q57" i="9"/>
  <c r="P57" i="9"/>
  <c r="E57" i="9"/>
  <c r="T57" i="9" s="1"/>
  <c r="S56" i="9"/>
  <c r="R56" i="9"/>
  <c r="Q56" i="9"/>
  <c r="P56" i="9"/>
  <c r="E56" i="9"/>
  <c r="U56" i="9" s="1"/>
  <c r="S55" i="9"/>
  <c r="R55" i="9"/>
  <c r="Q55" i="9"/>
  <c r="P55" i="9"/>
  <c r="E55" i="9"/>
  <c r="V53" i="9"/>
  <c r="O53" i="9"/>
  <c r="N53" i="9"/>
  <c r="M53" i="9"/>
  <c r="L53" i="9"/>
  <c r="K53" i="9"/>
  <c r="J53" i="9"/>
  <c r="I53" i="9"/>
  <c r="S53" i="9" s="1"/>
  <c r="H53" i="9"/>
  <c r="R53" i="9" s="1"/>
  <c r="G53" i="9"/>
  <c r="F53" i="9"/>
  <c r="C53" i="9"/>
  <c r="B53" i="9"/>
  <c r="S52" i="9"/>
  <c r="R52" i="9"/>
  <c r="Q52" i="9"/>
  <c r="P52" i="9"/>
  <c r="E52" i="9"/>
  <c r="U52" i="9" s="1"/>
  <c r="S51" i="9"/>
  <c r="R51" i="9"/>
  <c r="Q51" i="9"/>
  <c r="P51" i="9"/>
  <c r="E51" i="9"/>
  <c r="S50" i="9"/>
  <c r="R50" i="9"/>
  <c r="Q50" i="9"/>
  <c r="P50" i="9"/>
  <c r="E50" i="9"/>
  <c r="T50" i="9" s="1"/>
  <c r="T49" i="9"/>
  <c r="S49" i="9"/>
  <c r="R49" i="9"/>
  <c r="Q49" i="9"/>
  <c r="P49" i="9"/>
  <c r="E49" i="9"/>
  <c r="U49" i="9" s="1"/>
  <c r="U48" i="9"/>
  <c r="S48" i="9"/>
  <c r="R48" i="9"/>
  <c r="Q48" i="9"/>
  <c r="P48" i="9"/>
  <c r="E48" i="9"/>
  <c r="T48" i="9" s="1"/>
  <c r="S47" i="9"/>
  <c r="R47" i="9"/>
  <c r="Q47" i="9"/>
  <c r="P47" i="9"/>
  <c r="E47" i="9"/>
  <c r="S46" i="9"/>
  <c r="R46" i="9"/>
  <c r="Q46" i="9"/>
  <c r="P46" i="9"/>
  <c r="E46" i="9"/>
  <c r="U46" i="9" s="1"/>
  <c r="S45" i="9"/>
  <c r="R45" i="9"/>
  <c r="Q45" i="9"/>
  <c r="P45" i="9"/>
  <c r="E45" i="9"/>
  <c r="T45" i="9" s="1"/>
  <c r="S44" i="9"/>
  <c r="R44" i="9"/>
  <c r="Q44" i="9"/>
  <c r="P44" i="9"/>
  <c r="E44" i="9"/>
  <c r="S43" i="9"/>
  <c r="R43" i="9"/>
  <c r="Q43" i="9"/>
  <c r="P43" i="9"/>
  <c r="E43" i="9"/>
  <c r="S42" i="9"/>
  <c r="R42" i="9"/>
  <c r="Q42" i="9"/>
  <c r="P42" i="9"/>
  <c r="E42" i="9"/>
  <c r="T42" i="9" s="1"/>
  <c r="V40" i="9"/>
  <c r="S40" i="9"/>
  <c r="O40" i="9"/>
  <c r="N40" i="9"/>
  <c r="M40" i="9"/>
  <c r="L40" i="9"/>
  <c r="K40" i="9"/>
  <c r="J40" i="9"/>
  <c r="I40" i="9"/>
  <c r="H40" i="9"/>
  <c r="R40" i="9" s="1"/>
  <c r="G40" i="9"/>
  <c r="F40" i="9"/>
  <c r="C40" i="9"/>
  <c r="B40" i="9"/>
  <c r="S39" i="9"/>
  <c r="R39" i="9"/>
  <c r="Q39" i="9"/>
  <c r="P39" i="9"/>
  <c r="E39" i="9"/>
  <c r="U38" i="9"/>
  <c r="S38" i="9"/>
  <c r="R38" i="9"/>
  <c r="Q38" i="9"/>
  <c r="P38" i="9"/>
  <c r="E38" i="9"/>
  <c r="T38" i="9" s="1"/>
  <c r="S37" i="9"/>
  <c r="R37" i="9"/>
  <c r="Q37" i="9"/>
  <c r="P37" i="9"/>
  <c r="E37" i="9"/>
  <c r="U37" i="9" s="1"/>
  <c r="T36" i="9"/>
  <c r="S36" i="9"/>
  <c r="R36" i="9"/>
  <c r="Q36" i="9"/>
  <c r="P36" i="9"/>
  <c r="E36" i="9"/>
  <c r="U36" i="9" s="1"/>
  <c r="S35" i="9"/>
  <c r="R35" i="9"/>
  <c r="Q35" i="9"/>
  <c r="U35" i="9" s="1"/>
  <c r="P35" i="9"/>
  <c r="E35" i="9"/>
  <c r="T35" i="9" s="1"/>
  <c r="V33" i="9"/>
  <c r="Q33" i="9"/>
  <c r="O33" i="9"/>
  <c r="N33" i="9"/>
  <c r="M33" i="9"/>
  <c r="L33" i="9"/>
  <c r="K33" i="9"/>
  <c r="J33" i="9"/>
  <c r="I33" i="9"/>
  <c r="S33" i="9" s="1"/>
  <c r="H33" i="9"/>
  <c r="R33" i="9" s="1"/>
  <c r="G33" i="9"/>
  <c r="F33" i="9"/>
  <c r="C33" i="9"/>
  <c r="B33" i="9"/>
  <c r="E33" i="9" s="1"/>
  <c r="S32" i="9"/>
  <c r="R32" i="9"/>
  <c r="Q32" i="9"/>
  <c r="P32" i="9"/>
  <c r="E32" i="9"/>
  <c r="U32" i="9" s="1"/>
  <c r="V30" i="9"/>
  <c r="O30" i="9"/>
  <c r="N30" i="9"/>
  <c r="M30" i="9"/>
  <c r="L30" i="9"/>
  <c r="K30" i="9"/>
  <c r="J30" i="9"/>
  <c r="I30" i="9"/>
  <c r="S30" i="9" s="1"/>
  <c r="H30" i="9"/>
  <c r="G30" i="9"/>
  <c r="F30" i="9"/>
  <c r="C30" i="9"/>
  <c r="B30" i="9"/>
  <c r="S29" i="9"/>
  <c r="R29" i="9"/>
  <c r="Q29" i="9"/>
  <c r="P29" i="9"/>
  <c r="E29" i="9"/>
  <c r="U29" i="9" s="1"/>
  <c r="T28" i="9"/>
  <c r="S28" i="9"/>
  <c r="R28" i="9"/>
  <c r="Q28" i="9"/>
  <c r="P28" i="9"/>
  <c r="E28" i="9"/>
  <c r="U28" i="9" s="1"/>
  <c r="U27" i="9"/>
  <c r="S27" i="9"/>
  <c r="R27" i="9"/>
  <c r="Q27" i="9"/>
  <c r="P27" i="9"/>
  <c r="E27" i="9"/>
  <c r="T27" i="9" s="1"/>
  <c r="S26" i="9"/>
  <c r="R26" i="9"/>
  <c r="Q26" i="9"/>
  <c r="P26" i="9"/>
  <c r="E26" i="9"/>
  <c r="V24" i="9"/>
  <c r="O24" i="9"/>
  <c r="N24" i="9"/>
  <c r="M24" i="9"/>
  <c r="L24" i="9"/>
  <c r="K24" i="9"/>
  <c r="J24" i="9"/>
  <c r="I24" i="9"/>
  <c r="S24" i="9" s="1"/>
  <c r="H24" i="9"/>
  <c r="R24" i="9" s="1"/>
  <c r="G24" i="9"/>
  <c r="F24" i="9"/>
  <c r="C24" i="9"/>
  <c r="B24" i="9"/>
  <c r="S23" i="9"/>
  <c r="R23" i="9"/>
  <c r="Q23" i="9"/>
  <c r="P23" i="9"/>
  <c r="E23" i="9"/>
  <c r="U23" i="9" s="1"/>
  <c r="S22" i="9"/>
  <c r="R22" i="9"/>
  <c r="Q22" i="9"/>
  <c r="P22" i="9"/>
  <c r="E22" i="9"/>
  <c r="U22" i="9" s="1"/>
  <c r="S21" i="9"/>
  <c r="R21" i="9"/>
  <c r="Q21" i="9"/>
  <c r="P21" i="9"/>
  <c r="E21" i="9"/>
  <c r="S20" i="9"/>
  <c r="R20" i="9"/>
  <c r="Q20" i="9"/>
  <c r="P20" i="9"/>
  <c r="E20" i="9"/>
  <c r="U20" i="9" s="1"/>
  <c r="S19" i="9"/>
  <c r="R19" i="9"/>
  <c r="Q19" i="9"/>
  <c r="P19" i="9"/>
  <c r="E19" i="9"/>
  <c r="S18" i="9"/>
  <c r="R18" i="9"/>
  <c r="Q18" i="9"/>
  <c r="P18" i="9"/>
  <c r="E18" i="9"/>
  <c r="S17" i="9"/>
  <c r="R17" i="9"/>
  <c r="Q17" i="9"/>
  <c r="P17" i="9"/>
  <c r="E17" i="9"/>
  <c r="U17" i="9" s="1"/>
  <c r="V15" i="9"/>
  <c r="O15" i="9"/>
  <c r="N15" i="9"/>
  <c r="M15" i="9"/>
  <c r="L15" i="9"/>
  <c r="K15" i="9"/>
  <c r="J15" i="9"/>
  <c r="I15" i="9"/>
  <c r="Q15" i="9" s="1"/>
  <c r="H15" i="9"/>
  <c r="P15" i="9" s="1"/>
  <c r="G15" i="9"/>
  <c r="F15" i="9"/>
  <c r="C15" i="9"/>
  <c r="B15" i="9"/>
  <c r="E15" i="9" s="1"/>
  <c r="S14" i="9"/>
  <c r="R14" i="9"/>
  <c r="Q14" i="9"/>
  <c r="P14" i="9"/>
  <c r="E14" i="9"/>
  <c r="T14" i="9" s="1"/>
  <c r="T13" i="9"/>
  <c r="S13" i="9"/>
  <c r="R13" i="9"/>
  <c r="Q13" i="9"/>
  <c r="P13" i="9"/>
  <c r="E13" i="9"/>
  <c r="U13" i="9" s="1"/>
  <c r="S12" i="9"/>
  <c r="R12" i="9"/>
  <c r="Q12" i="9"/>
  <c r="P12" i="9"/>
  <c r="E12" i="9"/>
  <c r="S11" i="9"/>
  <c r="R11" i="9"/>
  <c r="Q11" i="9"/>
  <c r="P11" i="9"/>
  <c r="E11" i="9"/>
  <c r="U11" i="9" s="1"/>
  <c r="T10" i="9"/>
  <c r="S10" i="9"/>
  <c r="R10" i="9"/>
  <c r="Q10" i="9"/>
  <c r="P10" i="9"/>
  <c r="E10" i="9"/>
  <c r="U10" i="9" s="1"/>
  <c r="U9" i="9"/>
  <c r="S9" i="9"/>
  <c r="R9" i="9"/>
  <c r="Q9" i="9"/>
  <c r="P9" i="9"/>
  <c r="E9" i="9"/>
  <c r="T9" i="9" s="1"/>
  <c r="S93" i="8"/>
  <c r="R93" i="8"/>
  <c r="Q93" i="8"/>
  <c r="P93" i="8"/>
  <c r="E93" i="8"/>
  <c r="U93" i="8" s="1"/>
  <c r="S92" i="8"/>
  <c r="R92" i="8"/>
  <c r="Q92" i="8"/>
  <c r="P92" i="8"/>
  <c r="E92" i="8"/>
  <c r="U91" i="8"/>
  <c r="S91" i="8"/>
  <c r="R91" i="8"/>
  <c r="Q91" i="8"/>
  <c r="P91" i="8"/>
  <c r="E91" i="8"/>
  <c r="T91" i="8" s="1"/>
  <c r="U90" i="8"/>
  <c r="T90" i="8"/>
  <c r="S90" i="8"/>
  <c r="R90" i="8"/>
  <c r="Q90" i="8"/>
  <c r="P90" i="8"/>
  <c r="E90" i="8"/>
  <c r="T89" i="8"/>
  <c r="S89" i="8"/>
  <c r="R89" i="8"/>
  <c r="Q89" i="8"/>
  <c r="P89" i="8"/>
  <c r="E89" i="8"/>
  <c r="U89" i="8" s="1"/>
  <c r="S88" i="8"/>
  <c r="R88" i="8"/>
  <c r="Q88" i="8"/>
  <c r="P88" i="8"/>
  <c r="E88" i="8"/>
  <c r="S87" i="8"/>
  <c r="R87" i="8"/>
  <c r="Q87" i="8"/>
  <c r="P87" i="8"/>
  <c r="E87" i="8"/>
  <c r="U87" i="8" s="1"/>
  <c r="S86" i="8"/>
  <c r="R86" i="8"/>
  <c r="Q86" i="8"/>
  <c r="P86" i="8"/>
  <c r="E86" i="8"/>
  <c r="T86" i="8" s="1"/>
  <c r="V72" i="8"/>
  <c r="O72" i="8"/>
  <c r="N72" i="8"/>
  <c r="M72" i="8"/>
  <c r="L72" i="8"/>
  <c r="K72" i="8"/>
  <c r="J72" i="8"/>
  <c r="I72" i="8"/>
  <c r="H72" i="8"/>
  <c r="G72" i="8"/>
  <c r="F72" i="8"/>
  <c r="C72" i="8"/>
  <c r="B72" i="8"/>
  <c r="V71" i="8"/>
  <c r="O71" i="8"/>
  <c r="N71" i="8"/>
  <c r="M71" i="8"/>
  <c r="L71" i="8"/>
  <c r="K71" i="8"/>
  <c r="J71" i="8"/>
  <c r="I71" i="8"/>
  <c r="S71" i="8" s="1"/>
  <c r="H71" i="8"/>
  <c r="R71" i="8" s="1"/>
  <c r="G71" i="8"/>
  <c r="F71" i="8"/>
  <c r="C71" i="8"/>
  <c r="B71" i="8"/>
  <c r="E71" i="8" s="1"/>
  <c r="V70" i="8"/>
  <c r="O70" i="8"/>
  <c r="N70" i="8"/>
  <c r="M70" i="8"/>
  <c r="L70" i="8"/>
  <c r="K70" i="8"/>
  <c r="J70" i="8"/>
  <c r="I70" i="8"/>
  <c r="S70" i="8" s="1"/>
  <c r="H70" i="8"/>
  <c r="G70" i="8"/>
  <c r="F70" i="8"/>
  <c r="C70" i="8"/>
  <c r="B70" i="8"/>
  <c r="E70" i="8" s="1"/>
  <c r="S69" i="8"/>
  <c r="R69" i="8"/>
  <c r="Q69" i="8"/>
  <c r="P69" i="8"/>
  <c r="E69" i="8"/>
  <c r="T69" i="8" s="1"/>
  <c r="V67" i="8"/>
  <c r="O67" i="8"/>
  <c r="N67" i="8"/>
  <c r="M67" i="8"/>
  <c r="L67" i="8"/>
  <c r="K67" i="8"/>
  <c r="J67" i="8"/>
  <c r="I67" i="8"/>
  <c r="H67" i="8"/>
  <c r="G67" i="8"/>
  <c r="F67" i="8"/>
  <c r="C67" i="8"/>
  <c r="B67" i="8"/>
  <c r="V66" i="8"/>
  <c r="O66" i="8"/>
  <c r="N66" i="8"/>
  <c r="M66" i="8"/>
  <c r="L66" i="8"/>
  <c r="K66" i="8"/>
  <c r="J66" i="8"/>
  <c r="I66" i="8"/>
  <c r="S66" i="8" s="1"/>
  <c r="H66" i="8"/>
  <c r="R66" i="8" s="1"/>
  <c r="G66" i="8"/>
  <c r="F66" i="8"/>
  <c r="C66" i="8"/>
  <c r="B66" i="8"/>
  <c r="E66" i="8" s="1"/>
  <c r="U65" i="8"/>
  <c r="S65" i="8"/>
  <c r="R65" i="8"/>
  <c r="Q65" i="8"/>
  <c r="P65" i="8"/>
  <c r="E65" i="8"/>
  <c r="T65" i="8" s="1"/>
  <c r="S64" i="8"/>
  <c r="R64" i="8"/>
  <c r="Q64" i="8"/>
  <c r="P64" i="8"/>
  <c r="E64" i="8"/>
  <c r="U64" i="8" s="1"/>
  <c r="S63" i="8"/>
  <c r="R63" i="8"/>
  <c r="Q63" i="8"/>
  <c r="P63" i="8"/>
  <c r="E63" i="8"/>
  <c r="U62" i="8"/>
  <c r="S62" i="8"/>
  <c r="R62" i="8"/>
  <c r="Q62" i="8"/>
  <c r="P62" i="8"/>
  <c r="E62" i="8"/>
  <c r="T62" i="8" s="1"/>
  <c r="S61" i="8"/>
  <c r="R61" i="8"/>
  <c r="Q61" i="8"/>
  <c r="P61" i="8"/>
  <c r="E61" i="8"/>
  <c r="U61" i="8" s="1"/>
  <c r="V59" i="8"/>
  <c r="O59" i="8"/>
  <c r="N59" i="8"/>
  <c r="M59" i="8"/>
  <c r="L59" i="8"/>
  <c r="K59" i="8"/>
  <c r="J59" i="8"/>
  <c r="I59" i="8"/>
  <c r="H59" i="8"/>
  <c r="G59" i="8"/>
  <c r="F59" i="8"/>
  <c r="C59" i="8"/>
  <c r="B59" i="8"/>
  <c r="S58" i="8"/>
  <c r="R58" i="8"/>
  <c r="Q58" i="8"/>
  <c r="P58" i="8"/>
  <c r="E58" i="8"/>
  <c r="T58" i="8" s="1"/>
  <c r="S57" i="8"/>
  <c r="R57" i="8"/>
  <c r="Q57" i="8"/>
  <c r="P57" i="8"/>
  <c r="E57" i="8"/>
  <c r="U57" i="8" s="1"/>
  <c r="U56" i="8"/>
  <c r="T56" i="8"/>
  <c r="S56" i="8"/>
  <c r="R56" i="8"/>
  <c r="Q56" i="8"/>
  <c r="P56" i="8"/>
  <c r="E56" i="8"/>
  <c r="U55" i="8"/>
  <c r="T55" i="8"/>
  <c r="S55" i="8"/>
  <c r="R55" i="8"/>
  <c r="Q55" i="8"/>
  <c r="P55" i="8"/>
  <c r="E55" i="8"/>
  <c r="V53" i="8"/>
  <c r="O53" i="8"/>
  <c r="N53" i="8"/>
  <c r="M53" i="8"/>
  <c r="L53" i="8"/>
  <c r="K53" i="8"/>
  <c r="J53" i="8"/>
  <c r="I53" i="8"/>
  <c r="H53" i="8"/>
  <c r="G53" i="8"/>
  <c r="F53" i="8"/>
  <c r="C53" i="8"/>
  <c r="B53" i="8"/>
  <c r="E53" i="8" s="1"/>
  <c r="U52" i="8"/>
  <c r="S52" i="8"/>
  <c r="R52" i="8"/>
  <c r="Q52" i="8"/>
  <c r="P52" i="8"/>
  <c r="E52" i="8"/>
  <c r="T52" i="8" s="1"/>
  <c r="U51" i="8"/>
  <c r="T51" i="8"/>
  <c r="S51" i="8"/>
  <c r="R51" i="8"/>
  <c r="Q51" i="8"/>
  <c r="P51" i="8"/>
  <c r="E51" i="8"/>
  <c r="S50" i="8"/>
  <c r="R50" i="8"/>
  <c r="Q50" i="8"/>
  <c r="P50" i="8"/>
  <c r="E50" i="8"/>
  <c r="U50" i="8" s="1"/>
  <c r="U49" i="8"/>
  <c r="T49" i="8"/>
  <c r="S49" i="8"/>
  <c r="R49" i="8"/>
  <c r="Q49" i="8"/>
  <c r="P49" i="8"/>
  <c r="E49" i="8"/>
  <c r="S48" i="8"/>
  <c r="R48" i="8"/>
  <c r="Q48" i="8"/>
  <c r="P48" i="8"/>
  <c r="E48" i="8"/>
  <c r="U48" i="8" s="1"/>
  <c r="S47" i="8"/>
  <c r="R47" i="8"/>
  <c r="Q47" i="8"/>
  <c r="P47" i="8"/>
  <c r="E47" i="8"/>
  <c r="U46" i="8"/>
  <c r="S46" i="8"/>
  <c r="R46" i="8"/>
  <c r="Q46" i="8"/>
  <c r="P46" i="8"/>
  <c r="E46" i="8"/>
  <c r="T46" i="8" s="1"/>
  <c r="U45" i="8"/>
  <c r="T45" i="8"/>
  <c r="S45" i="8"/>
  <c r="R45" i="8"/>
  <c r="Q45" i="8"/>
  <c r="P45" i="8"/>
  <c r="E45" i="8"/>
  <c r="T44" i="8"/>
  <c r="S44" i="8"/>
  <c r="R44" i="8"/>
  <c r="Q44" i="8"/>
  <c r="P44" i="8"/>
  <c r="E44" i="8"/>
  <c r="U44" i="8" s="1"/>
  <c r="S43" i="8"/>
  <c r="R43" i="8"/>
  <c r="Q43" i="8"/>
  <c r="P43" i="8"/>
  <c r="E43" i="8"/>
  <c r="S42" i="8"/>
  <c r="R42" i="8"/>
  <c r="Q42" i="8"/>
  <c r="P42" i="8"/>
  <c r="E42" i="8"/>
  <c r="U42" i="8" s="1"/>
  <c r="V40" i="8"/>
  <c r="O40" i="8"/>
  <c r="N40" i="8"/>
  <c r="M40" i="8"/>
  <c r="L40" i="8"/>
  <c r="K40" i="8"/>
  <c r="J40" i="8"/>
  <c r="I40" i="8"/>
  <c r="S40" i="8" s="1"/>
  <c r="H40" i="8"/>
  <c r="R40" i="8" s="1"/>
  <c r="G40" i="8"/>
  <c r="F40" i="8"/>
  <c r="C40" i="8"/>
  <c r="B40" i="8"/>
  <c r="E40" i="8" s="1"/>
  <c r="U39" i="8"/>
  <c r="T39" i="8"/>
  <c r="S39" i="8"/>
  <c r="R39" i="8"/>
  <c r="Q39" i="8"/>
  <c r="P39" i="8"/>
  <c r="E39" i="8"/>
  <c r="S38" i="8"/>
  <c r="R38" i="8"/>
  <c r="Q38" i="8"/>
  <c r="U38" i="8" s="1"/>
  <c r="P38" i="8"/>
  <c r="T38" i="8" s="1"/>
  <c r="E38" i="8"/>
  <c r="S37" i="8"/>
  <c r="R37" i="8"/>
  <c r="Q37" i="8"/>
  <c r="P37" i="8"/>
  <c r="E37" i="8"/>
  <c r="S36" i="8"/>
  <c r="R36" i="8"/>
  <c r="Q36" i="8"/>
  <c r="P36" i="8"/>
  <c r="E36" i="8"/>
  <c r="U36" i="8" s="1"/>
  <c r="S35" i="8"/>
  <c r="R35" i="8"/>
  <c r="Q35" i="8"/>
  <c r="P35" i="8"/>
  <c r="E35" i="8"/>
  <c r="V33" i="8"/>
  <c r="O33" i="8"/>
  <c r="N33" i="8"/>
  <c r="M33" i="8"/>
  <c r="L33" i="8"/>
  <c r="K33" i="8"/>
  <c r="J33" i="8"/>
  <c r="I33" i="8"/>
  <c r="H33" i="8"/>
  <c r="G33" i="8"/>
  <c r="F33" i="8"/>
  <c r="C33" i="8"/>
  <c r="B33" i="8"/>
  <c r="E33" i="8" s="1"/>
  <c r="S32" i="8"/>
  <c r="R32" i="8"/>
  <c r="Q32" i="8"/>
  <c r="P32" i="8"/>
  <c r="E32" i="8"/>
  <c r="U32" i="8" s="1"/>
  <c r="V30" i="8"/>
  <c r="O30" i="8"/>
  <c r="N30" i="8"/>
  <c r="M30" i="8"/>
  <c r="L30" i="8"/>
  <c r="K30" i="8"/>
  <c r="J30" i="8"/>
  <c r="I30" i="8"/>
  <c r="S30" i="8" s="1"/>
  <c r="H30" i="8"/>
  <c r="G30" i="8"/>
  <c r="F30" i="8"/>
  <c r="E30" i="8"/>
  <c r="C30" i="8"/>
  <c r="B30" i="8"/>
  <c r="U29" i="8"/>
  <c r="T29" i="8"/>
  <c r="S29" i="8"/>
  <c r="R29" i="8"/>
  <c r="Q29" i="8"/>
  <c r="P29" i="8"/>
  <c r="E29" i="8"/>
  <c r="S28" i="8"/>
  <c r="R28" i="8"/>
  <c r="Q28" i="8"/>
  <c r="P28" i="8"/>
  <c r="E28" i="8"/>
  <c r="U28" i="8" s="1"/>
  <c r="S27" i="8"/>
  <c r="R27" i="8"/>
  <c r="Q27" i="8"/>
  <c r="P27" i="8"/>
  <c r="E27" i="8"/>
  <c r="U26" i="8"/>
  <c r="S26" i="8"/>
  <c r="R26" i="8"/>
  <c r="Q26" i="8"/>
  <c r="P26" i="8"/>
  <c r="E26" i="8"/>
  <c r="T26" i="8" s="1"/>
  <c r="V24" i="8"/>
  <c r="O24" i="8"/>
  <c r="N24" i="8"/>
  <c r="M24" i="8"/>
  <c r="L24" i="8"/>
  <c r="K24" i="8"/>
  <c r="S24" i="8" s="1"/>
  <c r="J24" i="8"/>
  <c r="I24" i="8"/>
  <c r="H24" i="8"/>
  <c r="G24" i="8"/>
  <c r="F24" i="8"/>
  <c r="C24" i="8"/>
  <c r="B24" i="8"/>
  <c r="S23" i="8"/>
  <c r="R23" i="8"/>
  <c r="Q23" i="8"/>
  <c r="P23" i="8"/>
  <c r="E23" i="8"/>
  <c r="S22" i="8"/>
  <c r="R22" i="8"/>
  <c r="Q22" i="8"/>
  <c r="P22" i="8"/>
  <c r="E22" i="8"/>
  <c r="T22" i="8" s="1"/>
  <c r="S21" i="8"/>
  <c r="R21" i="8"/>
  <c r="Q21" i="8"/>
  <c r="P21" i="8"/>
  <c r="E21" i="8"/>
  <c r="S20" i="8"/>
  <c r="R20" i="8"/>
  <c r="Q20" i="8"/>
  <c r="P20" i="8"/>
  <c r="E20" i="8"/>
  <c r="U19" i="8"/>
  <c r="S19" i="8"/>
  <c r="R19" i="8"/>
  <c r="Q19" i="8"/>
  <c r="P19" i="8"/>
  <c r="E19" i="8"/>
  <c r="T19" i="8" s="1"/>
  <c r="T18" i="8"/>
  <c r="S18" i="8"/>
  <c r="R18" i="8"/>
  <c r="Q18" i="8"/>
  <c r="P18" i="8"/>
  <c r="E18" i="8"/>
  <c r="U18" i="8" s="1"/>
  <c r="S17" i="8"/>
  <c r="R17" i="8"/>
  <c r="Q17" i="8"/>
  <c r="U17" i="8" s="1"/>
  <c r="P17" i="8"/>
  <c r="E17" i="8"/>
  <c r="V15" i="8"/>
  <c r="O15" i="8"/>
  <c r="N15" i="8"/>
  <c r="M15" i="8"/>
  <c r="L15" i="8"/>
  <c r="K15" i="8"/>
  <c r="J15" i="8"/>
  <c r="I15" i="8"/>
  <c r="H15" i="8"/>
  <c r="G15" i="8"/>
  <c r="F15" i="8"/>
  <c r="C15" i="8"/>
  <c r="B15" i="8"/>
  <c r="E15" i="8" s="1"/>
  <c r="T14" i="8"/>
  <c r="S14" i="8"/>
  <c r="R14" i="8"/>
  <c r="Q14" i="8"/>
  <c r="P14" i="8"/>
  <c r="E14" i="8"/>
  <c r="U14" i="8" s="1"/>
  <c r="S13" i="8"/>
  <c r="R13" i="8"/>
  <c r="Q13" i="8"/>
  <c r="U13" i="8" s="1"/>
  <c r="P13" i="8"/>
  <c r="E13" i="8"/>
  <c r="S12" i="8"/>
  <c r="R12" i="8"/>
  <c r="Q12" i="8"/>
  <c r="P12" i="8"/>
  <c r="E12" i="8"/>
  <c r="U12" i="8" s="1"/>
  <c r="S11" i="8"/>
  <c r="R11" i="8"/>
  <c r="Q11" i="8"/>
  <c r="P11" i="8"/>
  <c r="E11" i="8"/>
  <c r="S10" i="8"/>
  <c r="R10" i="8"/>
  <c r="Q10" i="8"/>
  <c r="U10" i="8" s="1"/>
  <c r="P10" i="8"/>
  <c r="E10" i="8"/>
  <c r="S9" i="8"/>
  <c r="R9" i="8"/>
  <c r="Q9" i="8"/>
  <c r="P9" i="8"/>
  <c r="E9" i="8"/>
  <c r="S93" i="7"/>
  <c r="R93" i="7"/>
  <c r="Q93" i="7"/>
  <c r="P93" i="7"/>
  <c r="E93" i="7"/>
  <c r="U92" i="7"/>
  <c r="S92" i="7"/>
  <c r="R92" i="7"/>
  <c r="Q92" i="7"/>
  <c r="P92" i="7"/>
  <c r="E92" i="7"/>
  <c r="T92" i="7" s="1"/>
  <c r="T91" i="7"/>
  <c r="S91" i="7"/>
  <c r="R91" i="7"/>
  <c r="Q91" i="7"/>
  <c r="P91" i="7"/>
  <c r="E91" i="7"/>
  <c r="U91" i="7" s="1"/>
  <c r="U90" i="7"/>
  <c r="S90" i="7"/>
  <c r="R90" i="7"/>
  <c r="Q90" i="7"/>
  <c r="P90" i="7"/>
  <c r="E90" i="7"/>
  <c r="T90" i="7" s="1"/>
  <c r="S89" i="7"/>
  <c r="R89" i="7"/>
  <c r="Q89" i="7"/>
  <c r="P89" i="7"/>
  <c r="E89" i="7"/>
  <c r="U89" i="7" s="1"/>
  <c r="S88" i="7"/>
  <c r="R88" i="7"/>
  <c r="Q88" i="7"/>
  <c r="P88" i="7"/>
  <c r="E88" i="7"/>
  <c r="U87" i="7"/>
  <c r="S87" i="7"/>
  <c r="R87" i="7"/>
  <c r="Q87" i="7"/>
  <c r="P87" i="7"/>
  <c r="E87" i="7"/>
  <c r="T87" i="7" s="1"/>
  <c r="U86" i="7"/>
  <c r="T86" i="7"/>
  <c r="S86" i="7"/>
  <c r="R86" i="7"/>
  <c r="Q86" i="7"/>
  <c r="P86" i="7"/>
  <c r="E86" i="7"/>
  <c r="V72" i="7"/>
  <c r="O72" i="7"/>
  <c r="N72" i="7"/>
  <c r="M72" i="7"/>
  <c r="L72" i="7"/>
  <c r="K72" i="7"/>
  <c r="J72" i="7"/>
  <c r="I72" i="7"/>
  <c r="H72" i="7"/>
  <c r="G72" i="7"/>
  <c r="F72" i="7"/>
  <c r="C72" i="7"/>
  <c r="B72" i="7"/>
  <c r="V71" i="7"/>
  <c r="O71" i="7"/>
  <c r="N71" i="7"/>
  <c r="M71" i="7"/>
  <c r="L71" i="7"/>
  <c r="K71" i="7"/>
  <c r="J71" i="7"/>
  <c r="I71" i="7"/>
  <c r="S71" i="7" s="1"/>
  <c r="H71" i="7"/>
  <c r="R71" i="7" s="1"/>
  <c r="G71" i="7"/>
  <c r="F71" i="7"/>
  <c r="C71" i="7"/>
  <c r="B71" i="7"/>
  <c r="E71" i="7" s="1"/>
  <c r="V70" i="7"/>
  <c r="O70" i="7"/>
  <c r="N70" i="7"/>
  <c r="M70" i="7"/>
  <c r="L70" i="7"/>
  <c r="K70" i="7"/>
  <c r="J70" i="7"/>
  <c r="I70" i="7"/>
  <c r="S70" i="7" s="1"/>
  <c r="H70" i="7"/>
  <c r="R70" i="7" s="1"/>
  <c r="G70" i="7"/>
  <c r="F70" i="7"/>
  <c r="C70" i="7"/>
  <c r="B70" i="7"/>
  <c r="S69" i="7"/>
  <c r="R69" i="7"/>
  <c r="Q69" i="7"/>
  <c r="P69" i="7"/>
  <c r="E69" i="7"/>
  <c r="V67" i="7"/>
  <c r="O67" i="7"/>
  <c r="N67" i="7"/>
  <c r="M67" i="7"/>
  <c r="L67" i="7"/>
  <c r="K67" i="7"/>
  <c r="J67" i="7"/>
  <c r="I67" i="7"/>
  <c r="H67" i="7"/>
  <c r="G67" i="7"/>
  <c r="F67" i="7"/>
  <c r="C67" i="7"/>
  <c r="B67" i="7"/>
  <c r="V66" i="7"/>
  <c r="O66" i="7"/>
  <c r="N66" i="7"/>
  <c r="M66" i="7"/>
  <c r="L66" i="7"/>
  <c r="K66" i="7"/>
  <c r="J66" i="7"/>
  <c r="I66" i="7"/>
  <c r="S66" i="7" s="1"/>
  <c r="H66" i="7"/>
  <c r="G66" i="7"/>
  <c r="F66" i="7"/>
  <c r="C66" i="7"/>
  <c r="B66" i="7"/>
  <c r="E66" i="7" s="1"/>
  <c r="U65" i="7"/>
  <c r="T65" i="7"/>
  <c r="S65" i="7"/>
  <c r="R65" i="7"/>
  <c r="Q65" i="7"/>
  <c r="P65" i="7"/>
  <c r="E65" i="7"/>
  <c r="S64" i="7"/>
  <c r="R64" i="7"/>
  <c r="Q64" i="7"/>
  <c r="P64" i="7"/>
  <c r="E64" i="7"/>
  <c r="S63" i="7"/>
  <c r="R63" i="7"/>
  <c r="Q63" i="7"/>
  <c r="P63" i="7"/>
  <c r="E63" i="7"/>
  <c r="U63" i="7" s="1"/>
  <c r="T62" i="7"/>
  <c r="S62" i="7"/>
  <c r="R62" i="7"/>
  <c r="Q62" i="7"/>
  <c r="P62" i="7"/>
  <c r="E62" i="7"/>
  <c r="U62" i="7" s="1"/>
  <c r="U61" i="7"/>
  <c r="S61" i="7"/>
  <c r="R61" i="7"/>
  <c r="Q61" i="7"/>
  <c r="P61" i="7"/>
  <c r="E61" i="7"/>
  <c r="T61" i="7" s="1"/>
  <c r="V59" i="7"/>
  <c r="O59" i="7"/>
  <c r="N59" i="7"/>
  <c r="M59" i="7"/>
  <c r="L59" i="7"/>
  <c r="K59" i="7"/>
  <c r="J59" i="7"/>
  <c r="I59" i="7"/>
  <c r="S59" i="7" s="1"/>
  <c r="H59" i="7"/>
  <c r="R59" i="7" s="1"/>
  <c r="G59" i="7"/>
  <c r="F59" i="7"/>
  <c r="C59" i="7"/>
  <c r="B59" i="7"/>
  <c r="E59" i="7" s="1"/>
  <c r="T58" i="7"/>
  <c r="S58" i="7"/>
  <c r="R58" i="7"/>
  <c r="Q58" i="7"/>
  <c r="P58" i="7"/>
  <c r="E58" i="7"/>
  <c r="U58" i="7" s="1"/>
  <c r="S57" i="7"/>
  <c r="R57" i="7"/>
  <c r="Q57" i="7"/>
  <c r="P57" i="7"/>
  <c r="E57" i="7"/>
  <c r="T57" i="7" s="1"/>
  <c r="S56" i="7"/>
  <c r="R56" i="7"/>
  <c r="Q56" i="7"/>
  <c r="P56" i="7"/>
  <c r="E56" i="7"/>
  <c r="U56" i="7" s="1"/>
  <c r="S55" i="7"/>
  <c r="R55" i="7"/>
  <c r="Q55" i="7"/>
  <c r="P55" i="7"/>
  <c r="E55" i="7"/>
  <c r="V53" i="7"/>
  <c r="O53" i="7"/>
  <c r="N53" i="7"/>
  <c r="M53" i="7"/>
  <c r="L53" i="7"/>
  <c r="K53" i="7"/>
  <c r="J53" i="7"/>
  <c r="I53" i="7"/>
  <c r="H53" i="7"/>
  <c r="G53" i="7"/>
  <c r="F53" i="7"/>
  <c r="C53" i="7"/>
  <c r="B53" i="7"/>
  <c r="S52" i="7"/>
  <c r="R52" i="7"/>
  <c r="Q52" i="7"/>
  <c r="P52" i="7"/>
  <c r="E52" i="7"/>
  <c r="U52" i="7" s="1"/>
  <c r="S51" i="7"/>
  <c r="R51" i="7"/>
  <c r="Q51" i="7"/>
  <c r="P51" i="7"/>
  <c r="E51" i="7"/>
  <c r="S50" i="7"/>
  <c r="R50" i="7"/>
  <c r="Q50" i="7"/>
  <c r="P50" i="7"/>
  <c r="E50" i="7"/>
  <c r="T50" i="7" s="1"/>
  <c r="S49" i="7"/>
  <c r="R49" i="7"/>
  <c r="Q49" i="7"/>
  <c r="P49" i="7"/>
  <c r="E49" i="7"/>
  <c r="S48" i="7"/>
  <c r="R48" i="7"/>
  <c r="Q48" i="7"/>
  <c r="P48" i="7"/>
  <c r="E48" i="7"/>
  <c r="U47" i="7"/>
  <c r="S47" i="7"/>
  <c r="R47" i="7"/>
  <c r="Q47" i="7"/>
  <c r="P47" i="7"/>
  <c r="E47" i="7"/>
  <c r="T47" i="7" s="1"/>
  <c r="T46" i="7"/>
  <c r="S46" i="7"/>
  <c r="R46" i="7"/>
  <c r="Q46" i="7"/>
  <c r="P46" i="7"/>
  <c r="E46" i="7"/>
  <c r="U46" i="7" s="1"/>
  <c r="S45" i="7"/>
  <c r="R45" i="7"/>
  <c r="Q45" i="7"/>
  <c r="P45" i="7"/>
  <c r="E45" i="7"/>
  <c r="T45" i="7" s="1"/>
  <c r="S44" i="7"/>
  <c r="R44" i="7"/>
  <c r="Q44" i="7"/>
  <c r="P44" i="7"/>
  <c r="E44" i="7"/>
  <c r="U44" i="7" s="1"/>
  <c r="S43" i="7"/>
  <c r="R43" i="7"/>
  <c r="Q43" i="7"/>
  <c r="P43" i="7"/>
  <c r="E43" i="7"/>
  <c r="S42" i="7"/>
  <c r="R42" i="7"/>
  <c r="Q42" i="7"/>
  <c r="P42" i="7"/>
  <c r="E42" i="7"/>
  <c r="T42" i="7" s="1"/>
  <c r="V40" i="7"/>
  <c r="O40" i="7"/>
  <c r="N40" i="7"/>
  <c r="M40" i="7"/>
  <c r="L40" i="7"/>
  <c r="K40" i="7"/>
  <c r="S40" i="7" s="1"/>
  <c r="J40" i="7"/>
  <c r="I40" i="7"/>
  <c r="H40" i="7"/>
  <c r="R40" i="7" s="1"/>
  <c r="G40" i="7"/>
  <c r="F40" i="7"/>
  <c r="C40" i="7"/>
  <c r="B40" i="7"/>
  <c r="E40" i="7" s="1"/>
  <c r="S39" i="7"/>
  <c r="R39" i="7"/>
  <c r="Q39" i="7"/>
  <c r="P39" i="7"/>
  <c r="E39" i="7"/>
  <c r="S38" i="7"/>
  <c r="R38" i="7"/>
  <c r="Q38" i="7"/>
  <c r="P38" i="7"/>
  <c r="E38" i="7"/>
  <c r="T38" i="7" s="1"/>
  <c r="U37" i="7"/>
  <c r="S37" i="7"/>
  <c r="R37" i="7"/>
  <c r="Q37" i="7"/>
  <c r="P37" i="7"/>
  <c r="E37" i="7"/>
  <c r="T37" i="7" s="1"/>
  <c r="S36" i="7"/>
  <c r="R36" i="7"/>
  <c r="Q36" i="7"/>
  <c r="P36" i="7"/>
  <c r="E36" i="7"/>
  <c r="S35" i="7"/>
  <c r="R35" i="7"/>
  <c r="Q35" i="7"/>
  <c r="P35" i="7"/>
  <c r="E35" i="7"/>
  <c r="V33" i="7"/>
  <c r="O33" i="7"/>
  <c r="N33" i="7"/>
  <c r="M33" i="7"/>
  <c r="L33" i="7"/>
  <c r="K33" i="7"/>
  <c r="J33" i="7"/>
  <c r="I33" i="7"/>
  <c r="S33" i="7" s="1"/>
  <c r="H33" i="7"/>
  <c r="R33" i="7" s="1"/>
  <c r="G33" i="7"/>
  <c r="F33" i="7"/>
  <c r="C33" i="7"/>
  <c r="B33" i="7"/>
  <c r="S32" i="7"/>
  <c r="R32" i="7"/>
  <c r="Q32" i="7"/>
  <c r="P32" i="7"/>
  <c r="E32" i="7"/>
  <c r="U32" i="7" s="1"/>
  <c r="V30" i="7"/>
  <c r="O30" i="7"/>
  <c r="N30" i="7"/>
  <c r="M30" i="7"/>
  <c r="L30" i="7"/>
  <c r="K30" i="7"/>
  <c r="J30" i="7"/>
  <c r="I30" i="7"/>
  <c r="S30" i="7" s="1"/>
  <c r="H30" i="7"/>
  <c r="G30" i="7"/>
  <c r="F30" i="7"/>
  <c r="C30" i="7"/>
  <c r="B30" i="7"/>
  <c r="S29" i="7"/>
  <c r="R29" i="7"/>
  <c r="Q29" i="7"/>
  <c r="P29" i="7"/>
  <c r="E29" i="7"/>
  <c r="S28" i="7"/>
  <c r="R28" i="7"/>
  <c r="Q28" i="7"/>
  <c r="P28" i="7"/>
  <c r="E28" i="7"/>
  <c r="U27" i="7"/>
  <c r="S27" i="7"/>
  <c r="R27" i="7"/>
  <c r="Q27" i="7"/>
  <c r="P27" i="7"/>
  <c r="E27" i="7"/>
  <c r="T27" i="7" s="1"/>
  <c r="U26" i="7"/>
  <c r="T26" i="7"/>
  <c r="S26" i="7"/>
  <c r="R26" i="7"/>
  <c r="Q26" i="7"/>
  <c r="P26" i="7"/>
  <c r="E26" i="7"/>
  <c r="V24" i="7"/>
  <c r="O24" i="7"/>
  <c r="N24" i="7"/>
  <c r="M24" i="7"/>
  <c r="L24" i="7"/>
  <c r="K24" i="7"/>
  <c r="J24" i="7"/>
  <c r="I24" i="7"/>
  <c r="H24" i="7"/>
  <c r="G24" i="7"/>
  <c r="F24" i="7"/>
  <c r="C24" i="7"/>
  <c r="B24" i="7"/>
  <c r="E24" i="7" s="1"/>
  <c r="S23" i="7"/>
  <c r="R23" i="7"/>
  <c r="Q23" i="7"/>
  <c r="P23" i="7"/>
  <c r="E23" i="7"/>
  <c r="S22" i="7"/>
  <c r="R22" i="7"/>
  <c r="Q22" i="7"/>
  <c r="P22" i="7"/>
  <c r="E22" i="7"/>
  <c r="U21" i="7"/>
  <c r="S21" i="7"/>
  <c r="R21" i="7"/>
  <c r="Q21" i="7"/>
  <c r="P21" i="7"/>
  <c r="E21" i="7"/>
  <c r="T21" i="7" s="1"/>
  <c r="S20" i="7"/>
  <c r="R20" i="7"/>
  <c r="Q20" i="7"/>
  <c r="P20" i="7"/>
  <c r="E20" i="7"/>
  <c r="U20" i="7" s="1"/>
  <c r="S19" i="7"/>
  <c r="R19" i="7"/>
  <c r="Q19" i="7"/>
  <c r="P19" i="7"/>
  <c r="E19" i="7"/>
  <c r="S18" i="7"/>
  <c r="R18" i="7"/>
  <c r="Q18" i="7"/>
  <c r="P18" i="7"/>
  <c r="E18" i="7"/>
  <c r="T18" i="7" s="1"/>
  <c r="U17" i="7"/>
  <c r="T17" i="7"/>
  <c r="S17" i="7"/>
  <c r="R17" i="7"/>
  <c r="Q17" i="7"/>
  <c r="P17" i="7"/>
  <c r="E17" i="7"/>
  <c r="V15" i="7"/>
  <c r="S15" i="7"/>
  <c r="O15" i="7"/>
  <c r="N15" i="7"/>
  <c r="M15" i="7"/>
  <c r="L15" i="7"/>
  <c r="K15" i="7"/>
  <c r="J15" i="7"/>
  <c r="I15" i="7"/>
  <c r="H15" i="7"/>
  <c r="P15" i="7" s="1"/>
  <c r="G15" i="7"/>
  <c r="F15" i="7"/>
  <c r="C15" i="7"/>
  <c r="B15" i="7"/>
  <c r="E15" i="7" s="1"/>
  <c r="U14" i="7"/>
  <c r="S14" i="7"/>
  <c r="R14" i="7"/>
  <c r="Q14" i="7"/>
  <c r="P14" i="7"/>
  <c r="E14" i="7"/>
  <c r="T14" i="7" s="1"/>
  <c r="S13" i="7"/>
  <c r="R13" i="7"/>
  <c r="Q13" i="7"/>
  <c r="P13" i="7"/>
  <c r="E13" i="7"/>
  <c r="S12" i="7"/>
  <c r="R12" i="7"/>
  <c r="Q12" i="7"/>
  <c r="P12" i="7"/>
  <c r="E12" i="7"/>
  <c r="T11" i="7"/>
  <c r="S11" i="7"/>
  <c r="R11" i="7"/>
  <c r="Q11" i="7"/>
  <c r="P11" i="7"/>
  <c r="E11" i="7"/>
  <c r="U11" i="7" s="1"/>
  <c r="S10" i="7"/>
  <c r="R10" i="7"/>
  <c r="Q10" i="7"/>
  <c r="P10" i="7"/>
  <c r="E10" i="7"/>
  <c r="T10" i="7" s="1"/>
  <c r="U9" i="7"/>
  <c r="T9" i="7"/>
  <c r="S9" i="7"/>
  <c r="R9" i="7"/>
  <c r="Q9" i="7"/>
  <c r="P9" i="7"/>
  <c r="E9" i="7"/>
  <c r="S93" i="6"/>
  <c r="R93" i="6"/>
  <c r="Q93" i="6"/>
  <c r="P93" i="6"/>
  <c r="E93" i="6"/>
  <c r="U93" i="6" s="1"/>
  <c r="S92" i="6"/>
  <c r="R92" i="6"/>
  <c r="Q92" i="6"/>
  <c r="P92" i="6"/>
  <c r="E92" i="6"/>
  <c r="S91" i="6"/>
  <c r="R91" i="6"/>
  <c r="Q91" i="6"/>
  <c r="P91" i="6"/>
  <c r="E91" i="6"/>
  <c r="T91" i="6" s="1"/>
  <c r="U90" i="6"/>
  <c r="T90" i="6"/>
  <c r="S90" i="6"/>
  <c r="R90" i="6"/>
  <c r="Q90" i="6"/>
  <c r="P90" i="6"/>
  <c r="E90" i="6"/>
  <c r="S89" i="6"/>
  <c r="R89" i="6"/>
  <c r="Q89" i="6"/>
  <c r="P89" i="6"/>
  <c r="E89" i="6"/>
  <c r="S88" i="6"/>
  <c r="R88" i="6"/>
  <c r="Q88" i="6"/>
  <c r="P88" i="6"/>
  <c r="E88" i="6"/>
  <c r="U88" i="6" s="1"/>
  <c r="U87" i="6"/>
  <c r="T87" i="6"/>
  <c r="S87" i="6"/>
  <c r="R87" i="6"/>
  <c r="Q87" i="6"/>
  <c r="P87" i="6"/>
  <c r="E87" i="6"/>
  <c r="T86" i="6"/>
  <c r="S86" i="6"/>
  <c r="R86" i="6"/>
  <c r="Q86" i="6"/>
  <c r="P86" i="6"/>
  <c r="E86" i="6"/>
  <c r="U86" i="6" s="1"/>
  <c r="V72" i="6"/>
  <c r="O72" i="6"/>
  <c r="N72" i="6"/>
  <c r="M72" i="6"/>
  <c r="L72" i="6"/>
  <c r="K72" i="6"/>
  <c r="J72" i="6"/>
  <c r="I72" i="6"/>
  <c r="H72" i="6"/>
  <c r="G72" i="6"/>
  <c r="F72" i="6"/>
  <c r="C72" i="6"/>
  <c r="B72" i="6"/>
  <c r="V71" i="6"/>
  <c r="O71" i="6"/>
  <c r="N71" i="6"/>
  <c r="M71" i="6"/>
  <c r="L71" i="6"/>
  <c r="K71" i="6"/>
  <c r="J71" i="6"/>
  <c r="I71" i="6"/>
  <c r="H71" i="6"/>
  <c r="G71" i="6"/>
  <c r="F71" i="6"/>
  <c r="C71" i="6"/>
  <c r="B71" i="6"/>
  <c r="E71" i="6" s="1"/>
  <c r="V70" i="6"/>
  <c r="O70" i="6"/>
  <c r="N70" i="6"/>
  <c r="M70" i="6"/>
  <c r="L70" i="6"/>
  <c r="K70" i="6"/>
  <c r="J70" i="6"/>
  <c r="I70" i="6"/>
  <c r="H70" i="6"/>
  <c r="G70" i="6"/>
  <c r="F70" i="6"/>
  <c r="C70" i="6"/>
  <c r="B70" i="6"/>
  <c r="E70" i="6" s="1"/>
  <c r="S69" i="6"/>
  <c r="R69" i="6"/>
  <c r="Q69" i="6"/>
  <c r="P69" i="6"/>
  <c r="E69" i="6"/>
  <c r="T69" i="6" s="1"/>
  <c r="V67" i="6"/>
  <c r="O67" i="6"/>
  <c r="N67" i="6"/>
  <c r="M67" i="6"/>
  <c r="L67" i="6"/>
  <c r="K67" i="6"/>
  <c r="J67" i="6"/>
  <c r="I67" i="6"/>
  <c r="H67" i="6"/>
  <c r="G67" i="6"/>
  <c r="F67" i="6"/>
  <c r="C67" i="6"/>
  <c r="B67" i="6"/>
  <c r="E67" i="6" s="1"/>
  <c r="V66" i="6"/>
  <c r="O66" i="6"/>
  <c r="N66" i="6"/>
  <c r="M66" i="6"/>
  <c r="L66" i="6"/>
  <c r="K66" i="6"/>
  <c r="J66" i="6"/>
  <c r="I66" i="6"/>
  <c r="S66" i="6" s="1"/>
  <c r="H66" i="6"/>
  <c r="R66" i="6" s="1"/>
  <c r="G66" i="6"/>
  <c r="F66" i="6"/>
  <c r="C66" i="6"/>
  <c r="B66" i="6"/>
  <c r="E66" i="6" s="1"/>
  <c r="U65" i="6"/>
  <c r="S65" i="6"/>
  <c r="R65" i="6"/>
  <c r="Q65" i="6"/>
  <c r="P65" i="6"/>
  <c r="E65" i="6"/>
  <c r="T65" i="6" s="1"/>
  <c r="S64" i="6"/>
  <c r="R64" i="6"/>
  <c r="Q64" i="6"/>
  <c r="P64" i="6"/>
  <c r="E64" i="6"/>
  <c r="S63" i="6"/>
  <c r="R63" i="6"/>
  <c r="Q63" i="6"/>
  <c r="P63" i="6"/>
  <c r="E63" i="6"/>
  <c r="S62" i="6"/>
  <c r="R62" i="6"/>
  <c r="Q62" i="6"/>
  <c r="P62" i="6"/>
  <c r="E62" i="6"/>
  <c r="T62" i="6" s="1"/>
  <c r="U61" i="6"/>
  <c r="T61" i="6"/>
  <c r="S61" i="6"/>
  <c r="R61" i="6"/>
  <c r="Q61" i="6"/>
  <c r="P61" i="6"/>
  <c r="E61" i="6"/>
  <c r="V59" i="6"/>
  <c r="O59" i="6"/>
  <c r="N59" i="6"/>
  <c r="M59" i="6"/>
  <c r="L59" i="6"/>
  <c r="K59" i="6"/>
  <c r="J59" i="6"/>
  <c r="I59" i="6"/>
  <c r="S59" i="6" s="1"/>
  <c r="H59" i="6"/>
  <c r="G59" i="6"/>
  <c r="F59" i="6"/>
  <c r="C59" i="6"/>
  <c r="B59" i="6"/>
  <c r="S58" i="6"/>
  <c r="R58" i="6"/>
  <c r="Q58" i="6"/>
  <c r="P58" i="6"/>
  <c r="E58" i="6"/>
  <c r="T58" i="6" s="1"/>
  <c r="S57" i="6"/>
  <c r="R57" i="6"/>
  <c r="Q57" i="6"/>
  <c r="P57" i="6"/>
  <c r="E57" i="6"/>
  <c r="U57" i="6" s="1"/>
  <c r="S56" i="6"/>
  <c r="R56" i="6"/>
  <c r="Q56" i="6"/>
  <c r="P56" i="6"/>
  <c r="E56" i="6"/>
  <c r="U56" i="6" s="1"/>
  <c r="T55" i="6"/>
  <c r="S55" i="6"/>
  <c r="R55" i="6"/>
  <c r="Q55" i="6"/>
  <c r="P55" i="6"/>
  <c r="E55" i="6"/>
  <c r="U55" i="6" s="1"/>
  <c r="V53" i="6"/>
  <c r="O53" i="6"/>
  <c r="N53" i="6"/>
  <c r="M53" i="6"/>
  <c r="L53" i="6"/>
  <c r="K53" i="6"/>
  <c r="J53" i="6"/>
  <c r="I53" i="6"/>
  <c r="H53" i="6"/>
  <c r="G53" i="6"/>
  <c r="F53" i="6"/>
  <c r="C53" i="6"/>
  <c r="B53" i="6"/>
  <c r="E53" i="6" s="1"/>
  <c r="U52" i="6"/>
  <c r="S52" i="6"/>
  <c r="R52" i="6"/>
  <c r="Q52" i="6"/>
  <c r="P52" i="6"/>
  <c r="E52" i="6"/>
  <c r="T52" i="6" s="1"/>
  <c r="S51" i="6"/>
  <c r="R51" i="6"/>
  <c r="Q51" i="6"/>
  <c r="P51" i="6"/>
  <c r="E51" i="6"/>
  <c r="U51" i="6" s="1"/>
  <c r="U50" i="6"/>
  <c r="S50" i="6"/>
  <c r="R50" i="6"/>
  <c r="Q50" i="6"/>
  <c r="P50" i="6"/>
  <c r="E50" i="6"/>
  <c r="T50" i="6" s="1"/>
  <c r="S49" i="6"/>
  <c r="R49" i="6"/>
  <c r="Q49" i="6"/>
  <c r="P49" i="6"/>
  <c r="E49" i="6"/>
  <c r="S48" i="6"/>
  <c r="R48" i="6"/>
  <c r="Q48" i="6"/>
  <c r="P48" i="6"/>
  <c r="E48" i="6"/>
  <c r="S47" i="6"/>
  <c r="R47" i="6"/>
  <c r="Q47" i="6"/>
  <c r="P47" i="6"/>
  <c r="E47" i="6"/>
  <c r="S46" i="6"/>
  <c r="R46" i="6"/>
  <c r="Q46" i="6"/>
  <c r="P46" i="6"/>
  <c r="E46" i="6"/>
  <c r="S45" i="6"/>
  <c r="R45" i="6"/>
  <c r="Q45" i="6"/>
  <c r="P45" i="6"/>
  <c r="E45" i="6"/>
  <c r="U44" i="6"/>
  <c r="S44" i="6"/>
  <c r="R44" i="6"/>
  <c r="Q44" i="6"/>
  <c r="P44" i="6"/>
  <c r="E44" i="6"/>
  <c r="T44" i="6" s="1"/>
  <c r="S43" i="6"/>
  <c r="R43" i="6"/>
  <c r="Q43" i="6"/>
  <c r="P43" i="6"/>
  <c r="E43" i="6"/>
  <c r="U43" i="6" s="1"/>
  <c r="U42" i="6"/>
  <c r="S42" i="6"/>
  <c r="R42" i="6"/>
  <c r="Q42" i="6"/>
  <c r="P42" i="6"/>
  <c r="E42" i="6"/>
  <c r="T42" i="6" s="1"/>
  <c r="V40" i="6"/>
  <c r="O40" i="6"/>
  <c r="N40" i="6"/>
  <c r="M40" i="6"/>
  <c r="L40" i="6"/>
  <c r="K40" i="6"/>
  <c r="J40" i="6"/>
  <c r="I40" i="6"/>
  <c r="S40" i="6" s="1"/>
  <c r="H40" i="6"/>
  <c r="G40" i="6"/>
  <c r="F40" i="6"/>
  <c r="C40" i="6"/>
  <c r="B40" i="6"/>
  <c r="E40" i="6" s="1"/>
  <c r="S39" i="6"/>
  <c r="R39" i="6"/>
  <c r="Q39" i="6"/>
  <c r="P39" i="6"/>
  <c r="E39" i="6"/>
  <c r="U39" i="6" s="1"/>
  <c r="U38" i="6"/>
  <c r="S38" i="6"/>
  <c r="R38" i="6"/>
  <c r="Q38" i="6"/>
  <c r="P38" i="6"/>
  <c r="E38" i="6"/>
  <c r="T38" i="6" s="1"/>
  <c r="S37" i="6"/>
  <c r="R37" i="6"/>
  <c r="Q37" i="6"/>
  <c r="P37" i="6"/>
  <c r="E37" i="6"/>
  <c r="S36" i="6"/>
  <c r="R36" i="6"/>
  <c r="Q36" i="6"/>
  <c r="P36" i="6"/>
  <c r="E36" i="6"/>
  <c r="S35" i="6"/>
  <c r="R35" i="6"/>
  <c r="Q35" i="6"/>
  <c r="P35" i="6"/>
  <c r="E35" i="6"/>
  <c r="V33" i="6"/>
  <c r="O33" i="6"/>
  <c r="N33" i="6"/>
  <c r="M33" i="6"/>
  <c r="L33" i="6"/>
  <c r="K33" i="6"/>
  <c r="J33" i="6"/>
  <c r="I33" i="6"/>
  <c r="H33" i="6"/>
  <c r="R33" i="6" s="1"/>
  <c r="G33" i="6"/>
  <c r="F33" i="6"/>
  <c r="C33" i="6"/>
  <c r="B33" i="6"/>
  <c r="S32" i="6"/>
  <c r="R32" i="6"/>
  <c r="Q32" i="6"/>
  <c r="P32" i="6"/>
  <c r="E32" i="6"/>
  <c r="V30" i="6"/>
  <c r="R30" i="6"/>
  <c r="O30" i="6"/>
  <c r="N30" i="6"/>
  <c r="M30" i="6"/>
  <c r="L30" i="6"/>
  <c r="K30" i="6"/>
  <c r="J30" i="6"/>
  <c r="I30" i="6"/>
  <c r="S30" i="6" s="1"/>
  <c r="H30" i="6"/>
  <c r="G30" i="6"/>
  <c r="F30" i="6"/>
  <c r="C30" i="6"/>
  <c r="B30" i="6"/>
  <c r="E30" i="6" s="1"/>
  <c r="S29" i="6"/>
  <c r="R29" i="6"/>
  <c r="Q29" i="6"/>
  <c r="P29" i="6"/>
  <c r="E29" i="6"/>
  <c r="T29" i="6" s="1"/>
  <c r="S28" i="6"/>
  <c r="R28" i="6"/>
  <c r="Q28" i="6"/>
  <c r="P28" i="6"/>
  <c r="E28" i="6"/>
  <c r="S27" i="6"/>
  <c r="R27" i="6"/>
  <c r="Q27" i="6"/>
  <c r="P27" i="6"/>
  <c r="E27" i="6"/>
  <c r="S26" i="6"/>
  <c r="R26" i="6"/>
  <c r="Q26" i="6"/>
  <c r="P26" i="6"/>
  <c r="E26" i="6"/>
  <c r="T26" i="6" s="1"/>
  <c r="V24" i="6"/>
  <c r="O24" i="6"/>
  <c r="N24" i="6"/>
  <c r="M24" i="6"/>
  <c r="L24" i="6"/>
  <c r="K24" i="6"/>
  <c r="J24" i="6"/>
  <c r="I24" i="6"/>
  <c r="S24" i="6" s="1"/>
  <c r="H24" i="6"/>
  <c r="R24" i="6" s="1"/>
  <c r="G24" i="6"/>
  <c r="F24" i="6"/>
  <c r="C24" i="6"/>
  <c r="B24" i="6"/>
  <c r="E24" i="6" s="1"/>
  <c r="S23" i="6"/>
  <c r="R23" i="6"/>
  <c r="Q23" i="6"/>
  <c r="P23" i="6"/>
  <c r="E23" i="6"/>
  <c r="S22" i="6"/>
  <c r="R22" i="6"/>
  <c r="Q22" i="6"/>
  <c r="P22" i="6"/>
  <c r="E22" i="6"/>
  <c r="T22" i="6" s="1"/>
  <c r="U21" i="6"/>
  <c r="S21" i="6"/>
  <c r="R21" i="6"/>
  <c r="Q21" i="6"/>
  <c r="P21" i="6"/>
  <c r="E21" i="6"/>
  <c r="T21" i="6" s="1"/>
  <c r="U20" i="6"/>
  <c r="T20" i="6"/>
  <c r="S20" i="6"/>
  <c r="R20" i="6"/>
  <c r="Q20" i="6"/>
  <c r="P20" i="6"/>
  <c r="E20" i="6"/>
  <c r="S19" i="6"/>
  <c r="R19" i="6"/>
  <c r="Q19" i="6"/>
  <c r="P19" i="6"/>
  <c r="E19" i="6"/>
  <c r="U19" i="6" s="1"/>
  <c r="S18" i="6"/>
  <c r="R18" i="6"/>
  <c r="Q18" i="6"/>
  <c r="P18" i="6"/>
  <c r="E18" i="6"/>
  <c r="U18" i="6" s="1"/>
  <c r="U17" i="6"/>
  <c r="S17" i="6"/>
  <c r="R17" i="6"/>
  <c r="Q17" i="6"/>
  <c r="P17" i="6"/>
  <c r="E17" i="6"/>
  <c r="T17" i="6" s="1"/>
  <c r="V15" i="6"/>
  <c r="O15" i="6"/>
  <c r="N15" i="6"/>
  <c r="M15" i="6"/>
  <c r="L15" i="6"/>
  <c r="K15" i="6"/>
  <c r="S15" i="6" s="1"/>
  <c r="J15" i="6"/>
  <c r="I15" i="6"/>
  <c r="H15" i="6"/>
  <c r="G15" i="6"/>
  <c r="F15" i="6"/>
  <c r="C15" i="6"/>
  <c r="B15" i="6"/>
  <c r="E15" i="6" s="1"/>
  <c r="S14" i="6"/>
  <c r="R14" i="6"/>
  <c r="Q14" i="6"/>
  <c r="P14" i="6"/>
  <c r="E14" i="6"/>
  <c r="U14" i="6" s="1"/>
  <c r="S13" i="6"/>
  <c r="R13" i="6"/>
  <c r="Q13" i="6"/>
  <c r="P13" i="6"/>
  <c r="E13" i="6"/>
  <c r="S12" i="6"/>
  <c r="R12" i="6"/>
  <c r="Q12" i="6"/>
  <c r="P12" i="6"/>
  <c r="E12" i="6"/>
  <c r="S11" i="6"/>
  <c r="R11" i="6"/>
  <c r="Q11" i="6"/>
  <c r="P11" i="6"/>
  <c r="E11" i="6"/>
  <c r="S10" i="6"/>
  <c r="R10" i="6"/>
  <c r="Q10" i="6"/>
  <c r="P10" i="6"/>
  <c r="E10" i="6"/>
  <c r="S9" i="6"/>
  <c r="R9" i="6"/>
  <c r="Q9" i="6"/>
  <c r="P9" i="6"/>
  <c r="E9" i="6"/>
  <c r="U93" i="5"/>
  <c r="S93" i="5"/>
  <c r="R93" i="5"/>
  <c r="Q93" i="5"/>
  <c r="P93" i="5"/>
  <c r="E93" i="5"/>
  <c r="T93" i="5" s="1"/>
  <c r="U92" i="5"/>
  <c r="T92" i="5"/>
  <c r="S92" i="5"/>
  <c r="R92" i="5"/>
  <c r="Q92" i="5"/>
  <c r="P92" i="5"/>
  <c r="E92" i="5"/>
  <c r="S91" i="5"/>
  <c r="R91" i="5"/>
  <c r="Q91" i="5"/>
  <c r="P91" i="5"/>
  <c r="E91" i="5"/>
  <c r="U91" i="5" s="1"/>
  <c r="S90" i="5"/>
  <c r="R90" i="5"/>
  <c r="Q90" i="5"/>
  <c r="P90" i="5"/>
  <c r="E90" i="5"/>
  <c r="S89" i="5"/>
  <c r="R89" i="5"/>
  <c r="Q89" i="5"/>
  <c r="P89" i="5"/>
  <c r="E89" i="5"/>
  <c r="U88" i="5"/>
  <c r="S88" i="5"/>
  <c r="R88" i="5"/>
  <c r="Q88" i="5"/>
  <c r="P88" i="5"/>
  <c r="E88" i="5"/>
  <c r="T88" i="5" s="1"/>
  <c r="U87" i="5"/>
  <c r="T87" i="5"/>
  <c r="S87" i="5"/>
  <c r="R87" i="5"/>
  <c r="Q87" i="5"/>
  <c r="P87" i="5"/>
  <c r="E87" i="5"/>
  <c r="T86" i="5"/>
  <c r="S86" i="5"/>
  <c r="R86" i="5"/>
  <c r="Q86" i="5"/>
  <c r="P86" i="5"/>
  <c r="E86" i="5"/>
  <c r="U86" i="5" s="1"/>
  <c r="V72" i="5"/>
  <c r="O72" i="5"/>
  <c r="N72" i="5"/>
  <c r="M72" i="5"/>
  <c r="L72" i="5"/>
  <c r="K72" i="5"/>
  <c r="J72" i="5"/>
  <c r="I72" i="5"/>
  <c r="S72" i="5" s="1"/>
  <c r="H72" i="5"/>
  <c r="G72" i="5"/>
  <c r="F72" i="5"/>
  <c r="C72" i="5"/>
  <c r="B72" i="5"/>
  <c r="V71" i="5"/>
  <c r="O71" i="5"/>
  <c r="N71" i="5"/>
  <c r="M71" i="5"/>
  <c r="L71" i="5"/>
  <c r="K71" i="5"/>
  <c r="J71" i="5"/>
  <c r="R71" i="5" s="1"/>
  <c r="I71" i="5"/>
  <c r="H71" i="5"/>
  <c r="G71" i="5"/>
  <c r="F71" i="5"/>
  <c r="C71" i="5"/>
  <c r="B71" i="5"/>
  <c r="V70" i="5"/>
  <c r="O70" i="5"/>
  <c r="N70" i="5"/>
  <c r="M70" i="5"/>
  <c r="L70" i="5"/>
  <c r="K70" i="5"/>
  <c r="S70" i="5" s="1"/>
  <c r="J70" i="5"/>
  <c r="I70" i="5"/>
  <c r="H70" i="5"/>
  <c r="R70" i="5" s="1"/>
  <c r="G70" i="5"/>
  <c r="F70" i="5"/>
  <c r="C70" i="5"/>
  <c r="B70" i="5"/>
  <c r="E70" i="5" s="1"/>
  <c r="S69" i="5"/>
  <c r="R69" i="5"/>
  <c r="Q69" i="5"/>
  <c r="P69" i="5"/>
  <c r="E69" i="5"/>
  <c r="U69" i="5" s="1"/>
  <c r="V67" i="5"/>
  <c r="O67" i="5"/>
  <c r="N67" i="5"/>
  <c r="M67" i="5"/>
  <c r="L67" i="5"/>
  <c r="K67" i="5"/>
  <c r="J67" i="5"/>
  <c r="I67" i="5"/>
  <c r="H67" i="5"/>
  <c r="G67" i="5"/>
  <c r="F67" i="5"/>
  <c r="C67" i="5"/>
  <c r="B67" i="5"/>
  <c r="V66" i="5"/>
  <c r="O66" i="5"/>
  <c r="N66" i="5"/>
  <c r="M66" i="5"/>
  <c r="L66" i="5"/>
  <c r="K66" i="5"/>
  <c r="J66" i="5"/>
  <c r="I66" i="5"/>
  <c r="S66" i="5" s="1"/>
  <c r="H66" i="5"/>
  <c r="R66" i="5" s="1"/>
  <c r="G66" i="5"/>
  <c r="F66" i="5"/>
  <c r="C66" i="5"/>
  <c r="B66" i="5"/>
  <c r="U65" i="5"/>
  <c r="T65" i="5"/>
  <c r="S65" i="5"/>
  <c r="R65" i="5"/>
  <c r="Q65" i="5"/>
  <c r="P65" i="5"/>
  <c r="E65" i="5"/>
  <c r="S64" i="5"/>
  <c r="R64" i="5"/>
  <c r="Q64" i="5"/>
  <c r="P64" i="5"/>
  <c r="E64" i="5"/>
  <c r="S63" i="5"/>
  <c r="R63" i="5"/>
  <c r="Q63" i="5"/>
  <c r="P63" i="5"/>
  <c r="E63" i="5"/>
  <c r="U63" i="5" s="1"/>
  <c r="S62" i="5"/>
  <c r="R62" i="5"/>
  <c r="Q62" i="5"/>
  <c r="P62" i="5"/>
  <c r="E62" i="5"/>
  <c r="U62" i="5" s="1"/>
  <c r="S61" i="5"/>
  <c r="R61" i="5"/>
  <c r="Q61" i="5"/>
  <c r="P61" i="5"/>
  <c r="E61" i="5"/>
  <c r="U61" i="5" s="1"/>
  <c r="V59" i="5"/>
  <c r="O59" i="5"/>
  <c r="N59" i="5"/>
  <c r="M59" i="5"/>
  <c r="L59" i="5"/>
  <c r="K59" i="5"/>
  <c r="J59" i="5"/>
  <c r="I59" i="5"/>
  <c r="S59" i="5" s="1"/>
  <c r="H59" i="5"/>
  <c r="R59" i="5" s="1"/>
  <c r="G59" i="5"/>
  <c r="F59" i="5"/>
  <c r="C59" i="5"/>
  <c r="B59" i="5"/>
  <c r="S58" i="5"/>
  <c r="R58" i="5"/>
  <c r="Q58" i="5"/>
  <c r="P58" i="5"/>
  <c r="E58" i="5"/>
  <c r="U58" i="5" s="1"/>
  <c r="U57" i="5"/>
  <c r="S57" i="5"/>
  <c r="R57" i="5"/>
  <c r="Q57" i="5"/>
  <c r="P57" i="5"/>
  <c r="E57" i="5"/>
  <c r="T57" i="5" s="1"/>
  <c r="S56" i="5"/>
  <c r="R56" i="5"/>
  <c r="Q56" i="5"/>
  <c r="P56" i="5"/>
  <c r="E56" i="5"/>
  <c r="S55" i="5"/>
  <c r="R55" i="5"/>
  <c r="Q55" i="5"/>
  <c r="P55" i="5"/>
  <c r="E55" i="5"/>
  <c r="V53" i="5"/>
  <c r="O53" i="5"/>
  <c r="N53" i="5"/>
  <c r="M53" i="5"/>
  <c r="L53" i="5"/>
  <c r="K53" i="5"/>
  <c r="J53" i="5"/>
  <c r="I53" i="5"/>
  <c r="H53" i="5"/>
  <c r="G53" i="5"/>
  <c r="F53" i="5"/>
  <c r="C53" i="5"/>
  <c r="B53" i="5"/>
  <c r="S52" i="5"/>
  <c r="R52" i="5"/>
  <c r="Q52" i="5"/>
  <c r="P52" i="5"/>
  <c r="E52" i="5"/>
  <c r="U52" i="5" s="1"/>
  <c r="T51" i="5"/>
  <c r="S51" i="5"/>
  <c r="R51" i="5"/>
  <c r="Q51" i="5"/>
  <c r="U51" i="5" s="1"/>
  <c r="P51" i="5"/>
  <c r="E51" i="5"/>
  <c r="U50" i="5"/>
  <c r="T50" i="5"/>
  <c r="S50" i="5"/>
  <c r="R50" i="5"/>
  <c r="Q50" i="5"/>
  <c r="P50" i="5"/>
  <c r="E50" i="5"/>
  <c r="S49" i="5"/>
  <c r="R49" i="5"/>
  <c r="Q49" i="5"/>
  <c r="P49" i="5"/>
  <c r="E49" i="5"/>
  <c r="S48" i="5"/>
  <c r="R48" i="5"/>
  <c r="Q48" i="5"/>
  <c r="P48" i="5"/>
  <c r="E48" i="5"/>
  <c r="S47" i="5"/>
  <c r="R47" i="5"/>
  <c r="Q47" i="5"/>
  <c r="P47" i="5"/>
  <c r="E47" i="5"/>
  <c r="U47" i="5" s="1"/>
  <c r="S46" i="5"/>
  <c r="R46" i="5"/>
  <c r="Q46" i="5"/>
  <c r="P46" i="5"/>
  <c r="E46" i="5"/>
  <c r="U46" i="5" s="1"/>
  <c r="S45" i="5"/>
  <c r="R45" i="5"/>
  <c r="Q45" i="5"/>
  <c r="P45" i="5"/>
  <c r="E45" i="5"/>
  <c r="U44" i="5"/>
  <c r="S44" i="5"/>
  <c r="R44" i="5"/>
  <c r="Q44" i="5"/>
  <c r="P44" i="5"/>
  <c r="E44" i="5"/>
  <c r="T44" i="5" s="1"/>
  <c r="U43" i="5"/>
  <c r="T43" i="5"/>
  <c r="S43" i="5"/>
  <c r="R43" i="5"/>
  <c r="Q43" i="5"/>
  <c r="P43" i="5"/>
  <c r="E43" i="5"/>
  <c r="T42" i="5"/>
  <c r="S42" i="5"/>
  <c r="R42" i="5"/>
  <c r="Q42" i="5"/>
  <c r="P42" i="5"/>
  <c r="E42" i="5"/>
  <c r="U42" i="5" s="1"/>
  <c r="V40" i="5"/>
  <c r="O40" i="5"/>
  <c r="N40" i="5"/>
  <c r="M40" i="5"/>
  <c r="L40" i="5"/>
  <c r="K40" i="5"/>
  <c r="J40" i="5"/>
  <c r="I40" i="5"/>
  <c r="H40" i="5"/>
  <c r="R40" i="5" s="1"/>
  <c r="G40" i="5"/>
  <c r="F40" i="5"/>
  <c r="C40" i="5"/>
  <c r="B40" i="5"/>
  <c r="S39" i="5"/>
  <c r="R39" i="5"/>
  <c r="Q39" i="5"/>
  <c r="P39" i="5"/>
  <c r="E39" i="5"/>
  <c r="S38" i="5"/>
  <c r="R38" i="5"/>
  <c r="Q38" i="5"/>
  <c r="P38" i="5"/>
  <c r="E38" i="5"/>
  <c r="U37" i="5"/>
  <c r="S37" i="5"/>
  <c r="R37" i="5"/>
  <c r="Q37" i="5"/>
  <c r="P37" i="5"/>
  <c r="E37" i="5"/>
  <c r="T37" i="5" s="1"/>
  <c r="S36" i="5"/>
  <c r="R36" i="5"/>
  <c r="Q36" i="5"/>
  <c r="P36" i="5"/>
  <c r="E36" i="5"/>
  <c r="S35" i="5"/>
  <c r="R35" i="5"/>
  <c r="Q35" i="5"/>
  <c r="P35" i="5"/>
  <c r="E35" i="5"/>
  <c r="V33" i="5"/>
  <c r="O33" i="5"/>
  <c r="N33" i="5"/>
  <c r="M33" i="5"/>
  <c r="L33" i="5"/>
  <c r="K33" i="5"/>
  <c r="J33" i="5"/>
  <c r="I33" i="5"/>
  <c r="S33" i="5" s="1"/>
  <c r="H33" i="5"/>
  <c r="G33" i="5"/>
  <c r="F33" i="5"/>
  <c r="E33" i="5"/>
  <c r="C33" i="5"/>
  <c r="B33" i="5"/>
  <c r="S32" i="5"/>
  <c r="R32" i="5"/>
  <c r="Q32" i="5"/>
  <c r="P32" i="5"/>
  <c r="E32" i="5"/>
  <c r="V30" i="5"/>
  <c r="O30" i="5"/>
  <c r="N30" i="5"/>
  <c r="M30" i="5"/>
  <c r="L30" i="5"/>
  <c r="K30" i="5"/>
  <c r="J30" i="5"/>
  <c r="I30" i="5"/>
  <c r="S30" i="5" s="1"/>
  <c r="H30" i="5"/>
  <c r="R30" i="5" s="1"/>
  <c r="G30" i="5"/>
  <c r="F30" i="5"/>
  <c r="C30" i="5"/>
  <c r="B30" i="5"/>
  <c r="E30" i="5" s="1"/>
  <c r="S29" i="5"/>
  <c r="R29" i="5"/>
  <c r="Q29" i="5"/>
  <c r="P29" i="5"/>
  <c r="E29" i="5"/>
  <c r="U28" i="5"/>
  <c r="S28" i="5"/>
  <c r="R28" i="5"/>
  <c r="Q28" i="5"/>
  <c r="P28" i="5"/>
  <c r="E28" i="5"/>
  <c r="T28" i="5" s="1"/>
  <c r="S27" i="5"/>
  <c r="R27" i="5"/>
  <c r="Q27" i="5"/>
  <c r="P27" i="5"/>
  <c r="E27" i="5"/>
  <c r="U27" i="5" s="1"/>
  <c r="S26" i="5"/>
  <c r="R26" i="5"/>
  <c r="Q26" i="5"/>
  <c r="P26" i="5"/>
  <c r="E26" i="5"/>
  <c r="U26" i="5" s="1"/>
  <c r="V24" i="5"/>
  <c r="O24" i="5"/>
  <c r="N24" i="5"/>
  <c r="M24" i="5"/>
  <c r="L24" i="5"/>
  <c r="K24" i="5"/>
  <c r="J24" i="5"/>
  <c r="I24" i="5"/>
  <c r="S24" i="5" s="1"/>
  <c r="H24" i="5"/>
  <c r="R24" i="5" s="1"/>
  <c r="G24" i="5"/>
  <c r="F24" i="5"/>
  <c r="E24" i="5"/>
  <c r="C24" i="5"/>
  <c r="B24" i="5"/>
  <c r="S23" i="5"/>
  <c r="R23" i="5"/>
  <c r="Q23" i="5"/>
  <c r="P23" i="5"/>
  <c r="E23" i="5"/>
  <c r="U23" i="5" s="1"/>
  <c r="S22" i="5"/>
  <c r="R22" i="5"/>
  <c r="Q22" i="5"/>
  <c r="P22" i="5"/>
  <c r="E22" i="5"/>
  <c r="U22" i="5" s="1"/>
  <c r="S21" i="5"/>
  <c r="R21" i="5"/>
  <c r="Q21" i="5"/>
  <c r="P21" i="5"/>
  <c r="E21" i="5"/>
  <c r="T21" i="5" s="1"/>
  <c r="U20" i="5"/>
  <c r="T20" i="5"/>
  <c r="S20" i="5"/>
  <c r="R20" i="5"/>
  <c r="Q20" i="5"/>
  <c r="P20" i="5"/>
  <c r="E20" i="5"/>
  <c r="T19" i="5"/>
  <c r="S19" i="5"/>
  <c r="R19" i="5"/>
  <c r="Q19" i="5"/>
  <c r="P19" i="5"/>
  <c r="E19" i="5"/>
  <c r="U19" i="5" s="1"/>
  <c r="S18" i="5"/>
  <c r="R18" i="5"/>
  <c r="Q18" i="5"/>
  <c r="P18" i="5"/>
  <c r="E18" i="5"/>
  <c r="U18" i="5" s="1"/>
  <c r="U17" i="5"/>
  <c r="T17" i="5"/>
  <c r="S17" i="5"/>
  <c r="R17" i="5"/>
  <c r="Q17" i="5"/>
  <c r="P17" i="5"/>
  <c r="E17" i="5"/>
  <c r="V15" i="5"/>
  <c r="O15" i="5"/>
  <c r="N15" i="5"/>
  <c r="M15" i="5"/>
  <c r="L15" i="5"/>
  <c r="K15" i="5"/>
  <c r="J15" i="5"/>
  <c r="I15" i="5"/>
  <c r="H15" i="5"/>
  <c r="G15" i="5"/>
  <c r="F15" i="5"/>
  <c r="C15" i="5"/>
  <c r="B15" i="5"/>
  <c r="E15" i="5" s="1"/>
  <c r="U14" i="5"/>
  <c r="S14" i="5"/>
  <c r="R14" i="5"/>
  <c r="Q14" i="5"/>
  <c r="P14" i="5"/>
  <c r="E14" i="5"/>
  <c r="T14" i="5" s="1"/>
  <c r="T13" i="5"/>
  <c r="S13" i="5"/>
  <c r="R13" i="5"/>
  <c r="Q13" i="5"/>
  <c r="P13" i="5"/>
  <c r="E13" i="5"/>
  <c r="S12" i="5"/>
  <c r="R12" i="5"/>
  <c r="Q12" i="5"/>
  <c r="P12" i="5"/>
  <c r="E12" i="5"/>
  <c r="U12" i="5" s="1"/>
  <c r="S11" i="5"/>
  <c r="R11" i="5"/>
  <c r="Q11" i="5"/>
  <c r="P11" i="5"/>
  <c r="E11" i="5"/>
  <c r="U11" i="5" s="1"/>
  <c r="S10" i="5"/>
  <c r="R10" i="5"/>
  <c r="Q10" i="5"/>
  <c r="P10" i="5"/>
  <c r="E10" i="5"/>
  <c r="S9" i="5"/>
  <c r="R9" i="5"/>
  <c r="Q9" i="5"/>
  <c r="P9" i="5"/>
  <c r="E9" i="5"/>
  <c r="U9" i="5" s="1"/>
  <c r="U93" i="4"/>
  <c r="T93" i="4"/>
  <c r="S93" i="4"/>
  <c r="R93" i="4"/>
  <c r="Q93" i="4"/>
  <c r="P93" i="4"/>
  <c r="E93" i="4"/>
  <c r="U92" i="4"/>
  <c r="T92" i="4"/>
  <c r="S92" i="4"/>
  <c r="R92" i="4"/>
  <c r="Q92" i="4"/>
  <c r="P92" i="4"/>
  <c r="E92" i="4"/>
  <c r="T91" i="4"/>
  <c r="S91" i="4"/>
  <c r="R91" i="4"/>
  <c r="Q91" i="4"/>
  <c r="P91" i="4"/>
  <c r="E91" i="4"/>
  <c r="U91" i="4" s="1"/>
  <c r="S90" i="4"/>
  <c r="R90" i="4"/>
  <c r="Q90" i="4"/>
  <c r="P90" i="4"/>
  <c r="E90" i="4"/>
  <c r="S89" i="4"/>
  <c r="R89" i="4"/>
  <c r="Q89" i="4"/>
  <c r="P89" i="4"/>
  <c r="E89" i="4"/>
  <c r="T89" i="4" s="1"/>
  <c r="S88" i="4"/>
  <c r="R88" i="4"/>
  <c r="Q88" i="4"/>
  <c r="P88" i="4"/>
  <c r="E88" i="4"/>
  <c r="U88" i="4" s="1"/>
  <c r="S87" i="4"/>
  <c r="R87" i="4"/>
  <c r="Q87" i="4"/>
  <c r="P87" i="4"/>
  <c r="E87" i="4"/>
  <c r="U87" i="4" s="1"/>
  <c r="S86" i="4"/>
  <c r="R86" i="4"/>
  <c r="Q86" i="4"/>
  <c r="P86" i="4"/>
  <c r="E86" i="4"/>
  <c r="T86" i="4" s="1"/>
  <c r="V72" i="4"/>
  <c r="S72" i="4"/>
  <c r="O72" i="4"/>
  <c r="N72" i="4"/>
  <c r="M72" i="4"/>
  <c r="L72" i="4"/>
  <c r="K72" i="4"/>
  <c r="J72" i="4"/>
  <c r="I72" i="4"/>
  <c r="H72" i="4"/>
  <c r="G72" i="4"/>
  <c r="F72" i="4"/>
  <c r="C72" i="4"/>
  <c r="B72" i="4"/>
  <c r="V71" i="4"/>
  <c r="O71" i="4"/>
  <c r="N71" i="4"/>
  <c r="M71" i="4"/>
  <c r="L71" i="4"/>
  <c r="K71" i="4"/>
  <c r="J71" i="4"/>
  <c r="I71" i="4"/>
  <c r="S71" i="4" s="1"/>
  <c r="H71" i="4"/>
  <c r="R71" i="4" s="1"/>
  <c r="G71" i="4"/>
  <c r="F71" i="4"/>
  <c r="E71" i="4"/>
  <c r="C71" i="4"/>
  <c r="B71" i="4"/>
  <c r="V70" i="4"/>
  <c r="O70" i="4"/>
  <c r="N70" i="4"/>
  <c r="M70" i="4"/>
  <c r="L70" i="4"/>
  <c r="K70" i="4"/>
  <c r="J70" i="4"/>
  <c r="I70" i="4"/>
  <c r="S70" i="4" s="1"/>
  <c r="H70" i="4"/>
  <c r="R70" i="4" s="1"/>
  <c r="G70" i="4"/>
  <c r="F70" i="4"/>
  <c r="C70" i="4"/>
  <c r="B70" i="4"/>
  <c r="S69" i="4"/>
  <c r="R69" i="4"/>
  <c r="Q69" i="4"/>
  <c r="P69" i="4"/>
  <c r="E69" i="4"/>
  <c r="T69" i="4" s="1"/>
  <c r="V67" i="4"/>
  <c r="O67" i="4"/>
  <c r="N67" i="4"/>
  <c r="M67" i="4"/>
  <c r="L67" i="4"/>
  <c r="K67" i="4"/>
  <c r="J67" i="4"/>
  <c r="I67" i="4"/>
  <c r="S67" i="4" s="1"/>
  <c r="H67" i="4"/>
  <c r="G67" i="4"/>
  <c r="F67" i="4"/>
  <c r="C67" i="4"/>
  <c r="B67" i="4"/>
  <c r="V66" i="4"/>
  <c r="O66" i="4"/>
  <c r="N66" i="4"/>
  <c r="M66" i="4"/>
  <c r="L66" i="4"/>
  <c r="K66" i="4"/>
  <c r="J66" i="4"/>
  <c r="I66" i="4"/>
  <c r="H66" i="4"/>
  <c r="P66" i="4" s="1"/>
  <c r="G66" i="4"/>
  <c r="F66" i="4"/>
  <c r="C66" i="4"/>
  <c r="B66" i="4"/>
  <c r="E66" i="4" s="1"/>
  <c r="U65" i="4"/>
  <c r="S65" i="4"/>
  <c r="R65" i="4"/>
  <c r="Q65" i="4"/>
  <c r="P65" i="4"/>
  <c r="E65" i="4"/>
  <c r="T65" i="4" s="1"/>
  <c r="S64" i="4"/>
  <c r="R64" i="4"/>
  <c r="Q64" i="4"/>
  <c r="P64" i="4"/>
  <c r="E64" i="4"/>
  <c r="U64" i="4" s="1"/>
  <c r="S63" i="4"/>
  <c r="R63" i="4"/>
  <c r="Q63" i="4"/>
  <c r="P63" i="4"/>
  <c r="E63" i="4"/>
  <c r="T63" i="4" s="1"/>
  <c r="U62" i="4"/>
  <c r="T62" i="4"/>
  <c r="S62" i="4"/>
  <c r="R62" i="4"/>
  <c r="Q62" i="4"/>
  <c r="P62" i="4"/>
  <c r="E62" i="4"/>
  <c r="U61" i="4"/>
  <c r="T61" i="4"/>
  <c r="S61" i="4"/>
  <c r="R61" i="4"/>
  <c r="Q61" i="4"/>
  <c r="P61" i="4"/>
  <c r="E61" i="4"/>
  <c r="V59" i="4"/>
  <c r="O59" i="4"/>
  <c r="N59" i="4"/>
  <c r="M59" i="4"/>
  <c r="L59" i="4"/>
  <c r="K59" i="4"/>
  <c r="J59" i="4"/>
  <c r="I59" i="4"/>
  <c r="S59" i="4" s="1"/>
  <c r="H59" i="4"/>
  <c r="G59" i="4"/>
  <c r="F59" i="4"/>
  <c r="C59" i="4"/>
  <c r="B59" i="4"/>
  <c r="T58" i="4"/>
  <c r="S58" i="4"/>
  <c r="R58" i="4"/>
  <c r="Q58" i="4"/>
  <c r="P58" i="4"/>
  <c r="E58" i="4"/>
  <c r="U58" i="4" s="1"/>
  <c r="S57" i="4"/>
  <c r="R57" i="4"/>
  <c r="Q57" i="4"/>
  <c r="P57" i="4"/>
  <c r="E57" i="4"/>
  <c r="U57" i="4" s="1"/>
  <c r="S56" i="4"/>
  <c r="R56" i="4"/>
  <c r="Q56" i="4"/>
  <c r="P56" i="4"/>
  <c r="E56" i="4"/>
  <c r="T56" i="4" s="1"/>
  <c r="S55" i="4"/>
  <c r="R55" i="4"/>
  <c r="Q55" i="4"/>
  <c r="P55" i="4"/>
  <c r="E55" i="4"/>
  <c r="U55" i="4" s="1"/>
  <c r="V53" i="4"/>
  <c r="O53" i="4"/>
  <c r="N53" i="4"/>
  <c r="M53" i="4"/>
  <c r="L53" i="4"/>
  <c r="K53" i="4"/>
  <c r="J53" i="4"/>
  <c r="I53" i="4"/>
  <c r="S53" i="4" s="1"/>
  <c r="H53" i="4"/>
  <c r="R53" i="4" s="1"/>
  <c r="G53" i="4"/>
  <c r="F53" i="4"/>
  <c r="C53" i="4"/>
  <c r="B53" i="4"/>
  <c r="E53" i="4" s="1"/>
  <c r="S52" i="4"/>
  <c r="R52" i="4"/>
  <c r="Q52" i="4"/>
  <c r="P52" i="4"/>
  <c r="E52" i="4"/>
  <c r="U52" i="4" s="1"/>
  <c r="S51" i="4"/>
  <c r="R51" i="4"/>
  <c r="Q51" i="4"/>
  <c r="P51" i="4"/>
  <c r="E51" i="4"/>
  <c r="S50" i="4"/>
  <c r="R50" i="4"/>
  <c r="Q50" i="4"/>
  <c r="P50" i="4"/>
  <c r="E50" i="4"/>
  <c r="U50" i="4" s="1"/>
  <c r="S49" i="4"/>
  <c r="R49" i="4"/>
  <c r="Q49" i="4"/>
  <c r="P49" i="4"/>
  <c r="E49" i="4"/>
  <c r="T49" i="4" s="1"/>
  <c r="S48" i="4"/>
  <c r="R48" i="4"/>
  <c r="Q48" i="4"/>
  <c r="P48" i="4"/>
  <c r="E48" i="4"/>
  <c r="T48" i="4" s="1"/>
  <c r="T47" i="4"/>
  <c r="S47" i="4"/>
  <c r="R47" i="4"/>
  <c r="Q47" i="4"/>
  <c r="P47" i="4"/>
  <c r="E47" i="4"/>
  <c r="U47" i="4" s="1"/>
  <c r="T46" i="4"/>
  <c r="S46" i="4"/>
  <c r="R46" i="4"/>
  <c r="Q46" i="4"/>
  <c r="P46" i="4"/>
  <c r="E46" i="4"/>
  <c r="U46" i="4" s="1"/>
  <c r="T45" i="4"/>
  <c r="S45" i="4"/>
  <c r="R45" i="4"/>
  <c r="Q45" i="4"/>
  <c r="P45" i="4"/>
  <c r="E45" i="4"/>
  <c r="U45" i="4" s="1"/>
  <c r="U44" i="4"/>
  <c r="T44" i="4"/>
  <c r="S44" i="4"/>
  <c r="R44" i="4"/>
  <c r="Q44" i="4"/>
  <c r="P44" i="4"/>
  <c r="E44" i="4"/>
  <c r="S43" i="4"/>
  <c r="R43" i="4"/>
  <c r="Q43" i="4"/>
  <c r="P43" i="4"/>
  <c r="E43" i="4"/>
  <c r="S42" i="4"/>
  <c r="R42" i="4"/>
  <c r="Q42" i="4"/>
  <c r="P42" i="4"/>
  <c r="E42" i="4"/>
  <c r="U42" i="4" s="1"/>
  <c r="V40" i="4"/>
  <c r="O40" i="4"/>
  <c r="N40" i="4"/>
  <c r="M40" i="4"/>
  <c r="L40" i="4"/>
  <c r="K40" i="4"/>
  <c r="J40" i="4"/>
  <c r="I40" i="4"/>
  <c r="S40" i="4" s="1"/>
  <c r="H40" i="4"/>
  <c r="R40" i="4" s="1"/>
  <c r="G40" i="4"/>
  <c r="F40" i="4"/>
  <c r="C40" i="4"/>
  <c r="E40" i="4" s="1"/>
  <c r="B40" i="4"/>
  <c r="S39" i="4"/>
  <c r="R39" i="4"/>
  <c r="Q39" i="4"/>
  <c r="P39" i="4"/>
  <c r="E39" i="4"/>
  <c r="U39" i="4" s="1"/>
  <c r="S38" i="4"/>
  <c r="R38" i="4"/>
  <c r="Q38" i="4"/>
  <c r="P38" i="4"/>
  <c r="E38" i="4"/>
  <c r="U38" i="4" s="1"/>
  <c r="S37" i="4"/>
  <c r="R37" i="4"/>
  <c r="Q37" i="4"/>
  <c r="P37" i="4"/>
  <c r="E37" i="4"/>
  <c r="T37" i="4" s="1"/>
  <c r="T36" i="4"/>
  <c r="S36" i="4"/>
  <c r="R36" i="4"/>
  <c r="Q36" i="4"/>
  <c r="P36" i="4"/>
  <c r="E36" i="4"/>
  <c r="U36" i="4" s="1"/>
  <c r="S35" i="4"/>
  <c r="R35" i="4"/>
  <c r="Q35" i="4"/>
  <c r="P35" i="4"/>
  <c r="E35" i="4"/>
  <c r="U35" i="4" s="1"/>
  <c r="V33" i="4"/>
  <c r="O33" i="4"/>
  <c r="N33" i="4"/>
  <c r="M33" i="4"/>
  <c r="L33" i="4"/>
  <c r="K33" i="4"/>
  <c r="J33" i="4"/>
  <c r="R33" i="4" s="1"/>
  <c r="I33" i="4"/>
  <c r="S33" i="4" s="1"/>
  <c r="H33" i="4"/>
  <c r="G33" i="4"/>
  <c r="F33" i="4"/>
  <c r="C33" i="4"/>
  <c r="B33" i="4"/>
  <c r="T32" i="4"/>
  <c r="S32" i="4"/>
  <c r="R32" i="4"/>
  <c r="Q32" i="4"/>
  <c r="P32" i="4"/>
  <c r="E32" i="4"/>
  <c r="U32" i="4" s="1"/>
  <c r="V30" i="4"/>
  <c r="O30" i="4"/>
  <c r="N30" i="4"/>
  <c r="M30" i="4"/>
  <c r="L30" i="4"/>
  <c r="K30" i="4"/>
  <c r="J30" i="4"/>
  <c r="I30" i="4"/>
  <c r="H30" i="4"/>
  <c r="P30" i="4" s="1"/>
  <c r="G30" i="4"/>
  <c r="F30" i="4"/>
  <c r="C30" i="4"/>
  <c r="B30" i="4"/>
  <c r="E30" i="4" s="1"/>
  <c r="U29" i="4"/>
  <c r="S29" i="4"/>
  <c r="R29" i="4"/>
  <c r="Q29" i="4"/>
  <c r="P29" i="4"/>
  <c r="E29" i="4"/>
  <c r="T29" i="4" s="1"/>
  <c r="S28" i="4"/>
  <c r="R28" i="4"/>
  <c r="Q28" i="4"/>
  <c r="P28" i="4"/>
  <c r="E28" i="4"/>
  <c r="U28" i="4" s="1"/>
  <c r="S27" i="4"/>
  <c r="R27" i="4"/>
  <c r="Q27" i="4"/>
  <c r="P27" i="4"/>
  <c r="E27" i="4"/>
  <c r="T27" i="4" s="1"/>
  <c r="U26" i="4"/>
  <c r="T26" i="4"/>
  <c r="S26" i="4"/>
  <c r="R26" i="4"/>
  <c r="Q26" i="4"/>
  <c r="P26" i="4"/>
  <c r="E26" i="4"/>
  <c r="V24" i="4"/>
  <c r="O24" i="4"/>
  <c r="N24" i="4"/>
  <c r="M24" i="4"/>
  <c r="L24" i="4"/>
  <c r="K24" i="4"/>
  <c r="J24" i="4"/>
  <c r="I24" i="4"/>
  <c r="H24" i="4"/>
  <c r="R24" i="4" s="1"/>
  <c r="G24" i="4"/>
  <c r="F24" i="4"/>
  <c r="C24" i="4"/>
  <c r="B24" i="4"/>
  <c r="E24" i="4" s="1"/>
  <c r="U23" i="4"/>
  <c r="S23" i="4"/>
  <c r="R23" i="4"/>
  <c r="Q23" i="4"/>
  <c r="P23" i="4"/>
  <c r="E23" i="4"/>
  <c r="T23" i="4" s="1"/>
  <c r="T22" i="4"/>
  <c r="S22" i="4"/>
  <c r="R22" i="4"/>
  <c r="Q22" i="4"/>
  <c r="P22" i="4"/>
  <c r="E22" i="4"/>
  <c r="U22" i="4" s="1"/>
  <c r="S21" i="4"/>
  <c r="R21" i="4"/>
  <c r="Q21" i="4"/>
  <c r="P21" i="4"/>
  <c r="E21" i="4"/>
  <c r="U21" i="4" s="1"/>
  <c r="S20" i="4"/>
  <c r="R20" i="4"/>
  <c r="Q20" i="4"/>
  <c r="P20" i="4"/>
  <c r="E20" i="4"/>
  <c r="T20" i="4" s="1"/>
  <c r="S19" i="4"/>
  <c r="R19" i="4"/>
  <c r="Q19" i="4"/>
  <c r="P19" i="4"/>
  <c r="E19" i="4"/>
  <c r="U19" i="4" s="1"/>
  <c r="S18" i="4"/>
  <c r="R18" i="4"/>
  <c r="Q18" i="4"/>
  <c r="P18" i="4"/>
  <c r="E18" i="4"/>
  <c r="U18" i="4" s="1"/>
  <c r="S17" i="4"/>
  <c r="R17" i="4"/>
  <c r="Q17" i="4"/>
  <c r="P17" i="4"/>
  <c r="E17" i="4"/>
  <c r="T17" i="4" s="1"/>
  <c r="V15" i="4"/>
  <c r="S15" i="4"/>
  <c r="O15" i="4"/>
  <c r="N15" i="4"/>
  <c r="M15" i="4"/>
  <c r="L15" i="4"/>
  <c r="K15" i="4"/>
  <c r="J15" i="4"/>
  <c r="I15" i="4"/>
  <c r="H15" i="4"/>
  <c r="G15" i="4"/>
  <c r="F15" i="4"/>
  <c r="C15" i="4"/>
  <c r="B15" i="4"/>
  <c r="S14" i="4"/>
  <c r="R14" i="4"/>
  <c r="Q14" i="4"/>
  <c r="P14" i="4"/>
  <c r="E14" i="4"/>
  <c r="S13" i="4"/>
  <c r="R13" i="4"/>
  <c r="Q13" i="4"/>
  <c r="P13" i="4"/>
  <c r="E13" i="4"/>
  <c r="S12" i="4"/>
  <c r="R12" i="4"/>
  <c r="Q12" i="4"/>
  <c r="P12" i="4"/>
  <c r="E12" i="4"/>
  <c r="T12" i="4" s="1"/>
  <c r="U11" i="4"/>
  <c r="T11" i="4"/>
  <c r="S11" i="4"/>
  <c r="R11" i="4"/>
  <c r="Q11" i="4"/>
  <c r="P11" i="4"/>
  <c r="E11" i="4"/>
  <c r="U10" i="4"/>
  <c r="S10" i="4"/>
  <c r="R10" i="4"/>
  <c r="Q10" i="4"/>
  <c r="P10" i="4"/>
  <c r="T10" i="4" s="1"/>
  <c r="E10" i="4"/>
  <c r="T9" i="4"/>
  <c r="S9" i="4"/>
  <c r="R9" i="4"/>
  <c r="Q9" i="4"/>
  <c r="P9" i="4"/>
  <c r="E9" i="4"/>
  <c r="U9" i="4" s="1"/>
  <c r="T93" i="3"/>
  <c r="S93" i="3"/>
  <c r="R93" i="3"/>
  <c r="Q93" i="3"/>
  <c r="P93" i="3"/>
  <c r="E93" i="3"/>
  <c r="U93" i="3" s="1"/>
  <c r="S92" i="3"/>
  <c r="R92" i="3"/>
  <c r="Q92" i="3"/>
  <c r="P92" i="3"/>
  <c r="E92" i="3"/>
  <c r="U92" i="3" s="1"/>
  <c r="S91" i="3"/>
  <c r="R91" i="3"/>
  <c r="Q91" i="3"/>
  <c r="P91" i="3"/>
  <c r="E91" i="3"/>
  <c r="U91" i="3" s="1"/>
  <c r="U90" i="3"/>
  <c r="S90" i="3"/>
  <c r="R90" i="3"/>
  <c r="Q90" i="3"/>
  <c r="P90" i="3"/>
  <c r="E90" i="3"/>
  <c r="T90" i="3" s="1"/>
  <c r="U89" i="3"/>
  <c r="S89" i="3"/>
  <c r="R89" i="3"/>
  <c r="Q89" i="3"/>
  <c r="P89" i="3"/>
  <c r="E89" i="3"/>
  <c r="T89" i="3" s="1"/>
  <c r="T88" i="3"/>
  <c r="S88" i="3"/>
  <c r="R88" i="3"/>
  <c r="Q88" i="3"/>
  <c r="P88" i="3"/>
  <c r="E88" i="3"/>
  <c r="U88" i="3" s="1"/>
  <c r="S87" i="3"/>
  <c r="R87" i="3"/>
  <c r="Q87" i="3"/>
  <c r="P87" i="3"/>
  <c r="E87" i="3"/>
  <c r="U87" i="3" s="1"/>
  <c r="S86" i="3"/>
  <c r="R86" i="3"/>
  <c r="Q86" i="3"/>
  <c r="P86" i="3"/>
  <c r="E86" i="3"/>
  <c r="T86" i="3" s="1"/>
  <c r="V72" i="3"/>
  <c r="O72" i="3"/>
  <c r="N72" i="3"/>
  <c r="M72" i="3"/>
  <c r="L72" i="3"/>
  <c r="K72" i="3"/>
  <c r="J72" i="3"/>
  <c r="I72" i="3"/>
  <c r="S72" i="3" s="1"/>
  <c r="H72" i="3"/>
  <c r="G72" i="3"/>
  <c r="F72" i="3"/>
  <c r="C72" i="3"/>
  <c r="B72" i="3"/>
  <c r="V71" i="3"/>
  <c r="O71" i="3"/>
  <c r="N71" i="3"/>
  <c r="M71" i="3"/>
  <c r="L71" i="3"/>
  <c r="K71" i="3"/>
  <c r="J71" i="3"/>
  <c r="I71" i="3"/>
  <c r="H71" i="3"/>
  <c r="G71" i="3"/>
  <c r="F71" i="3"/>
  <c r="C71" i="3"/>
  <c r="B71" i="3"/>
  <c r="V70" i="3"/>
  <c r="O70" i="3"/>
  <c r="N70" i="3"/>
  <c r="M70" i="3"/>
  <c r="L70" i="3"/>
  <c r="K70" i="3"/>
  <c r="S70" i="3" s="1"/>
  <c r="J70" i="3"/>
  <c r="I70" i="3"/>
  <c r="H70" i="3"/>
  <c r="R70" i="3" s="1"/>
  <c r="G70" i="3"/>
  <c r="F70" i="3"/>
  <c r="C70" i="3"/>
  <c r="B70" i="3"/>
  <c r="E70" i="3" s="1"/>
  <c r="S69" i="3"/>
  <c r="R69" i="3"/>
  <c r="Q69" i="3"/>
  <c r="P69" i="3"/>
  <c r="E69" i="3"/>
  <c r="U69" i="3" s="1"/>
  <c r="V67" i="3"/>
  <c r="O67" i="3"/>
  <c r="N67" i="3"/>
  <c r="M67" i="3"/>
  <c r="L67" i="3"/>
  <c r="K67" i="3"/>
  <c r="J67" i="3"/>
  <c r="I67" i="3"/>
  <c r="S67" i="3" s="1"/>
  <c r="H67" i="3"/>
  <c r="G67" i="3"/>
  <c r="F67" i="3"/>
  <c r="C67" i="3"/>
  <c r="E67" i="3" s="1"/>
  <c r="B67" i="3"/>
  <c r="V66" i="3"/>
  <c r="O66" i="3"/>
  <c r="N66" i="3"/>
  <c r="M66" i="3"/>
  <c r="L66" i="3"/>
  <c r="K66" i="3"/>
  <c r="J66" i="3"/>
  <c r="I66" i="3"/>
  <c r="S66" i="3" s="1"/>
  <c r="H66" i="3"/>
  <c r="R66" i="3" s="1"/>
  <c r="G66" i="3"/>
  <c r="F66" i="3"/>
  <c r="C66" i="3"/>
  <c r="B66" i="3"/>
  <c r="E66" i="3" s="1"/>
  <c r="T65" i="3"/>
  <c r="S65" i="3"/>
  <c r="R65" i="3"/>
  <c r="Q65" i="3"/>
  <c r="P65" i="3"/>
  <c r="E65" i="3"/>
  <c r="U65" i="3" s="1"/>
  <c r="U64" i="3"/>
  <c r="T64" i="3"/>
  <c r="S64" i="3"/>
  <c r="R64" i="3"/>
  <c r="Q64" i="3"/>
  <c r="P64" i="3"/>
  <c r="E64" i="3"/>
  <c r="S63" i="3"/>
  <c r="R63" i="3"/>
  <c r="Q63" i="3"/>
  <c r="P63" i="3"/>
  <c r="E63" i="3"/>
  <c r="U63" i="3" s="1"/>
  <c r="S62" i="3"/>
  <c r="R62" i="3"/>
  <c r="Q62" i="3"/>
  <c r="P62" i="3"/>
  <c r="E62" i="3"/>
  <c r="U62" i="3" s="1"/>
  <c r="U61" i="3"/>
  <c r="S61" i="3"/>
  <c r="R61" i="3"/>
  <c r="Q61" i="3"/>
  <c r="P61" i="3"/>
  <c r="E61" i="3"/>
  <c r="V59" i="3"/>
  <c r="S59" i="3"/>
  <c r="O59" i="3"/>
  <c r="N59" i="3"/>
  <c r="M59" i="3"/>
  <c r="L59" i="3"/>
  <c r="K59" i="3"/>
  <c r="J59" i="3"/>
  <c r="I59" i="3"/>
  <c r="H59" i="3"/>
  <c r="R59" i="3" s="1"/>
  <c r="G59" i="3"/>
  <c r="F59" i="3"/>
  <c r="C59" i="3"/>
  <c r="B59" i="3"/>
  <c r="E59" i="3" s="1"/>
  <c r="S58" i="3"/>
  <c r="R58" i="3"/>
  <c r="Q58" i="3"/>
  <c r="P58" i="3"/>
  <c r="E58" i="3"/>
  <c r="U58" i="3" s="1"/>
  <c r="S57" i="3"/>
  <c r="R57" i="3"/>
  <c r="Q57" i="3"/>
  <c r="P57" i="3"/>
  <c r="E57" i="3"/>
  <c r="T57" i="3" s="1"/>
  <c r="T56" i="3"/>
  <c r="S56" i="3"/>
  <c r="R56" i="3"/>
  <c r="Q56" i="3"/>
  <c r="P56" i="3"/>
  <c r="E56" i="3"/>
  <c r="U56" i="3" s="1"/>
  <c r="T55" i="3"/>
  <c r="S55" i="3"/>
  <c r="R55" i="3"/>
  <c r="Q55" i="3"/>
  <c r="P55" i="3"/>
  <c r="E55" i="3"/>
  <c r="U55" i="3" s="1"/>
  <c r="V53" i="3"/>
  <c r="O53" i="3"/>
  <c r="N53" i="3"/>
  <c r="M53" i="3"/>
  <c r="L53" i="3"/>
  <c r="K53" i="3"/>
  <c r="J53" i="3"/>
  <c r="I53" i="3"/>
  <c r="S53" i="3" s="1"/>
  <c r="H53" i="3"/>
  <c r="G53" i="3"/>
  <c r="F53" i="3"/>
  <c r="C53" i="3"/>
  <c r="B53" i="3"/>
  <c r="S52" i="3"/>
  <c r="R52" i="3"/>
  <c r="Q52" i="3"/>
  <c r="P52" i="3"/>
  <c r="E52" i="3"/>
  <c r="T52" i="3" s="1"/>
  <c r="T51" i="3"/>
  <c r="S51" i="3"/>
  <c r="R51" i="3"/>
  <c r="Q51" i="3"/>
  <c r="P51" i="3"/>
  <c r="E51" i="3"/>
  <c r="U51" i="3" s="1"/>
  <c r="U50" i="3"/>
  <c r="T50" i="3"/>
  <c r="S50" i="3"/>
  <c r="R50" i="3"/>
  <c r="Q50" i="3"/>
  <c r="P50" i="3"/>
  <c r="E50" i="3"/>
  <c r="T49" i="3"/>
  <c r="S49" i="3"/>
  <c r="R49" i="3"/>
  <c r="Q49" i="3"/>
  <c r="P49" i="3"/>
  <c r="E49" i="3"/>
  <c r="U49" i="3" s="1"/>
  <c r="S48" i="3"/>
  <c r="R48" i="3"/>
  <c r="Q48" i="3"/>
  <c r="P48" i="3"/>
  <c r="E48" i="3"/>
  <c r="U48" i="3" s="1"/>
  <c r="S47" i="3"/>
  <c r="R47" i="3"/>
  <c r="Q47" i="3"/>
  <c r="P47" i="3"/>
  <c r="E47" i="3"/>
  <c r="U47" i="3" s="1"/>
  <c r="S46" i="3"/>
  <c r="R46" i="3"/>
  <c r="Q46" i="3"/>
  <c r="P46" i="3"/>
  <c r="E46" i="3"/>
  <c r="U46" i="3" s="1"/>
  <c r="S45" i="3"/>
  <c r="R45" i="3"/>
  <c r="Q45" i="3"/>
  <c r="P45" i="3"/>
  <c r="E45" i="3"/>
  <c r="T45" i="3" s="1"/>
  <c r="T44" i="3"/>
  <c r="S44" i="3"/>
  <c r="R44" i="3"/>
  <c r="Q44" i="3"/>
  <c r="P44" i="3"/>
  <c r="E44" i="3"/>
  <c r="U44" i="3" s="1"/>
  <c r="S43" i="3"/>
  <c r="R43" i="3"/>
  <c r="Q43" i="3"/>
  <c r="P43" i="3"/>
  <c r="E43" i="3"/>
  <c r="U43" i="3" s="1"/>
  <c r="S42" i="3"/>
  <c r="R42" i="3"/>
  <c r="Q42" i="3"/>
  <c r="P42" i="3"/>
  <c r="E42" i="3"/>
  <c r="T42" i="3" s="1"/>
  <c r="V40" i="3"/>
  <c r="O40" i="3"/>
  <c r="N40" i="3"/>
  <c r="M40" i="3"/>
  <c r="L40" i="3"/>
  <c r="K40" i="3"/>
  <c r="J40" i="3"/>
  <c r="I40" i="3"/>
  <c r="S40" i="3" s="1"/>
  <c r="H40" i="3"/>
  <c r="R40" i="3" s="1"/>
  <c r="G40" i="3"/>
  <c r="F40" i="3"/>
  <c r="C40" i="3"/>
  <c r="B40" i="3"/>
  <c r="E40" i="3" s="1"/>
  <c r="T39" i="3"/>
  <c r="S39" i="3"/>
  <c r="R39" i="3"/>
  <c r="Q39" i="3"/>
  <c r="P39" i="3"/>
  <c r="E39" i="3"/>
  <c r="U39" i="3" s="1"/>
  <c r="U38" i="3"/>
  <c r="S38" i="3"/>
  <c r="R38" i="3"/>
  <c r="Q38" i="3"/>
  <c r="P38" i="3"/>
  <c r="E38" i="3"/>
  <c r="T38" i="3" s="1"/>
  <c r="T37" i="3"/>
  <c r="S37" i="3"/>
  <c r="R37" i="3"/>
  <c r="Q37" i="3"/>
  <c r="P37" i="3"/>
  <c r="E37" i="3"/>
  <c r="U37" i="3" s="1"/>
  <c r="S36" i="3"/>
  <c r="R36" i="3"/>
  <c r="Q36" i="3"/>
  <c r="U36" i="3" s="1"/>
  <c r="P36" i="3"/>
  <c r="E36" i="3"/>
  <c r="S35" i="3"/>
  <c r="R35" i="3"/>
  <c r="Q35" i="3"/>
  <c r="P35" i="3"/>
  <c r="E35" i="3"/>
  <c r="V33" i="3"/>
  <c r="O33" i="3"/>
  <c r="N33" i="3"/>
  <c r="M33" i="3"/>
  <c r="L33" i="3"/>
  <c r="K33" i="3"/>
  <c r="J33" i="3"/>
  <c r="I33" i="3"/>
  <c r="S33" i="3" s="1"/>
  <c r="H33" i="3"/>
  <c r="R33" i="3" s="1"/>
  <c r="G33" i="3"/>
  <c r="F33" i="3"/>
  <c r="E33" i="3"/>
  <c r="C33" i="3"/>
  <c r="B33" i="3"/>
  <c r="S32" i="3"/>
  <c r="R32" i="3"/>
  <c r="Q32" i="3"/>
  <c r="U32" i="3" s="1"/>
  <c r="P32" i="3"/>
  <c r="E32" i="3"/>
  <c r="V30" i="3"/>
  <c r="O30" i="3"/>
  <c r="N30" i="3"/>
  <c r="M30" i="3"/>
  <c r="L30" i="3"/>
  <c r="K30" i="3"/>
  <c r="J30" i="3"/>
  <c r="I30" i="3"/>
  <c r="S30" i="3" s="1"/>
  <c r="H30" i="3"/>
  <c r="R30" i="3" s="1"/>
  <c r="G30" i="3"/>
  <c r="F30" i="3"/>
  <c r="C30" i="3"/>
  <c r="B30" i="3"/>
  <c r="U29" i="3"/>
  <c r="S29" i="3"/>
  <c r="R29" i="3"/>
  <c r="Q29" i="3"/>
  <c r="P29" i="3"/>
  <c r="E29" i="3"/>
  <c r="T29" i="3" s="1"/>
  <c r="S28" i="3"/>
  <c r="R28" i="3"/>
  <c r="Q28" i="3"/>
  <c r="P28" i="3"/>
  <c r="E28" i="3"/>
  <c r="U28" i="3" s="1"/>
  <c r="S27" i="3"/>
  <c r="R27" i="3"/>
  <c r="Q27" i="3"/>
  <c r="P27" i="3"/>
  <c r="E27" i="3"/>
  <c r="U27" i="3" s="1"/>
  <c r="S26" i="3"/>
  <c r="R26" i="3"/>
  <c r="Q26" i="3"/>
  <c r="P26" i="3"/>
  <c r="E26" i="3"/>
  <c r="U26" i="3" s="1"/>
  <c r="V24" i="3"/>
  <c r="O24" i="3"/>
  <c r="N24" i="3"/>
  <c r="M24" i="3"/>
  <c r="L24" i="3"/>
  <c r="K24" i="3"/>
  <c r="J24" i="3"/>
  <c r="I24" i="3"/>
  <c r="S24" i="3" s="1"/>
  <c r="H24" i="3"/>
  <c r="R24" i="3" s="1"/>
  <c r="G24" i="3"/>
  <c r="F24" i="3"/>
  <c r="C24" i="3"/>
  <c r="B24" i="3"/>
  <c r="E24" i="3" s="1"/>
  <c r="S23" i="3"/>
  <c r="R23" i="3"/>
  <c r="Q23" i="3"/>
  <c r="P23" i="3"/>
  <c r="E23" i="3"/>
  <c r="U23" i="3" s="1"/>
  <c r="S22" i="3"/>
  <c r="R22" i="3"/>
  <c r="Q22" i="3"/>
  <c r="P22" i="3"/>
  <c r="E22" i="3"/>
  <c r="U22" i="3" s="1"/>
  <c r="S21" i="3"/>
  <c r="R21" i="3"/>
  <c r="Q21" i="3"/>
  <c r="P21" i="3"/>
  <c r="E21" i="3"/>
  <c r="T21" i="3" s="1"/>
  <c r="S20" i="3"/>
  <c r="R20" i="3"/>
  <c r="Q20" i="3"/>
  <c r="P20" i="3"/>
  <c r="E20" i="3"/>
  <c r="T20" i="3" s="1"/>
  <c r="U19" i="3"/>
  <c r="T19" i="3"/>
  <c r="S19" i="3"/>
  <c r="R19" i="3"/>
  <c r="Q19" i="3"/>
  <c r="P19" i="3"/>
  <c r="E19" i="3"/>
  <c r="U18" i="3"/>
  <c r="T18" i="3"/>
  <c r="S18" i="3"/>
  <c r="R18" i="3"/>
  <c r="Q18" i="3"/>
  <c r="P18" i="3"/>
  <c r="E18" i="3"/>
  <c r="T17" i="3"/>
  <c r="S17" i="3"/>
  <c r="R17" i="3"/>
  <c r="Q17" i="3"/>
  <c r="P17" i="3"/>
  <c r="E17" i="3"/>
  <c r="U17" i="3" s="1"/>
  <c r="V15" i="3"/>
  <c r="O15" i="3"/>
  <c r="N15" i="3"/>
  <c r="M15" i="3"/>
  <c r="L15" i="3"/>
  <c r="K15" i="3"/>
  <c r="J15" i="3"/>
  <c r="I15" i="3"/>
  <c r="S15" i="3" s="1"/>
  <c r="H15" i="3"/>
  <c r="G15" i="3"/>
  <c r="F15" i="3"/>
  <c r="C15" i="3"/>
  <c r="B15" i="3"/>
  <c r="E15" i="3" s="1"/>
  <c r="S14" i="3"/>
  <c r="R14" i="3"/>
  <c r="Q14" i="3"/>
  <c r="P14" i="3"/>
  <c r="E14" i="3"/>
  <c r="U14" i="3" s="1"/>
  <c r="T13" i="3"/>
  <c r="S13" i="3"/>
  <c r="R13" i="3"/>
  <c r="Q13" i="3"/>
  <c r="U13" i="3" s="1"/>
  <c r="P13" i="3"/>
  <c r="E13" i="3"/>
  <c r="T12" i="3"/>
  <c r="S12" i="3"/>
  <c r="R12" i="3"/>
  <c r="Q12" i="3"/>
  <c r="P12" i="3"/>
  <c r="E12" i="3"/>
  <c r="U12" i="3" s="1"/>
  <c r="S11" i="3"/>
  <c r="R11" i="3"/>
  <c r="Q11" i="3"/>
  <c r="P11" i="3"/>
  <c r="E11" i="3"/>
  <c r="U11" i="3" s="1"/>
  <c r="S10" i="3"/>
  <c r="R10" i="3"/>
  <c r="Q10" i="3"/>
  <c r="P10" i="3"/>
  <c r="E10" i="3"/>
  <c r="U9" i="3"/>
  <c r="S9" i="3"/>
  <c r="R9" i="3"/>
  <c r="Q9" i="3"/>
  <c r="P9" i="3"/>
  <c r="E9" i="3"/>
  <c r="T93" i="2"/>
  <c r="S93" i="2"/>
  <c r="R93" i="2"/>
  <c r="Q93" i="2"/>
  <c r="P93" i="2"/>
  <c r="E93" i="2"/>
  <c r="U93" i="2" s="1"/>
  <c r="U92" i="2"/>
  <c r="S92" i="2"/>
  <c r="R92" i="2"/>
  <c r="Q92" i="2"/>
  <c r="P92" i="2"/>
  <c r="E92" i="2"/>
  <c r="T92" i="2" s="1"/>
  <c r="T91" i="2"/>
  <c r="S91" i="2"/>
  <c r="R91" i="2"/>
  <c r="Q91" i="2"/>
  <c r="P91" i="2"/>
  <c r="E91" i="2"/>
  <c r="U91" i="2" s="1"/>
  <c r="S90" i="2"/>
  <c r="R90" i="2"/>
  <c r="Q90" i="2"/>
  <c r="P90" i="2"/>
  <c r="E90" i="2"/>
  <c r="U90" i="2" s="1"/>
  <c r="T89" i="2"/>
  <c r="S89" i="2"/>
  <c r="R89" i="2"/>
  <c r="Q89" i="2"/>
  <c r="P89" i="2"/>
  <c r="E89" i="2"/>
  <c r="U89" i="2" s="1"/>
  <c r="S88" i="2"/>
  <c r="R88" i="2"/>
  <c r="Q88" i="2"/>
  <c r="P88" i="2"/>
  <c r="E88" i="2"/>
  <c r="U88" i="2" s="1"/>
  <c r="S87" i="2"/>
  <c r="R87" i="2"/>
  <c r="Q87" i="2"/>
  <c r="P87" i="2"/>
  <c r="E87" i="2"/>
  <c r="U87" i="2" s="1"/>
  <c r="U86" i="2"/>
  <c r="S86" i="2"/>
  <c r="R86" i="2"/>
  <c r="Q86" i="2"/>
  <c r="P86" i="2"/>
  <c r="E86" i="2"/>
  <c r="T86" i="2" s="1"/>
  <c r="V72" i="2"/>
  <c r="O72" i="2"/>
  <c r="N72" i="2"/>
  <c r="M72" i="2"/>
  <c r="L72" i="2"/>
  <c r="K72" i="2"/>
  <c r="J72" i="2"/>
  <c r="I72" i="2"/>
  <c r="S72" i="2" s="1"/>
  <c r="H72" i="2"/>
  <c r="R72" i="2" s="1"/>
  <c r="G72" i="2"/>
  <c r="F72" i="2"/>
  <c r="C72" i="2"/>
  <c r="B72" i="2"/>
  <c r="V71" i="2"/>
  <c r="O71" i="2"/>
  <c r="N71" i="2"/>
  <c r="M71" i="2"/>
  <c r="L71" i="2"/>
  <c r="K71" i="2"/>
  <c r="J71" i="2"/>
  <c r="I71" i="2"/>
  <c r="S71" i="2" s="1"/>
  <c r="H71" i="2"/>
  <c r="G71" i="2"/>
  <c r="F71" i="2"/>
  <c r="C71" i="2"/>
  <c r="E71" i="2" s="1"/>
  <c r="B71" i="2"/>
  <c r="V70" i="2"/>
  <c r="O70" i="2"/>
  <c r="N70" i="2"/>
  <c r="M70" i="2"/>
  <c r="L70" i="2"/>
  <c r="K70" i="2"/>
  <c r="J70" i="2"/>
  <c r="I70" i="2"/>
  <c r="S70" i="2" s="1"/>
  <c r="H70" i="2"/>
  <c r="R70" i="2" s="1"/>
  <c r="G70" i="2"/>
  <c r="F70" i="2"/>
  <c r="C70" i="2"/>
  <c r="B70" i="2"/>
  <c r="S69" i="2"/>
  <c r="R69" i="2"/>
  <c r="Q69" i="2"/>
  <c r="P69" i="2"/>
  <c r="E69" i="2"/>
  <c r="T69" i="2" s="1"/>
  <c r="V67" i="2"/>
  <c r="O67" i="2"/>
  <c r="N67" i="2"/>
  <c r="M67" i="2"/>
  <c r="L67" i="2"/>
  <c r="K67" i="2"/>
  <c r="J67" i="2"/>
  <c r="I67" i="2"/>
  <c r="H67" i="2"/>
  <c r="R67" i="2" s="1"/>
  <c r="G67" i="2"/>
  <c r="F67" i="2"/>
  <c r="C67" i="2"/>
  <c r="B67" i="2"/>
  <c r="V66" i="2"/>
  <c r="R66" i="2"/>
  <c r="O66" i="2"/>
  <c r="N66" i="2"/>
  <c r="M66" i="2"/>
  <c r="L66" i="2"/>
  <c r="K66" i="2"/>
  <c r="J66" i="2"/>
  <c r="I66" i="2"/>
  <c r="H66" i="2"/>
  <c r="P66" i="2" s="1"/>
  <c r="G66" i="2"/>
  <c r="F66" i="2"/>
  <c r="C66" i="2"/>
  <c r="B66" i="2"/>
  <c r="U65" i="2"/>
  <c r="S65" i="2"/>
  <c r="R65" i="2"/>
  <c r="Q65" i="2"/>
  <c r="P65" i="2"/>
  <c r="E65" i="2"/>
  <c r="T65" i="2" s="1"/>
  <c r="S64" i="2"/>
  <c r="R64" i="2"/>
  <c r="Q64" i="2"/>
  <c r="P64" i="2"/>
  <c r="E64" i="2"/>
  <c r="U64" i="2" s="1"/>
  <c r="S63" i="2"/>
  <c r="R63" i="2"/>
  <c r="Q63" i="2"/>
  <c r="P63" i="2"/>
  <c r="E63" i="2"/>
  <c r="T63" i="2" s="1"/>
  <c r="U62" i="2"/>
  <c r="T62" i="2"/>
  <c r="S62" i="2"/>
  <c r="R62" i="2"/>
  <c r="Q62" i="2"/>
  <c r="P62" i="2"/>
  <c r="E62" i="2"/>
  <c r="S61" i="2"/>
  <c r="R61" i="2"/>
  <c r="Q61" i="2"/>
  <c r="P61" i="2"/>
  <c r="E61" i="2"/>
  <c r="U61" i="2" s="1"/>
  <c r="V59" i="2"/>
  <c r="O59" i="2"/>
  <c r="N59" i="2"/>
  <c r="M59" i="2"/>
  <c r="L59" i="2"/>
  <c r="K59" i="2"/>
  <c r="J59" i="2"/>
  <c r="I59" i="2"/>
  <c r="S59" i="2" s="1"/>
  <c r="H59" i="2"/>
  <c r="G59" i="2"/>
  <c r="F59" i="2"/>
  <c r="C59" i="2"/>
  <c r="E59" i="2" s="1"/>
  <c r="B59" i="2"/>
  <c r="S58" i="2"/>
  <c r="R58" i="2"/>
  <c r="Q58" i="2"/>
  <c r="P58" i="2"/>
  <c r="E58" i="2"/>
  <c r="U58" i="2" s="1"/>
  <c r="S57" i="2"/>
  <c r="R57" i="2"/>
  <c r="Q57" i="2"/>
  <c r="P57" i="2"/>
  <c r="E57" i="2"/>
  <c r="U57" i="2" s="1"/>
  <c r="S56" i="2"/>
  <c r="R56" i="2"/>
  <c r="Q56" i="2"/>
  <c r="P56" i="2"/>
  <c r="E56" i="2"/>
  <c r="U56" i="2" s="1"/>
  <c r="S55" i="2"/>
  <c r="R55" i="2"/>
  <c r="Q55" i="2"/>
  <c r="P55" i="2"/>
  <c r="E55" i="2"/>
  <c r="U55" i="2" s="1"/>
  <c r="V53" i="2"/>
  <c r="S53" i="2"/>
  <c r="O53" i="2"/>
  <c r="N53" i="2"/>
  <c r="M53" i="2"/>
  <c r="L53" i="2"/>
  <c r="K53" i="2"/>
  <c r="J53" i="2"/>
  <c r="I53" i="2"/>
  <c r="H53" i="2"/>
  <c r="R53" i="2" s="1"/>
  <c r="G53" i="2"/>
  <c r="F53" i="2"/>
  <c r="C53" i="2"/>
  <c r="B53" i="2"/>
  <c r="T52" i="2"/>
  <c r="S52" i="2"/>
  <c r="R52" i="2"/>
  <c r="Q52" i="2"/>
  <c r="P52" i="2"/>
  <c r="E52" i="2"/>
  <c r="U52" i="2" s="1"/>
  <c r="S51" i="2"/>
  <c r="R51" i="2"/>
  <c r="Q51" i="2"/>
  <c r="P51" i="2"/>
  <c r="E51" i="2"/>
  <c r="S50" i="2"/>
  <c r="R50" i="2"/>
  <c r="Q50" i="2"/>
  <c r="P50" i="2"/>
  <c r="E50" i="2"/>
  <c r="U50" i="2" s="1"/>
  <c r="U49" i="2"/>
  <c r="S49" i="2"/>
  <c r="R49" i="2"/>
  <c r="Q49" i="2"/>
  <c r="P49" i="2"/>
  <c r="E49" i="2"/>
  <c r="T49" i="2" s="1"/>
  <c r="S48" i="2"/>
  <c r="R48" i="2"/>
  <c r="Q48" i="2"/>
  <c r="P48" i="2"/>
  <c r="E48" i="2"/>
  <c r="U48" i="2" s="1"/>
  <c r="S47" i="2"/>
  <c r="R47" i="2"/>
  <c r="Q47" i="2"/>
  <c r="P47" i="2"/>
  <c r="E47" i="2"/>
  <c r="U47" i="2" s="1"/>
  <c r="T46" i="2"/>
  <c r="S46" i="2"/>
  <c r="R46" i="2"/>
  <c r="Q46" i="2"/>
  <c r="P46" i="2"/>
  <c r="E46" i="2"/>
  <c r="U46" i="2" s="1"/>
  <c r="S45" i="2"/>
  <c r="R45" i="2"/>
  <c r="Q45" i="2"/>
  <c r="P45" i="2"/>
  <c r="E45" i="2"/>
  <c r="U45" i="2" s="1"/>
  <c r="S44" i="2"/>
  <c r="R44" i="2"/>
  <c r="Q44" i="2"/>
  <c r="P44" i="2"/>
  <c r="E44" i="2"/>
  <c r="S43" i="2"/>
  <c r="R43" i="2"/>
  <c r="Q43" i="2"/>
  <c r="P43" i="2"/>
  <c r="E43" i="2"/>
  <c r="S42" i="2"/>
  <c r="R42" i="2"/>
  <c r="Q42" i="2"/>
  <c r="P42" i="2"/>
  <c r="E42" i="2"/>
  <c r="U42" i="2" s="1"/>
  <c r="V40" i="2"/>
  <c r="O40" i="2"/>
  <c r="N40" i="2"/>
  <c r="M40" i="2"/>
  <c r="L40" i="2"/>
  <c r="K40" i="2"/>
  <c r="J40" i="2"/>
  <c r="I40" i="2"/>
  <c r="H40" i="2"/>
  <c r="G40" i="2"/>
  <c r="F40" i="2"/>
  <c r="C40" i="2"/>
  <c r="B40" i="2"/>
  <c r="E40" i="2" s="1"/>
  <c r="S39" i="2"/>
  <c r="R39" i="2"/>
  <c r="Q39" i="2"/>
  <c r="P39" i="2"/>
  <c r="E39" i="2"/>
  <c r="U39" i="2" s="1"/>
  <c r="S38" i="2"/>
  <c r="R38" i="2"/>
  <c r="Q38" i="2"/>
  <c r="P38" i="2"/>
  <c r="E38" i="2"/>
  <c r="U38" i="2" s="1"/>
  <c r="S37" i="2"/>
  <c r="R37" i="2"/>
  <c r="Q37" i="2"/>
  <c r="P37" i="2"/>
  <c r="E37" i="2"/>
  <c r="T37" i="2" s="1"/>
  <c r="S36" i="2"/>
  <c r="R36" i="2"/>
  <c r="Q36" i="2"/>
  <c r="P36" i="2"/>
  <c r="E36" i="2"/>
  <c r="T36" i="2" s="1"/>
  <c r="T35" i="2"/>
  <c r="S35" i="2"/>
  <c r="R35" i="2"/>
  <c r="Q35" i="2"/>
  <c r="U35" i="2" s="1"/>
  <c r="P35" i="2"/>
  <c r="E35" i="2"/>
  <c r="V33" i="2"/>
  <c r="O33" i="2"/>
  <c r="N33" i="2"/>
  <c r="M33" i="2"/>
  <c r="L33" i="2"/>
  <c r="K33" i="2"/>
  <c r="J33" i="2"/>
  <c r="I33" i="2"/>
  <c r="S33" i="2" s="1"/>
  <c r="H33" i="2"/>
  <c r="G33" i="2"/>
  <c r="F33" i="2"/>
  <c r="C33" i="2"/>
  <c r="B33" i="2"/>
  <c r="E33" i="2" s="1"/>
  <c r="T32" i="2"/>
  <c r="S32" i="2"/>
  <c r="R32" i="2"/>
  <c r="Q32" i="2"/>
  <c r="P32" i="2"/>
  <c r="E32" i="2"/>
  <c r="U32" i="2" s="1"/>
  <c r="V30" i="2"/>
  <c r="O30" i="2"/>
  <c r="N30" i="2"/>
  <c r="M30" i="2"/>
  <c r="L30" i="2"/>
  <c r="K30" i="2"/>
  <c r="J30" i="2"/>
  <c r="I30" i="2"/>
  <c r="H30" i="2"/>
  <c r="G30" i="2"/>
  <c r="F30" i="2"/>
  <c r="C30" i="2"/>
  <c r="B30" i="2"/>
  <c r="S29" i="2"/>
  <c r="R29" i="2"/>
  <c r="Q29" i="2"/>
  <c r="P29" i="2"/>
  <c r="E29" i="2"/>
  <c r="T29" i="2" s="1"/>
  <c r="S28" i="2"/>
  <c r="R28" i="2"/>
  <c r="Q28" i="2"/>
  <c r="P28" i="2"/>
  <c r="E28" i="2"/>
  <c r="T28" i="2" s="1"/>
  <c r="U27" i="2"/>
  <c r="T27" i="2"/>
  <c r="S27" i="2"/>
  <c r="R27" i="2"/>
  <c r="Q27" i="2"/>
  <c r="P27" i="2"/>
  <c r="E27" i="2"/>
  <c r="U26" i="2"/>
  <c r="T26" i="2"/>
  <c r="S26" i="2"/>
  <c r="R26" i="2"/>
  <c r="Q26" i="2"/>
  <c r="P26" i="2"/>
  <c r="E26" i="2"/>
  <c r="V24" i="2"/>
  <c r="O24" i="2"/>
  <c r="N24" i="2"/>
  <c r="M24" i="2"/>
  <c r="L24" i="2"/>
  <c r="K24" i="2"/>
  <c r="J24" i="2"/>
  <c r="I24" i="2"/>
  <c r="H24" i="2"/>
  <c r="R24" i="2" s="1"/>
  <c r="G24" i="2"/>
  <c r="F24" i="2"/>
  <c r="C24" i="2"/>
  <c r="B24" i="2"/>
  <c r="T23" i="2"/>
  <c r="S23" i="2"/>
  <c r="R23" i="2"/>
  <c r="Q23" i="2"/>
  <c r="P23" i="2"/>
  <c r="E23" i="2"/>
  <c r="U23" i="2" s="1"/>
  <c r="S22" i="2"/>
  <c r="R22" i="2"/>
  <c r="Q22" i="2"/>
  <c r="P22" i="2"/>
  <c r="E22" i="2"/>
  <c r="U22" i="2" s="1"/>
  <c r="S21" i="2"/>
  <c r="R21" i="2"/>
  <c r="Q21" i="2"/>
  <c r="P21" i="2"/>
  <c r="E21" i="2"/>
  <c r="U21" i="2" s="1"/>
  <c r="T20" i="2"/>
  <c r="S20" i="2"/>
  <c r="R20" i="2"/>
  <c r="Q20" i="2"/>
  <c r="P20" i="2"/>
  <c r="E20" i="2"/>
  <c r="U20" i="2" s="1"/>
  <c r="S19" i="2"/>
  <c r="R19" i="2"/>
  <c r="Q19" i="2"/>
  <c r="P19" i="2"/>
  <c r="E19" i="2"/>
  <c r="U19" i="2" s="1"/>
  <c r="S18" i="2"/>
  <c r="R18" i="2"/>
  <c r="Q18" i="2"/>
  <c r="P18" i="2"/>
  <c r="E18" i="2"/>
  <c r="U18" i="2" s="1"/>
  <c r="U17" i="2"/>
  <c r="S17" i="2"/>
  <c r="R17" i="2"/>
  <c r="Q17" i="2"/>
  <c r="P17" i="2"/>
  <c r="E17" i="2"/>
  <c r="T17" i="2" s="1"/>
  <c r="V15" i="2"/>
  <c r="O15" i="2"/>
  <c r="N15" i="2"/>
  <c r="M15" i="2"/>
  <c r="L15" i="2"/>
  <c r="K15" i="2"/>
  <c r="J15" i="2"/>
  <c r="R15" i="2" s="1"/>
  <c r="I15" i="2"/>
  <c r="Q15" i="2" s="1"/>
  <c r="H15" i="2"/>
  <c r="G15" i="2"/>
  <c r="F15" i="2"/>
  <c r="C15" i="2"/>
  <c r="B15" i="2"/>
  <c r="E15" i="2" s="1"/>
  <c r="S14" i="2"/>
  <c r="R14" i="2"/>
  <c r="Q14" i="2"/>
  <c r="P14" i="2"/>
  <c r="E14" i="2"/>
  <c r="U13" i="2"/>
  <c r="S13" i="2"/>
  <c r="R13" i="2"/>
  <c r="Q13" i="2"/>
  <c r="P13" i="2"/>
  <c r="E13" i="2"/>
  <c r="T13" i="2" s="1"/>
  <c r="T12" i="2"/>
  <c r="S12" i="2"/>
  <c r="R12" i="2"/>
  <c r="Q12" i="2"/>
  <c r="P12" i="2"/>
  <c r="E12" i="2"/>
  <c r="U12" i="2" s="1"/>
  <c r="U11" i="2"/>
  <c r="S11" i="2"/>
  <c r="R11" i="2"/>
  <c r="Q11" i="2"/>
  <c r="P11" i="2"/>
  <c r="E11" i="2"/>
  <c r="T11" i="2" s="1"/>
  <c r="T10" i="2"/>
  <c r="S10" i="2"/>
  <c r="R10" i="2"/>
  <c r="Q10" i="2"/>
  <c r="P10" i="2"/>
  <c r="E10" i="2"/>
  <c r="U10" i="2" s="1"/>
  <c r="S9" i="2"/>
  <c r="R9" i="2"/>
  <c r="Q9" i="2"/>
  <c r="P9" i="2"/>
  <c r="E9" i="2"/>
  <c r="U9" i="2" s="1"/>
  <c r="T93" i="1"/>
  <c r="S93" i="1"/>
  <c r="R93" i="1"/>
  <c r="Q93" i="1"/>
  <c r="P93" i="1"/>
  <c r="E93" i="1"/>
  <c r="U93" i="1" s="1"/>
  <c r="S92" i="1"/>
  <c r="R92" i="1"/>
  <c r="Q92" i="1"/>
  <c r="P92" i="1"/>
  <c r="E92" i="1"/>
  <c r="U92" i="1" s="1"/>
  <c r="S91" i="1"/>
  <c r="R91" i="1"/>
  <c r="Q91" i="1"/>
  <c r="P91" i="1"/>
  <c r="E91" i="1"/>
  <c r="U91" i="1" s="1"/>
  <c r="U90" i="1"/>
  <c r="S90" i="1"/>
  <c r="R90" i="1"/>
  <c r="Q90" i="1"/>
  <c r="P90" i="1"/>
  <c r="E90" i="1"/>
  <c r="T90" i="1" s="1"/>
  <c r="U89" i="1"/>
  <c r="T89" i="1"/>
  <c r="S89" i="1"/>
  <c r="R89" i="1"/>
  <c r="Q89" i="1"/>
  <c r="P89" i="1"/>
  <c r="E89" i="1"/>
  <c r="T88" i="1"/>
  <c r="S88" i="1"/>
  <c r="R88" i="1"/>
  <c r="Q88" i="1"/>
  <c r="P88" i="1"/>
  <c r="E88" i="1"/>
  <c r="U88" i="1" s="1"/>
  <c r="T87" i="1"/>
  <c r="S87" i="1"/>
  <c r="R87" i="1"/>
  <c r="Q87" i="1"/>
  <c r="P87" i="1"/>
  <c r="E87" i="1"/>
  <c r="U87" i="1" s="1"/>
  <c r="U86" i="1"/>
  <c r="S86" i="1"/>
  <c r="R86" i="1"/>
  <c r="Q86" i="1"/>
  <c r="P86" i="1"/>
  <c r="E86" i="1"/>
  <c r="T86" i="1" s="1"/>
  <c r="V72" i="1"/>
  <c r="O72" i="1"/>
  <c r="N72" i="1"/>
  <c r="M72" i="1"/>
  <c r="L72" i="1"/>
  <c r="K72" i="1"/>
  <c r="J72" i="1"/>
  <c r="I72" i="1"/>
  <c r="H72" i="1"/>
  <c r="G72" i="1"/>
  <c r="F72" i="1"/>
  <c r="C72" i="1"/>
  <c r="B72" i="1"/>
  <c r="V71" i="1"/>
  <c r="O71" i="1"/>
  <c r="N71" i="1"/>
  <c r="M71" i="1"/>
  <c r="L71" i="1"/>
  <c r="K71" i="1"/>
  <c r="J71" i="1"/>
  <c r="I71" i="1"/>
  <c r="S71" i="1" s="1"/>
  <c r="H71" i="1"/>
  <c r="G71" i="1"/>
  <c r="F71" i="1"/>
  <c r="C71" i="1"/>
  <c r="B71" i="1"/>
  <c r="E71" i="1" s="1"/>
  <c r="V70" i="1"/>
  <c r="O70" i="1"/>
  <c r="N70" i="1"/>
  <c r="M70" i="1"/>
  <c r="L70" i="1"/>
  <c r="K70" i="1"/>
  <c r="J70" i="1"/>
  <c r="I70" i="1"/>
  <c r="Q70" i="1" s="1"/>
  <c r="H70" i="1"/>
  <c r="R70" i="1" s="1"/>
  <c r="G70" i="1"/>
  <c r="F70" i="1"/>
  <c r="C70" i="1"/>
  <c r="B70" i="1"/>
  <c r="E70" i="1" s="1"/>
  <c r="S69" i="1"/>
  <c r="R69" i="1"/>
  <c r="Q69" i="1"/>
  <c r="P69" i="1"/>
  <c r="E69" i="1"/>
  <c r="V67" i="1"/>
  <c r="O67" i="1"/>
  <c r="N67" i="1"/>
  <c r="M67" i="1"/>
  <c r="L67" i="1"/>
  <c r="K67" i="1"/>
  <c r="J67" i="1"/>
  <c r="I67" i="1"/>
  <c r="H67" i="1"/>
  <c r="G67" i="1"/>
  <c r="F67" i="1"/>
  <c r="C67" i="1"/>
  <c r="B67" i="1"/>
  <c r="E67" i="1" s="1"/>
  <c r="V66" i="1"/>
  <c r="O66" i="1"/>
  <c r="N66" i="1"/>
  <c r="M66" i="1"/>
  <c r="L66" i="1"/>
  <c r="K66" i="1"/>
  <c r="J66" i="1"/>
  <c r="I66" i="1"/>
  <c r="S66" i="1" s="1"/>
  <c r="H66" i="1"/>
  <c r="R66" i="1" s="1"/>
  <c r="G66" i="1"/>
  <c r="F66" i="1"/>
  <c r="C66" i="1"/>
  <c r="E66" i="1" s="1"/>
  <c r="B66" i="1"/>
  <c r="S65" i="1"/>
  <c r="R65" i="1"/>
  <c r="Q65" i="1"/>
  <c r="P65" i="1"/>
  <c r="E65" i="1"/>
  <c r="T65" i="1" s="1"/>
  <c r="T64" i="1"/>
  <c r="S64" i="1"/>
  <c r="R64" i="1"/>
  <c r="Q64" i="1"/>
  <c r="P64" i="1"/>
  <c r="E64" i="1"/>
  <c r="U64" i="1" s="1"/>
  <c r="S63" i="1"/>
  <c r="R63" i="1"/>
  <c r="Q63" i="1"/>
  <c r="P63" i="1"/>
  <c r="E63" i="1"/>
  <c r="U63" i="1" s="1"/>
  <c r="S62" i="1"/>
  <c r="R62" i="1"/>
  <c r="Q62" i="1"/>
  <c r="P62" i="1"/>
  <c r="E62" i="1"/>
  <c r="U62" i="1" s="1"/>
  <c r="U61" i="1"/>
  <c r="S61" i="1"/>
  <c r="R61" i="1"/>
  <c r="Q61" i="1"/>
  <c r="P61" i="1"/>
  <c r="E61" i="1"/>
  <c r="V59" i="1"/>
  <c r="O59" i="1"/>
  <c r="N59" i="1"/>
  <c r="M59" i="1"/>
  <c r="L59" i="1"/>
  <c r="K59" i="1"/>
  <c r="J59" i="1"/>
  <c r="I59" i="1"/>
  <c r="H59" i="1"/>
  <c r="G59" i="1"/>
  <c r="F59" i="1"/>
  <c r="C59" i="1"/>
  <c r="B59" i="1"/>
  <c r="S58" i="1"/>
  <c r="R58" i="1"/>
  <c r="Q58" i="1"/>
  <c r="P58" i="1"/>
  <c r="E58" i="1"/>
  <c r="U58" i="1" s="1"/>
  <c r="S57" i="1"/>
  <c r="R57" i="1"/>
  <c r="Q57" i="1"/>
  <c r="P57" i="1"/>
  <c r="E57" i="1"/>
  <c r="T57" i="1" s="1"/>
  <c r="S56" i="1"/>
  <c r="R56" i="1"/>
  <c r="Q56" i="1"/>
  <c r="P56" i="1"/>
  <c r="E56" i="1"/>
  <c r="U56" i="1" s="1"/>
  <c r="U55" i="1"/>
  <c r="S55" i="1"/>
  <c r="R55" i="1"/>
  <c r="Q55" i="1"/>
  <c r="P55" i="1"/>
  <c r="E55" i="1"/>
  <c r="T55" i="1" s="1"/>
  <c r="V53" i="1"/>
  <c r="O53" i="1"/>
  <c r="N53" i="1"/>
  <c r="M53" i="1"/>
  <c r="L53" i="1"/>
  <c r="K53" i="1"/>
  <c r="J53" i="1"/>
  <c r="I53" i="1"/>
  <c r="H53" i="1"/>
  <c r="G53" i="1"/>
  <c r="F53" i="1"/>
  <c r="C53" i="1"/>
  <c r="B53" i="1"/>
  <c r="T52" i="1"/>
  <c r="S52" i="1"/>
  <c r="R52" i="1"/>
  <c r="Q52" i="1"/>
  <c r="U52" i="1" s="1"/>
  <c r="P52" i="1"/>
  <c r="E52" i="1"/>
  <c r="U51" i="1"/>
  <c r="S51" i="1"/>
  <c r="R51" i="1"/>
  <c r="Q51" i="1"/>
  <c r="P51" i="1"/>
  <c r="T51" i="1" s="1"/>
  <c r="E51" i="1"/>
  <c r="T50" i="1"/>
  <c r="S50" i="1"/>
  <c r="R50" i="1"/>
  <c r="Q50" i="1"/>
  <c r="P50" i="1"/>
  <c r="E50" i="1"/>
  <c r="U50" i="1" s="1"/>
  <c r="U49" i="1"/>
  <c r="S49" i="1"/>
  <c r="R49" i="1"/>
  <c r="Q49" i="1"/>
  <c r="P49" i="1"/>
  <c r="E49" i="1"/>
  <c r="T49" i="1" s="1"/>
  <c r="T48" i="1"/>
  <c r="S48" i="1"/>
  <c r="R48" i="1"/>
  <c r="Q48" i="1"/>
  <c r="P48" i="1"/>
  <c r="E48" i="1"/>
  <c r="U48" i="1" s="1"/>
  <c r="S47" i="1"/>
  <c r="R47" i="1"/>
  <c r="Q47" i="1"/>
  <c r="P47" i="1"/>
  <c r="E47" i="1"/>
  <c r="U47" i="1" s="1"/>
  <c r="S46" i="1"/>
  <c r="R46" i="1"/>
  <c r="Q46" i="1"/>
  <c r="P46" i="1"/>
  <c r="E46" i="1"/>
  <c r="U46" i="1" s="1"/>
  <c r="U45" i="1"/>
  <c r="S45" i="1"/>
  <c r="R45" i="1"/>
  <c r="Q45" i="1"/>
  <c r="P45" i="1"/>
  <c r="E45" i="1"/>
  <c r="T45" i="1" s="1"/>
  <c r="S44" i="1"/>
  <c r="R44" i="1"/>
  <c r="Q44" i="1"/>
  <c r="P44" i="1"/>
  <c r="E44" i="1"/>
  <c r="U44" i="1" s="1"/>
  <c r="S43" i="1"/>
  <c r="R43" i="1"/>
  <c r="Q43" i="1"/>
  <c r="P43" i="1"/>
  <c r="E43" i="1"/>
  <c r="T43" i="1" s="1"/>
  <c r="U42" i="1"/>
  <c r="T42" i="1"/>
  <c r="S42" i="1"/>
  <c r="R42" i="1"/>
  <c r="Q42" i="1"/>
  <c r="P42" i="1"/>
  <c r="E42" i="1"/>
  <c r="V40" i="1"/>
  <c r="O40" i="1"/>
  <c r="N40" i="1"/>
  <c r="M40" i="1"/>
  <c r="L40" i="1"/>
  <c r="K40" i="1"/>
  <c r="J40" i="1"/>
  <c r="I40" i="1"/>
  <c r="S40" i="1" s="1"/>
  <c r="H40" i="1"/>
  <c r="R40" i="1" s="1"/>
  <c r="G40" i="1"/>
  <c r="F40" i="1"/>
  <c r="C40" i="1"/>
  <c r="B40" i="1"/>
  <c r="E40" i="1" s="1"/>
  <c r="U39" i="1"/>
  <c r="S39" i="1"/>
  <c r="R39" i="1"/>
  <c r="Q39" i="1"/>
  <c r="P39" i="1"/>
  <c r="E39" i="1"/>
  <c r="T39" i="1" s="1"/>
  <c r="U38" i="1"/>
  <c r="S38" i="1"/>
  <c r="R38" i="1"/>
  <c r="Q38" i="1"/>
  <c r="P38" i="1"/>
  <c r="E38" i="1"/>
  <c r="T38" i="1" s="1"/>
  <c r="T37" i="1"/>
  <c r="S37" i="1"/>
  <c r="R37" i="1"/>
  <c r="Q37" i="1"/>
  <c r="P37" i="1"/>
  <c r="E37" i="1"/>
  <c r="U37" i="1" s="1"/>
  <c r="S36" i="1"/>
  <c r="R36" i="1"/>
  <c r="Q36" i="1"/>
  <c r="P36" i="1"/>
  <c r="T36" i="1" s="1"/>
  <c r="E36" i="1"/>
  <c r="S35" i="1"/>
  <c r="R35" i="1"/>
  <c r="Q35" i="1"/>
  <c r="P35" i="1"/>
  <c r="E35" i="1"/>
  <c r="V33" i="1"/>
  <c r="O33" i="1"/>
  <c r="N33" i="1"/>
  <c r="M33" i="1"/>
  <c r="L33" i="1"/>
  <c r="K33" i="1"/>
  <c r="J33" i="1"/>
  <c r="I33" i="1"/>
  <c r="H33" i="1"/>
  <c r="R33" i="1" s="1"/>
  <c r="G33" i="1"/>
  <c r="F33" i="1"/>
  <c r="E33" i="1"/>
  <c r="C33" i="1"/>
  <c r="B33" i="1"/>
  <c r="S32" i="1"/>
  <c r="R32" i="1"/>
  <c r="Q32" i="1"/>
  <c r="P32" i="1"/>
  <c r="T32" i="1" s="1"/>
  <c r="E32" i="1"/>
  <c r="V30" i="1"/>
  <c r="O30" i="1"/>
  <c r="N30" i="1"/>
  <c r="M30" i="1"/>
  <c r="L30" i="1"/>
  <c r="K30" i="1"/>
  <c r="J30" i="1"/>
  <c r="I30" i="1"/>
  <c r="H30" i="1"/>
  <c r="R30" i="1" s="1"/>
  <c r="G30" i="1"/>
  <c r="F30" i="1"/>
  <c r="C30" i="1"/>
  <c r="E30" i="1" s="1"/>
  <c r="B30" i="1"/>
  <c r="U29" i="1"/>
  <c r="S29" i="1"/>
  <c r="R29" i="1"/>
  <c r="Q29" i="1"/>
  <c r="P29" i="1"/>
  <c r="E29" i="1"/>
  <c r="T29" i="1" s="1"/>
  <c r="S28" i="1"/>
  <c r="R28" i="1"/>
  <c r="Q28" i="1"/>
  <c r="P28" i="1"/>
  <c r="E28" i="1"/>
  <c r="U28" i="1" s="1"/>
  <c r="S27" i="1"/>
  <c r="R27" i="1"/>
  <c r="Q27" i="1"/>
  <c r="P27" i="1"/>
  <c r="E27" i="1"/>
  <c r="U27" i="1" s="1"/>
  <c r="S26" i="1"/>
  <c r="R26" i="1"/>
  <c r="Q26" i="1"/>
  <c r="P26" i="1"/>
  <c r="E26" i="1"/>
  <c r="U26" i="1" s="1"/>
  <c r="V24" i="1"/>
  <c r="O24" i="1"/>
  <c r="N24" i="1"/>
  <c r="M24" i="1"/>
  <c r="L24" i="1"/>
  <c r="K24" i="1"/>
  <c r="S24" i="1" s="1"/>
  <c r="J24" i="1"/>
  <c r="I24" i="1"/>
  <c r="H24" i="1"/>
  <c r="R24" i="1" s="1"/>
  <c r="G24" i="1"/>
  <c r="F24" i="1"/>
  <c r="C24" i="1"/>
  <c r="B24" i="1"/>
  <c r="E24" i="1" s="1"/>
  <c r="S23" i="1"/>
  <c r="R23" i="1"/>
  <c r="Q23" i="1"/>
  <c r="P23" i="1"/>
  <c r="E23" i="1"/>
  <c r="U23" i="1" s="1"/>
  <c r="S22" i="1"/>
  <c r="R22" i="1"/>
  <c r="Q22" i="1"/>
  <c r="P22" i="1"/>
  <c r="E22" i="1"/>
  <c r="U22" i="1" s="1"/>
  <c r="S21" i="1"/>
  <c r="R21" i="1"/>
  <c r="Q21" i="1"/>
  <c r="P21" i="1"/>
  <c r="E21" i="1"/>
  <c r="T21" i="1" s="1"/>
  <c r="T20" i="1"/>
  <c r="S20" i="1"/>
  <c r="R20" i="1"/>
  <c r="Q20" i="1"/>
  <c r="U20" i="1" s="1"/>
  <c r="P20" i="1"/>
  <c r="E20" i="1"/>
  <c r="U19" i="1"/>
  <c r="T19" i="1"/>
  <c r="S19" i="1"/>
  <c r="R19" i="1"/>
  <c r="Q19" i="1"/>
  <c r="P19" i="1"/>
  <c r="E19" i="1"/>
  <c r="T18" i="1"/>
  <c r="S18" i="1"/>
  <c r="R18" i="1"/>
  <c r="Q18" i="1"/>
  <c r="P18" i="1"/>
  <c r="E18" i="1"/>
  <c r="U18" i="1" s="1"/>
  <c r="S17" i="1"/>
  <c r="R17" i="1"/>
  <c r="Q17" i="1"/>
  <c r="P17" i="1"/>
  <c r="E17" i="1"/>
  <c r="T17" i="1" s="1"/>
  <c r="V15" i="1"/>
  <c r="O15" i="1"/>
  <c r="N15" i="1"/>
  <c r="M15" i="1"/>
  <c r="L15" i="1"/>
  <c r="K15" i="1"/>
  <c r="J15" i="1"/>
  <c r="I15" i="1"/>
  <c r="H15" i="1"/>
  <c r="G15" i="1"/>
  <c r="F15" i="1"/>
  <c r="C15" i="1"/>
  <c r="B15" i="1"/>
  <c r="E15" i="1" s="1"/>
  <c r="T14" i="1"/>
  <c r="S14" i="1"/>
  <c r="R14" i="1"/>
  <c r="Q14" i="1"/>
  <c r="U14" i="1" s="1"/>
  <c r="P14" i="1"/>
  <c r="E14" i="1"/>
  <c r="T13" i="1"/>
  <c r="S13" i="1"/>
  <c r="R13" i="1"/>
  <c r="Q13" i="1"/>
  <c r="P13" i="1"/>
  <c r="E13" i="1"/>
  <c r="S12" i="1"/>
  <c r="R12" i="1"/>
  <c r="Q12" i="1"/>
  <c r="P12" i="1"/>
  <c r="E12" i="1"/>
  <c r="U12" i="1" s="1"/>
  <c r="S11" i="1"/>
  <c r="R11" i="1"/>
  <c r="Q11" i="1"/>
  <c r="P11" i="1"/>
  <c r="E11" i="1"/>
  <c r="U11" i="1" s="1"/>
  <c r="S10" i="1"/>
  <c r="R10" i="1"/>
  <c r="Q10" i="1"/>
  <c r="P10" i="1"/>
  <c r="E10" i="1"/>
  <c r="U10" i="1" s="1"/>
  <c r="S9" i="1"/>
  <c r="R9" i="1"/>
  <c r="Q9" i="1"/>
  <c r="P9" i="1"/>
  <c r="E9" i="1"/>
  <c r="U9" i="1" s="1"/>
  <c r="R30" i="4" l="1"/>
  <c r="U9" i="8"/>
  <c r="T9" i="8"/>
  <c r="Q24" i="1"/>
  <c r="U36" i="2"/>
  <c r="U63" i="2"/>
  <c r="U69" i="2"/>
  <c r="U20" i="3"/>
  <c r="U42" i="3"/>
  <c r="U52" i="3"/>
  <c r="U86" i="3"/>
  <c r="U12" i="4"/>
  <c r="R15" i="4"/>
  <c r="U20" i="4"/>
  <c r="U27" i="4"/>
  <c r="P33" i="4"/>
  <c r="U48" i="4"/>
  <c r="U56" i="4"/>
  <c r="U63" i="4"/>
  <c r="U69" i="4"/>
  <c r="U89" i="4"/>
  <c r="U49" i="5"/>
  <c r="T49" i="5"/>
  <c r="U13" i="7"/>
  <c r="T13" i="7"/>
  <c r="U69" i="7"/>
  <c r="T69" i="7"/>
  <c r="T21" i="9"/>
  <c r="U21" i="9"/>
  <c r="U58" i="9"/>
  <c r="T58" i="9"/>
  <c r="L112" i="20"/>
  <c r="R112" i="20" s="1"/>
  <c r="R95" i="20"/>
  <c r="U43" i="1"/>
  <c r="U65" i="1"/>
  <c r="U28" i="2"/>
  <c r="U17" i="1"/>
  <c r="Q40" i="1"/>
  <c r="U40" i="1" s="1"/>
  <c r="P71" i="1"/>
  <c r="P33" i="2"/>
  <c r="R33" i="2"/>
  <c r="E70" i="2"/>
  <c r="P72" i="3"/>
  <c r="T13" i="4"/>
  <c r="Q15" i="4"/>
  <c r="E70" i="4"/>
  <c r="U70" i="4" s="1"/>
  <c r="U90" i="4"/>
  <c r="T90" i="4"/>
  <c r="U56" i="5"/>
  <c r="T56" i="5"/>
  <c r="U45" i="6"/>
  <c r="T45" i="6"/>
  <c r="U28" i="7"/>
  <c r="T28" i="7"/>
  <c r="U48" i="7"/>
  <c r="T48" i="7"/>
  <c r="U37" i="8"/>
  <c r="T37" i="8"/>
  <c r="T18" i="9"/>
  <c r="U18" i="9"/>
  <c r="U61" i="14"/>
  <c r="T61" i="14"/>
  <c r="U93" i="16"/>
  <c r="T93" i="16"/>
  <c r="T86" i="17"/>
  <c r="U86" i="17"/>
  <c r="U20" i="18"/>
  <c r="T20" i="18"/>
  <c r="R66" i="4"/>
  <c r="U38" i="5"/>
  <c r="T38" i="5"/>
  <c r="U89" i="5"/>
  <c r="T89" i="5"/>
  <c r="U35" i="7"/>
  <c r="T35" i="7"/>
  <c r="T28" i="1"/>
  <c r="S30" i="1"/>
  <c r="U32" i="1"/>
  <c r="U36" i="1"/>
  <c r="T56" i="1"/>
  <c r="S67" i="1"/>
  <c r="U69" i="1"/>
  <c r="R71" i="1"/>
  <c r="U14" i="2"/>
  <c r="P30" i="2"/>
  <c r="R30" i="2"/>
  <c r="U44" i="2"/>
  <c r="U51" i="2"/>
  <c r="Q66" i="2"/>
  <c r="S66" i="2"/>
  <c r="U10" i="3"/>
  <c r="P71" i="3"/>
  <c r="R71" i="3"/>
  <c r="Q24" i="4"/>
  <c r="U24" i="4" s="1"/>
  <c r="Q30" i="4"/>
  <c r="S30" i="4"/>
  <c r="Q66" i="4"/>
  <c r="S66" i="4"/>
  <c r="U48" i="5"/>
  <c r="T48" i="5"/>
  <c r="T10" i="6"/>
  <c r="U10" i="6"/>
  <c r="U37" i="6"/>
  <c r="T37" i="6"/>
  <c r="U12" i="7"/>
  <c r="T12" i="7"/>
  <c r="U64" i="12"/>
  <c r="T64" i="12"/>
  <c r="U23" i="7"/>
  <c r="T23" i="7"/>
  <c r="U64" i="7"/>
  <c r="T64" i="7"/>
  <c r="T12" i="1"/>
  <c r="P15" i="2"/>
  <c r="S15" i="2"/>
  <c r="Q24" i="2"/>
  <c r="Q30" i="2"/>
  <c r="S30" i="2"/>
  <c r="T44" i="2"/>
  <c r="R71" i="2"/>
  <c r="P15" i="3"/>
  <c r="T32" i="3"/>
  <c r="T36" i="3"/>
  <c r="U45" i="3"/>
  <c r="T48" i="3"/>
  <c r="S71" i="3"/>
  <c r="E15" i="4"/>
  <c r="E33" i="4"/>
  <c r="U37" i="4"/>
  <c r="U51" i="4"/>
  <c r="T45" i="5"/>
  <c r="U45" i="5"/>
  <c r="U55" i="5"/>
  <c r="T55" i="5"/>
  <c r="E33" i="6"/>
  <c r="U21" i="8"/>
  <c r="T21" i="8"/>
  <c r="U43" i="8"/>
  <c r="T43" i="8"/>
  <c r="U88" i="8"/>
  <c r="T88" i="8"/>
  <c r="U26" i="9"/>
  <c r="T26" i="9"/>
  <c r="T47" i="9"/>
  <c r="U47" i="9"/>
  <c r="R66" i="9"/>
  <c r="Q70" i="10"/>
  <c r="S70" i="10"/>
  <c r="U28" i="11"/>
  <c r="T28" i="11"/>
  <c r="U50" i="11"/>
  <c r="T50" i="11"/>
  <c r="Q30" i="12"/>
  <c r="S30" i="12"/>
  <c r="U29" i="5"/>
  <c r="T29" i="5"/>
  <c r="U64" i="5"/>
  <c r="T64" i="5"/>
  <c r="U22" i="7"/>
  <c r="T22" i="7"/>
  <c r="U93" i="7"/>
  <c r="T93" i="7"/>
  <c r="U49" i="6"/>
  <c r="T49" i="6"/>
  <c r="R15" i="1"/>
  <c r="S33" i="1"/>
  <c r="T44" i="1"/>
  <c r="T9" i="2"/>
  <c r="T22" i="2"/>
  <c r="U29" i="2"/>
  <c r="U37" i="2"/>
  <c r="P40" i="2"/>
  <c r="R40" i="2"/>
  <c r="T48" i="2"/>
  <c r="E53" i="2"/>
  <c r="T56" i="2"/>
  <c r="T64" i="2"/>
  <c r="E66" i="2"/>
  <c r="T90" i="2"/>
  <c r="T14" i="3"/>
  <c r="U21" i="3"/>
  <c r="T28" i="3"/>
  <c r="E30" i="3"/>
  <c r="T43" i="3"/>
  <c r="T87" i="3"/>
  <c r="U13" i="4"/>
  <c r="T21" i="4"/>
  <c r="T28" i="4"/>
  <c r="T35" i="4"/>
  <c r="U49" i="4"/>
  <c r="T52" i="4"/>
  <c r="T57" i="4"/>
  <c r="T64" i="4"/>
  <c r="U9" i="6"/>
  <c r="T9" i="6"/>
  <c r="T46" i="6"/>
  <c r="U46" i="6"/>
  <c r="U89" i="6"/>
  <c r="T89" i="6"/>
  <c r="U29" i="7"/>
  <c r="T29" i="7"/>
  <c r="U49" i="7"/>
  <c r="T49" i="7"/>
  <c r="U45" i="10"/>
  <c r="T45" i="10"/>
  <c r="U90" i="10"/>
  <c r="T90" i="10"/>
  <c r="P70" i="2"/>
  <c r="U13" i="1"/>
  <c r="Q15" i="1"/>
  <c r="U21" i="1"/>
  <c r="E59" i="1"/>
  <c r="S70" i="1"/>
  <c r="E24" i="2"/>
  <c r="U24" i="2" s="1"/>
  <c r="E30" i="2"/>
  <c r="Q40" i="2"/>
  <c r="S40" i="2"/>
  <c r="Q70" i="3"/>
  <c r="E71" i="3"/>
  <c r="U14" i="4"/>
  <c r="U17" i="4"/>
  <c r="E59" i="4"/>
  <c r="U59" i="4" s="1"/>
  <c r="U86" i="4"/>
  <c r="U39" i="5"/>
  <c r="T39" i="5"/>
  <c r="T90" i="5"/>
  <c r="U90" i="5"/>
  <c r="U36" i="7"/>
  <c r="T36" i="7"/>
  <c r="U20" i="8"/>
  <c r="T20" i="8"/>
  <c r="U12" i="9"/>
  <c r="T12" i="9"/>
  <c r="U92" i="9"/>
  <c r="T92" i="9"/>
  <c r="T12" i="5"/>
  <c r="T18" i="5"/>
  <c r="T52" i="5"/>
  <c r="Q70" i="5"/>
  <c r="E71" i="5"/>
  <c r="U13" i="6"/>
  <c r="U22" i="6"/>
  <c r="T56" i="6"/>
  <c r="U69" i="6"/>
  <c r="S70" i="6"/>
  <c r="Q15" i="7"/>
  <c r="U15" i="7" s="1"/>
  <c r="R24" i="7"/>
  <c r="T32" i="7"/>
  <c r="P66" i="7"/>
  <c r="R66" i="7"/>
  <c r="T50" i="8"/>
  <c r="T57" i="8"/>
  <c r="T61" i="8"/>
  <c r="U69" i="8"/>
  <c r="U86" i="8"/>
  <c r="T23" i="9"/>
  <c r="T29" i="9"/>
  <c r="T37" i="9"/>
  <c r="U42" i="9"/>
  <c r="U45" i="9"/>
  <c r="U50" i="9"/>
  <c r="U87" i="9"/>
  <c r="U90" i="9"/>
  <c r="T19" i="10"/>
  <c r="T51" i="10"/>
  <c r="U62" i="10"/>
  <c r="T65" i="10"/>
  <c r="U21" i="11"/>
  <c r="T21" i="11"/>
  <c r="U49" i="13"/>
  <c r="T49" i="13"/>
  <c r="U29" i="14"/>
  <c r="T29" i="14"/>
  <c r="U57" i="14"/>
  <c r="T57" i="14"/>
  <c r="T23" i="17"/>
  <c r="U23" i="17"/>
  <c r="E66" i="17"/>
  <c r="U38" i="19"/>
  <c r="T38" i="19"/>
  <c r="U17" i="20"/>
  <c r="T17" i="20"/>
  <c r="U10" i="5"/>
  <c r="P72" i="5"/>
  <c r="U26" i="6"/>
  <c r="U29" i="6"/>
  <c r="U91" i="6"/>
  <c r="R15" i="7"/>
  <c r="S24" i="7"/>
  <c r="P30" i="7"/>
  <c r="R30" i="7"/>
  <c r="U38" i="7"/>
  <c r="U42" i="7"/>
  <c r="U45" i="7"/>
  <c r="R30" i="8"/>
  <c r="R15" i="9"/>
  <c r="S70" i="9"/>
  <c r="R40" i="10"/>
  <c r="U11" i="11"/>
  <c r="T11" i="11"/>
  <c r="T18" i="11"/>
  <c r="U18" i="11"/>
  <c r="U56" i="11"/>
  <c r="T56" i="11"/>
  <c r="U45" i="12"/>
  <c r="T45" i="12"/>
  <c r="U58" i="12"/>
  <c r="T58" i="12"/>
  <c r="U86" i="12"/>
  <c r="T86" i="12"/>
  <c r="U55" i="13"/>
  <c r="T55" i="13"/>
  <c r="R70" i="13"/>
  <c r="U22" i="15"/>
  <c r="T22" i="15"/>
  <c r="U10" i="16"/>
  <c r="T10" i="16"/>
  <c r="T62" i="17"/>
  <c r="U62" i="17"/>
  <c r="E30" i="19"/>
  <c r="T55" i="19"/>
  <c r="U55" i="19"/>
  <c r="Q40" i="5"/>
  <c r="E53" i="5"/>
  <c r="E33" i="7"/>
  <c r="U50" i="7"/>
  <c r="U22" i="8"/>
  <c r="U14" i="9"/>
  <c r="S15" i="9"/>
  <c r="T22" i="9"/>
  <c r="E24" i="9"/>
  <c r="E30" i="9"/>
  <c r="Q40" i="9"/>
  <c r="U38" i="10"/>
  <c r="S40" i="10"/>
  <c r="E70" i="10"/>
  <c r="U27" i="11"/>
  <c r="T27" i="11"/>
  <c r="S70" i="13"/>
  <c r="U9" i="14"/>
  <c r="T9" i="14"/>
  <c r="U23" i="14"/>
  <c r="T23" i="14"/>
  <c r="U32" i="14"/>
  <c r="U26" i="16"/>
  <c r="T26" i="16"/>
  <c r="U50" i="16"/>
  <c r="T50" i="16"/>
  <c r="U50" i="19"/>
  <c r="T50" i="19"/>
  <c r="P15" i="5"/>
  <c r="Q24" i="6"/>
  <c r="P59" i="10"/>
  <c r="Q71" i="14"/>
  <c r="U44" i="16"/>
  <c r="T44" i="16"/>
  <c r="U22" i="17"/>
  <c r="T22" i="17"/>
  <c r="T98" i="17"/>
  <c r="U98" i="17"/>
  <c r="U13" i="5"/>
  <c r="S15" i="5"/>
  <c r="T32" i="5"/>
  <c r="T36" i="5"/>
  <c r="E66" i="5"/>
  <c r="P71" i="5"/>
  <c r="R15" i="6"/>
  <c r="S33" i="6"/>
  <c r="R40" i="6"/>
  <c r="R53" i="6"/>
  <c r="E59" i="6"/>
  <c r="R71" i="6"/>
  <c r="Q40" i="7"/>
  <c r="P72" i="7"/>
  <c r="T72" i="7" s="1"/>
  <c r="R15" i="8"/>
  <c r="R24" i="8"/>
  <c r="R33" i="8"/>
  <c r="R53" i="8"/>
  <c r="Q71" i="8"/>
  <c r="E53" i="9"/>
  <c r="Q72" i="9"/>
  <c r="T62" i="11"/>
  <c r="U62" i="11"/>
  <c r="U9" i="12"/>
  <c r="T9" i="12"/>
  <c r="U65" i="12"/>
  <c r="T65" i="12"/>
  <c r="U62" i="14"/>
  <c r="T62" i="14"/>
  <c r="T56" i="15"/>
  <c r="U56" i="15"/>
  <c r="T63" i="15"/>
  <c r="U63" i="15"/>
  <c r="U91" i="15"/>
  <c r="T91" i="15"/>
  <c r="T36" i="18"/>
  <c r="U36" i="18"/>
  <c r="S71" i="18"/>
  <c r="Q71" i="18"/>
  <c r="U43" i="19"/>
  <c r="T43" i="19"/>
  <c r="T88" i="19"/>
  <c r="U88" i="19"/>
  <c r="T91" i="19"/>
  <c r="U91" i="19"/>
  <c r="U100" i="11"/>
  <c r="T100" i="11"/>
  <c r="U21" i="5"/>
  <c r="U32" i="5"/>
  <c r="R33" i="5"/>
  <c r="U36" i="5"/>
  <c r="E40" i="5"/>
  <c r="R67" i="5"/>
  <c r="S71" i="5"/>
  <c r="S53" i="6"/>
  <c r="U62" i="6"/>
  <c r="P70" i="6"/>
  <c r="R70" i="6"/>
  <c r="S71" i="6"/>
  <c r="E72" i="6"/>
  <c r="T88" i="6"/>
  <c r="U10" i="7"/>
  <c r="U18" i="7"/>
  <c r="E30" i="7"/>
  <c r="E53" i="7"/>
  <c r="T63" i="7"/>
  <c r="E70" i="7"/>
  <c r="T10" i="8"/>
  <c r="T13" i="8"/>
  <c r="S15" i="8"/>
  <c r="T17" i="8"/>
  <c r="Q24" i="8"/>
  <c r="S33" i="8"/>
  <c r="T42" i="8"/>
  <c r="S53" i="8"/>
  <c r="S67" i="8"/>
  <c r="P70" i="8"/>
  <c r="R70" i="8"/>
  <c r="T11" i="9"/>
  <c r="T17" i="9"/>
  <c r="T32" i="9"/>
  <c r="T62" i="9"/>
  <c r="R67" i="9"/>
  <c r="S15" i="10"/>
  <c r="U22" i="10"/>
  <c r="U32" i="10"/>
  <c r="U36" i="10"/>
  <c r="T44" i="10"/>
  <c r="R53" i="10"/>
  <c r="S71" i="10"/>
  <c r="T89" i="10"/>
  <c r="T91" i="11"/>
  <c r="U91" i="11"/>
  <c r="U22" i="14"/>
  <c r="T22" i="14"/>
  <c r="S71" i="15"/>
  <c r="U58" i="16"/>
  <c r="T58" i="16"/>
  <c r="T32" i="18"/>
  <c r="U65" i="18"/>
  <c r="T65" i="18"/>
  <c r="U12" i="19"/>
  <c r="T12" i="19"/>
  <c r="E59" i="8"/>
  <c r="T87" i="8"/>
  <c r="P30" i="9"/>
  <c r="R30" i="9"/>
  <c r="U44" i="9"/>
  <c r="T46" i="9"/>
  <c r="R71" i="9"/>
  <c r="T91" i="9"/>
  <c r="U26" i="10"/>
  <c r="T29" i="10"/>
  <c r="S53" i="10"/>
  <c r="U58" i="10"/>
  <c r="P70" i="10"/>
  <c r="U12" i="11"/>
  <c r="T12" i="11"/>
  <c r="U42" i="11"/>
  <c r="T42" i="11"/>
  <c r="U57" i="11"/>
  <c r="T57" i="11"/>
  <c r="U46" i="12"/>
  <c r="T46" i="12"/>
  <c r="U39" i="13"/>
  <c r="T39" i="13"/>
  <c r="U56" i="13"/>
  <c r="T56" i="13"/>
  <c r="T21" i="16"/>
  <c r="U21" i="16"/>
  <c r="U42" i="20"/>
  <c r="T42" i="20"/>
  <c r="U100" i="19"/>
  <c r="T100" i="19"/>
  <c r="T107" i="8"/>
  <c r="U107" i="8"/>
  <c r="T9" i="11"/>
  <c r="R15" i="11"/>
  <c r="P30" i="11"/>
  <c r="R30" i="11"/>
  <c r="T39" i="11"/>
  <c r="T45" i="11"/>
  <c r="P70" i="11"/>
  <c r="R70" i="11"/>
  <c r="T87" i="11"/>
  <c r="U10" i="12"/>
  <c r="T12" i="12"/>
  <c r="T28" i="12"/>
  <c r="T36" i="12"/>
  <c r="Q40" i="12"/>
  <c r="U40" i="12" s="1"/>
  <c r="T48" i="12"/>
  <c r="T92" i="12"/>
  <c r="T13" i="13"/>
  <c r="T17" i="13"/>
  <c r="T19" i="13"/>
  <c r="Q24" i="13"/>
  <c r="T42" i="13"/>
  <c r="T52" i="13"/>
  <c r="T65" i="13"/>
  <c r="T87" i="13"/>
  <c r="P33" i="14"/>
  <c r="R33" i="14"/>
  <c r="S40" i="14"/>
  <c r="U44" i="14"/>
  <c r="T47" i="14"/>
  <c r="E53" i="14"/>
  <c r="T91" i="14"/>
  <c r="U17" i="15"/>
  <c r="R24" i="15"/>
  <c r="U47" i="15"/>
  <c r="T50" i="15"/>
  <c r="T52" i="15"/>
  <c r="U52" i="15"/>
  <c r="U86" i="15"/>
  <c r="T93" i="15"/>
  <c r="U69" i="16"/>
  <c r="P71" i="16"/>
  <c r="U88" i="16"/>
  <c r="T11" i="17"/>
  <c r="U11" i="17"/>
  <c r="U29" i="17"/>
  <c r="T38" i="17"/>
  <c r="U44" i="17"/>
  <c r="T47" i="17"/>
  <c r="U47" i="17"/>
  <c r="U49" i="17"/>
  <c r="T55" i="18"/>
  <c r="U55" i="18"/>
  <c r="Q70" i="18"/>
  <c r="T45" i="19"/>
  <c r="E71" i="19"/>
  <c r="E15" i="20"/>
  <c r="U29" i="20"/>
  <c r="T29" i="20"/>
  <c r="U37" i="20"/>
  <c r="T37" i="20"/>
  <c r="Q66" i="20"/>
  <c r="E79" i="13"/>
  <c r="U97" i="1"/>
  <c r="T97" i="1"/>
  <c r="T108" i="11"/>
  <c r="U108" i="11"/>
  <c r="U98" i="10"/>
  <c r="T98" i="10"/>
  <c r="U14" i="11"/>
  <c r="T23" i="11"/>
  <c r="Q30" i="11"/>
  <c r="S30" i="11"/>
  <c r="T44" i="11"/>
  <c r="T52" i="11"/>
  <c r="Q70" i="11"/>
  <c r="S70" i="11"/>
  <c r="T11" i="12"/>
  <c r="U18" i="12"/>
  <c r="T21" i="12"/>
  <c r="T27" i="12"/>
  <c r="T35" i="12"/>
  <c r="R71" i="12"/>
  <c r="T91" i="12"/>
  <c r="U13" i="13"/>
  <c r="U17" i="13"/>
  <c r="T18" i="13"/>
  <c r="T51" i="13"/>
  <c r="Q53" i="13"/>
  <c r="T86" i="13"/>
  <c r="T46" i="14"/>
  <c r="S67" i="14"/>
  <c r="P71" i="14"/>
  <c r="Q15" i="15"/>
  <c r="U20" i="15"/>
  <c r="Q33" i="15"/>
  <c r="T38" i="15"/>
  <c r="E40" i="15"/>
  <c r="U48" i="15"/>
  <c r="T48" i="15"/>
  <c r="U89" i="15"/>
  <c r="U45" i="16"/>
  <c r="T56" i="16"/>
  <c r="R67" i="16"/>
  <c r="S71" i="16"/>
  <c r="T87" i="16"/>
  <c r="U89" i="16"/>
  <c r="T89" i="16"/>
  <c r="U17" i="17"/>
  <c r="P33" i="17"/>
  <c r="T44" i="17"/>
  <c r="U63" i="17"/>
  <c r="U91" i="17"/>
  <c r="T19" i="18"/>
  <c r="U19" i="18"/>
  <c r="T37" i="18"/>
  <c r="R53" i="18"/>
  <c r="T9" i="19"/>
  <c r="T11" i="19"/>
  <c r="U11" i="19"/>
  <c r="U17" i="19"/>
  <c r="T20" i="19"/>
  <c r="T26" i="19"/>
  <c r="U32" i="19"/>
  <c r="T39" i="19"/>
  <c r="S40" i="19"/>
  <c r="Q40" i="19"/>
  <c r="U40" i="19" s="1"/>
  <c r="U69" i="19"/>
  <c r="T87" i="19"/>
  <c r="U87" i="19"/>
  <c r="U92" i="19"/>
  <c r="T26" i="20"/>
  <c r="U26" i="20"/>
  <c r="Q70" i="20"/>
  <c r="T86" i="20"/>
  <c r="E79" i="5"/>
  <c r="M112" i="15"/>
  <c r="S112" i="15" s="1"/>
  <c r="U100" i="14"/>
  <c r="T100" i="14"/>
  <c r="T13" i="11"/>
  <c r="E15" i="11"/>
  <c r="T22" i="11"/>
  <c r="T29" i="11"/>
  <c r="T43" i="11"/>
  <c r="T51" i="11"/>
  <c r="E67" i="11"/>
  <c r="P15" i="12"/>
  <c r="R15" i="12"/>
  <c r="U47" i="12"/>
  <c r="Q66" i="12"/>
  <c r="S66" i="12"/>
  <c r="T50" i="13"/>
  <c r="E53" i="13"/>
  <c r="U57" i="13"/>
  <c r="P30" i="14"/>
  <c r="R30" i="14"/>
  <c r="T32" i="14"/>
  <c r="T45" i="14"/>
  <c r="E59" i="14"/>
  <c r="T59" i="14" s="1"/>
  <c r="T63" i="14"/>
  <c r="S71" i="14"/>
  <c r="T87" i="14"/>
  <c r="U23" i="15"/>
  <c r="R33" i="15"/>
  <c r="T46" i="15"/>
  <c r="T51" i="15"/>
  <c r="T64" i="15"/>
  <c r="U92" i="15"/>
  <c r="T18" i="16"/>
  <c r="T22" i="16"/>
  <c r="U39" i="16"/>
  <c r="T55" i="16"/>
  <c r="T57" i="16"/>
  <c r="U57" i="16"/>
  <c r="T12" i="17"/>
  <c r="T28" i="17"/>
  <c r="T66" i="17"/>
  <c r="T92" i="17"/>
  <c r="U92" i="17"/>
  <c r="U12" i="18"/>
  <c r="U45" i="18"/>
  <c r="U48" i="18"/>
  <c r="T56" i="18"/>
  <c r="Q59" i="18"/>
  <c r="U90" i="18"/>
  <c r="T93" i="18"/>
  <c r="U42" i="19"/>
  <c r="T42" i="19"/>
  <c r="P67" i="19"/>
  <c r="Q30" i="20"/>
  <c r="E33" i="20"/>
  <c r="E67" i="20"/>
  <c r="E79" i="3"/>
  <c r="T108" i="19"/>
  <c r="U99" i="13"/>
  <c r="U113" i="5"/>
  <c r="T113" i="5"/>
  <c r="U10" i="11"/>
  <c r="U32" i="11"/>
  <c r="Q15" i="12"/>
  <c r="S15" i="12"/>
  <c r="P33" i="12"/>
  <c r="Q30" i="14"/>
  <c r="S30" i="14"/>
  <c r="Q66" i="14"/>
  <c r="T88" i="14"/>
  <c r="U88" i="14"/>
  <c r="T10" i="15"/>
  <c r="R53" i="15"/>
  <c r="P71" i="15"/>
  <c r="U52" i="16"/>
  <c r="T52" i="16"/>
  <c r="T10" i="17"/>
  <c r="P70" i="17"/>
  <c r="P15" i="18"/>
  <c r="T15" i="18" s="1"/>
  <c r="U49" i="18"/>
  <c r="T49" i="18"/>
  <c r="E53" i="18"/>
  <c r="T10" i="19"/>
  <c r="Q30" i="19"/>
  <c r="Q67" i="19"/>
  <c r="T98" i="14"/>
  <c r="U98" i="14"/>
  <c r="S33" i="12"/>
  <c r="S70" i="12"/>
  <c r="R67" i="13"/>
  <c r="S72" i="13"/>
  <c r="E33" i="14"/>
  <c r="T64" i="14"/>
  <c r="U64" i="14"/>
  <c r="R70" i="14"/>
  <c r="E33" i="15"/>
  <c r="S67" i="15"/>
  <c r="U69" i="15"/>
  <c r="P24" i="16"/>
  <c r="R24" i="16"/>
  <c r="T27" i="16"/>
  <c r="U27" i="16"/>
  <c r="T10" i="18"/>
  <c r="Q40" i="18"/>
  <c r="T42" i="18"/>
  <c r="U42" i="18"/>
  <c r="R72" i="18"/>
  <c r="S24" i="19"/>
  <c r="U61" i="19"/>
  <c r="T61" i="19"/>
  <c r="P15" i="20"/>
  <c r="T15" i="20" s="1"/>
  <c r="R15" i="20"/>
  <c r="T18" i="20"/>
  <c r="U18" i="20"/>
  <c r="U49" i="20"/>
  <c r="T49" i="20"/>
  <c r="R33" i="11"/>
  <c r="R33" i="12"/>
  <c r="E66" i="12"/>
  <c r="U32" i="13"/>
  <c r="P71" i="13"/>
  <c r="R71" i="13"/>
  <c r="E15" i="14"/>
  <c r="E24" i="14"/>
  <c r="R40" i="14"/>
  <c r="T58" i="14"/>
  <c r="U58" i="14"/>
  <c r="Q67" i="14"/>
  <c r="S70" i="14"/>
  <c r="E71" i="14"/>
  <c r="T89" i="14"/>
  <c r="E15" i="15"/>
  <c r="U27" i="15"/>
  <c r="R30" i="15"/>
  <c r="E53" i="15"/>
  <c r="R70" i="15"/>
  <c r="U14" i="16"/>
  <c r="T20" i="17"/>
  <c r="U20" i="17"/>
  <c r="R70" i="17"/>
  <c r="U10" i="18"/>
  <c r="T14" i="18"/>
  <c r="T50" i="18"/>
  <c r="E59" i="18"/>
  <c r="P71" i="18"/>
  <c r="T86" i="18"/>
  <c r="U86" i="18"/>
  <c r="T56" i="19"/>
  <c r="U56" i="19"/>
  <c r="Q71" i="19"/>
  <c r="T10" i="20"/>
  <c r="S15" i="20"/>
  <c r="P40" i="20"/>
  <c r="T46" i="20"/>
  <c r="U46" i="20"/>
  <c r="U109" i="12"/>
  <c r="T96" i="7"/>
  <c r="U96" i="7"/>
  <c r="Q15" i="17"/>
  <c r="U15" i="17" s="1"/>
  <c r="Q24" i="17"/>
  <c r="U32" i="17"/>
  <c r="U36" i="17"/>
  <c r="Q66" i="17"/>
  <c r="Q71" i="17"/>
  <c r="U17" i="18"/>
  <c r="E70" i="18"/>
  <c r="R24" i="19"/>
  <c r="R33" i="19"/>
  <c r="U11" i="20"/>
  <c r="U13" i="20"/>
  <c r="R24" i="20"/>
  <c r="R33" i="20"/>
  <c r="T51" i="20"/>
  <c r="E79" i="6"/>
  <c r="U52" i="14"/>
  <c r="E70" i="14"/>
  <c r="S72" i="14"/>
  <c r="U28" i="15"/>
  <c r="Q30" i="15"/>
  <c r="U32" i="15"/>
  <c r="S53" i="15"/>
  <c r="P67" i="15"/>
  <c r="Q70" i="15"/>
  <c r="U70" i="15" s="1"/>
  <c r="S72" i="15"/>
  <c r="R15" i="16"/>
  <c r="E24" i="16"/>
  <c r="T38" i="16"/>
  <c r="Q40" i="16"/>
  <c r="U51" i="16"/>
  <c r="E66" i="16"/>
  <c r="E70" i="16"/>
  <c r="U70" i="16" s="1"/>
  <c r="T13" i="17"/>
  <c r="R15" i="17"/>
  <c r="S15" i="17"/>
  <c r="S24" i="17"/>
  <c r="Q30" i="17"/>
  <c r="E40" i="17"/>
  <c r="T69" i="17"/>
  <c r="R71" i="17"/>
  <c r="S71" i="17"/>
  <c r="R15" i="18"/>
  <c r="E24" i="18"/>
  <c r="Q33" i="19"/>
  <c r="U32" i="20"/>
  <c r="T113" i="17"/>
  <c r="Q53" i="20"/>
  <c r="R53" i="20"/>
  <c r="U58" i="20"/>
  <c r="S67" i="20"/>
  <c r="E72" i="20"/>
  <c r="P72" i="20"/>
  <c r="T72" i="20" s="1"/>
  <c r="Q59" i="20"/>
  <c r="S59" i="20"/>
  <c r="R67" i="20"/>
  <c r="T98" i="20"/>
  <c r="U107" i="20"/>
  <c r="U47" i="19"/>
  <c r="P59" i="19"/>
  <c r="R59" i="19"/>
  <c r="R67" i="19"/>
  <c r="E67" i="19"/>
  <c r="T98" i="19"/>
  <c r="P53" i="18"/>
  <c r="T53" i="18" s="1"/>
  <c r="Q53" i="18"/>
  <c r="R67" i="18"/>
  <c r="S72" i="18"/>
  <c r="S59" i="18"/>
  <c r="E67" i="18"/>
  <c r="U57" i="18"/>
  <c r="S67" i="18"/>
  <c r="E95" i="18"/>
  <c r="U95" i="18" s="1"/>
  <c r="T96" i="18"/>
  <c r="T110" i="18"/>
  <c r="Q67" i="17"/>
  <c r="R72" i="17"/>
  <c r="P59" i="17"/>
  <c r="R59" i="17"/>
  <c r="T58" i="17"/>
  <c r="R67" i="17"/>
  <c r="S67" i="17"/>
  <c r="U109" i="17"/>
  <c r="U96" i="17"/>
  <c r="T103" i="17"/>
  <c r="T101" i="17"/>
  <c r="R72" i="16"/>
  <c r="P53" i="16"/>
  <c r="R53" i="16"/>
  <c r="E53" i="16"/>
  <c r="E67" i="16"/>
  <c r="E59" i="16"/>
  <c r="P72" i="16"/>
  <c r="T72" i="16" s="1"/>
  <c r="S67" i="16"/>
  <c r="S72" i="16"/>
  <c r="U105" i="16"/>
  <c r="U103" i="16"/>
  <c r="T110" i="16"/>
  <c r="T108" i="16"/>
  <c r="E72" i="15"/>
  <c r="P53" i="15"/>
  <c r="R67" i="15"/>
  <c r="U110" i="15"/>
  <c r="E95" i="15"/>
  <c r="P67" i="14"/>
  <c r="Q72" i="14"/>
  <c r="R67" i="14"/>
  <c r="U109" i="14"/>
  <c r="M112" i="14"/>
  <c r="S112" i="14" s="1"/>
  <c r="U103" i="14"/>
  <c r="E79" i="14"/>
  <c r="P53" i="13"/>
  <c r="R53" i="13"/>
  <c r="S67" i="13"/>
  <c r="E72" i="13"/>
  <c r="E67" i="13"/>
  <c r="Q59" i="13"/>
  <c r="S59" i="13"/>
  <c r="R72" i="13"/>
  <c r="Q67" i="13"/>
  <c r="U67" i="13" s="1"/>
  <c r="M112" i="13"/>
  <c r="S112" i="13" s="1"/>
  <c r="R95" i="13"/>
  <c r="U110" i="13"/>
  <c r="S67" i="12"/>
  <c r="S72" i="12"/>
  <c r="E59" i="12"/>
  <c r="Q72" i="12"/>
  <c r="U72" i="12" s="1"/>
  <c r="R67" i="12"/>
  <c r="R72" i="12"/>
  <c r="T99" i="12"/>
  <c r="R95" i="12"/>
  <c r="E53" i="11"/>
  <c r="R72" i="11"/>
  <c r="R67" i="11"/>
  <c r="S67" i="11"/>
  <c r="T98" i="11"/>
  <c r="U110" i="11"/>
  <c r="E53" i="10"/>
  <c r="Q53" i="10"/>
  <c r="Q67" i="10"/>
  <c r="R59" i="10"/>
  <c r="T57" i="10"/>
  <c r="S67" i="10"/>
  <c r="E67" i="10"/>
  <c r="U101" i="10"/>
  <c r="U109" i="10"/>
  <c r="R72" i="9"/>
  <c r="S67" i="9"/>
  <c r="E72" i="9"/>
  <c r="E67" i="9"/>
  <c r="U57" i="9"/>
  <c r="P72" i="9"/>
  <c r="S72" i="9"/>
  <c r="U103" i="9"/>
  <c r="T105" i="9"/>
  <c r="U101" i="9"/>
  <c r="E79" i="9"/>
  <c r="U58" i="8"/>
  <c r="Q67" i="8"/>
  <c r="S72" i="8"/>
  <c r="E72" i="8"/>
  <c r="P59" i="8"/>
  <c r="R59" i="8"/>
  <c r="Q59" i="8"/>
  <c r="S59" i="8"/>
  <c r="R67" i="8"/>
  <c r="R72" i="8"/>
  <c r="R95" i="8"/>
  <c r="T102" i="8"/>
  <c r="T100" i="8"/>
  <c r="S53" i="7"/>
  <c r="S67" i="7"/>
  <c r="E72" i="7"/>
  <c r="R53" i="7"/>
  <c r="E67" i="7"/>
  <c r="R67" i="7"/>
  <c r="R72" i="7"/>
  <c r="U57" i="7"/>
  <c r="S72" i="7"/>
  <c r="T101" i="7"/>
  <c r="U97" i="7"/>
  <c r="T106" i="7"/>
  <c r="T104" i="7"/>
  <c r="S67" i="6"/>
  <c r="P59" i="6"/>
  <c r="R59" i="6"/>
  <c r="U58" i="6"/>
  <c r="T57" i="6"/>
  <c r="R67" i="6"/>
  <c r="R72" i="6"/>
  <c r="Q67" i="6"/>
  <c r="U67" i="6" s="1"/>
  <c r="S72" i="6"/>
  <c r="U104" i="6"/>
  <c r="U108" i="6"/>
  <c r="U106" i="6"/>
  <c r="T98" i="6"/>
  <c r="U103" i="6"/>
  <c r="P53" i="5"/>
  <c r="R53" i="5"/>
  <c r="E67" i="5"/>
  <c r="S67" i="5"/>
  <c r="S53" i="5"/>
  <c r="Q59" i="5"/>
  <c r="E72" i="5"/>
  <c r="E59" i="5"/>
  <c r="U59" i="5" s="1"/>
  <c r="U96" i="5"/>
  <c r="U97" i="5"/>
  <c r="T102" i="5"/>
  <c r="T104" i="5"/>
  <c r="T100" i="5"/>
  <c r="U110" i="5"/>
  <c r="R67" i="4"/>
  <c r="E67" i="4"/>
  <c r="R72" i="4"/>
  <c r="Q72" i="4"/>
  <c r="P59" i="4"/>
  <c r="E72" i="4"/>
  <c r="T96" i="4"/>
  <c r="T98" i="4"/>
  <c r="T100" i="4"/>
  <c r="U109" i="4"/>
  <c r="E79" i="4"/>
  <c r="E53" i="3"/>
  <c r="P53" i="3"/>
  <c r="R53" i="3"/>
  <c r="R67" i="3"/>
  <c r="E72" i="3"/>
  <c r="U57" i="3"/>
  <c r="Q59" i="3"/>
  <c r="T108" i="3"/>
  <c r="T110" i="3"/>
  <c r="Q67" i="2"/>
  <c r="Q72" i="2"/>
  <c r="U72" i="2" s="1"/>
  <c r="Q53" i="2"/>
  <c r="T47" i="2"/>
  <c r="P59" i="2"/>
  <c r="E67" i="2"/>
  <c r="E72" i="2"/>
  <c r="T58" i="2"/>
  <c r="U96" i="2"/>
  <c r="T98" i="2"/>
  <c r="E53" i="1"/>
  <c r="P53" i="1"/>
  <c r="T53" i="1" s="1"/>
  <c r="S53" i="1"/>
  <c r="R53" i="1"/>
  <c r="Q59" i="1"/>
  <c r="S59" i="1"/>
  <c r="R67" i="1"/>
  <c r="E72" i="1"/>
  <c r="U57" i="1"/>
  <c r="S72" i="1"/>
  <c r="P72" i="1"/>
  <c r="T72" i="1" s="1"/>
  <c r="P59" i="1"/>
  <c r="R59" i="1"/>
  <c r="U98" i="1"/>
  <c r="T110" i="1"/>
  <c r="T103" i="1"/>
  <c r="U108" i="1"/>
  <c r="U59" i="3"/>
  <c r="T59" i="3"/>
  <c r="U30" i="4"/>
  <c r="T30" i="4"/>
  <c r="T71" i="5"/>
  <c r="U30" i="2"/>
  <c r="T30" i="2"/>
  <c r="U70" i="1"/>
  <c r="T71" i="3"/>
  <c r="U70" i="5"/>
  <c r="T70" i="2"/>
  <c r="U70" i="3"/>
  <c r="T30" i="5"/>
  <c r="U30" i="5"/>
  <c r="T59" i="1"/>
  <c r="U59" i="1"/>
  <c r="U30" i="3"/>
  <c r="T30" i="3"/>
  <c r="T33" i="4"/>
  <c r="T71" i="1"/>
  <c r="T33" i="2"/>
  <c r="T59" i="5"/>
  <c r="P40" i="1"/>
  <c r="T40" i="1" s="1"/>
  <c r="Q53" i="1"/>
  <c r="U53" i="1" s="1"/>
  <c r="Q71" i="1"/>
  <c r="U71" i="1" s="1"/>
  <c r="P24" i="2"/>
  <c r="Q33" i="2"/>
  <c r="U33" i="2" s="1"/>
  <c r="U53" i="2"/>
  <c r="P67" i="2"/>
  <c r="T67" i="2" s="1"/>
  <c r="P40" i="3"/>
  <c r="T40" i="3" s="1"/>
  <c r="Q53" i="3"/>
  <c r="Q71" i="3"/>
  <c r="U71" i="3" s="1"/>
  <c r="P24" i="4"/>
  <c r="T24" i="4" s="1"/>
  <c r="Q33" i="4"/>
  <c r="U33" i="4" s="1"/>
  <c r="P67" i="4"/>
  <c r="T67" i="4" s="1"/>
  <c r="T71" i="4"/>
  <c r="U71" i="4"/>
  <c r="T33" i="5"/>
  <c r="U40" i="5"/>
  <c r="P40" i="5"/>
  <c r="T40" i="5" s="1"/>
  <c r="Q53" i="5"/>
  <c r="Q71" i="5"/>
  <c r="U71" i="5" s="1"/>
  <c r="U23" i="6"/>
  <c r="T23" i="6"/>
  <c r="U32" i="6"/>
  <c r="T32" i="6"/>
  <c r="U36" i="6"/>
  <c r="T36" i="6"/>
  <c r="U51" i="7"/>
  <c r="T51" i="7"/>
  <c r="U55" i="7"/>
  <c r="T55" i="7"/>
  <c r="U63" i="8"/>
  <c r="T63" i="8"/>
  <c r="T71" i="8"/>
  <c r="U71" i="8"/>
  <c r="U88" i="9"/>
  <c r="T88" i="9"/>
  <c r="P40" i="10"/>
  <c r="T40" i="10" s="1"/>
  <c r="P15" i="1"/>
  <c r="T15" i="1" s="1"/>
  <c r="U33" i="9"/>
  <c r="U59" i="15"/>
  <c r="T59" i="15"/>
  <c r="T66" i="1"/>
  <c r="U66" i="1"/>
  <c r="P66" i="1"/>
  <c r="Q72" i="1"/>
  <c r="U72" i="1" s="1"/>
  <c r="Q59" i="2"/>
  <c r="Q70" i="2"/>
  <c r="U70" i="2" s="1"/>
  <c r="T15" i="3"/>
  <c r="T72" i="3"/>
  <c r="U15" i="3"/>
  <c r="Q15" i="3"/>
  <c r="P30" i="3"/>
  <c r="T66" i="3"/>
  <c r="U66" i="3"/>
  <c r="P66" i="3"/>
  <c r="Q72" i="3"/>
  <c r="U72" i="3" s="1"/>
  <c r="Q59" i="4"/>
  <c r="Q70" i="4"/>
  <c r="T72" i="5"/>
  <c r="T15" i="5"/>
  <c r="Q15" i="5"/>
  <c r="U15" i="5" s="1"/>
  <c r="P30" i="5"/>
  <c r="T66" i="5"/>
  <c r="U66" i="5"/>
  <c r="P66" i="5"/>
  <c r="Q72" i="5"/>
  <c r="U72" i="5" s="1"/>
  <c r="U11" i="6"/>
  <c r="T11" i="6"/>
  <c r="P15" i="6"/>
  <c r="T15" i="6" s="1"/>
  <c r="U64" i="6"/>
  <c r="T64" i="6"/>
  <c r="Q33" i="7"/>
  <c r="U33" i="7" s="1"/>
  <c r="E24" i="8"/>
  <c r="U92" i="8"/>
  <c r="T92" i="8"/>
  <c r="U39" i="9"/>
  <c r="T39" i="9"/>
  <c r="T59" i="9"/>
  <c r="U59" i="9"/>
  <c r="P67" i="9"/>
  <c r="T67" i="9" s="1"/>
  <c r="E24" i="10"/>
  <c r="U59" i="10"/>
  <c r="T59" i="10"/>
  <c r="U47" i="13"/>
  <c r="T47" i="13"/>
  <c r="Q40" i="3"/>
  <c r="U40" i="3" s="1"/>
  <c r="Q67" i="4"/>
  <c r="P70" i="4"/>
  <c r="U15" i="1"/>
  <c r="P30" i="1"/>
  <c r="T30" i="1" s="1"/>
  <c r="Q30" i="1"/>
  <c r="U30" i="1" s="1"/>
  <c r="P33" i="1"/>
  <c r="T33" i="1" s="1"/>
  <c r="Q66" i="1"/>
  <c r="R72" i="1"/>
  <c r="T21" i="2"/>
  <c r="S24" i="2"/>
  <c r="T45" i="2"/>
  <c r="P53" i="2"/>
  <c r="T53" i="2" s="1"/>
  <c r="T57" i="2"/>
  <c r="R59" i="2"/>
  <c r="T61" i="2"/>
  <c r="S67" i="2"/>
  <c r="P71" i="2"/>
  <c r="T71" i="2" s="1"/>
  <c r="R15" i="3"/>
  <c r="Q30" i="3"/>
  <c r="P33" i="3"/>
  <c r="T33" i="3" s="1"/>
  <c r="Q66" i="3"/>
  <c r="R72" i="3"/>
  <c r="S24" i="4"/>
  <c r="P53" i="4"/>
  <c r="T53" i="4" s="1"/>
  <c r="R59" i="4"/>
  <c r="P71" i="4"/>
  <c r="R15" i="5"/>
  <c r="Q30" i="5"/>
  <c r="P33" i="5"/>
  <c r="S40" i="5"/>
  <c r="Q66" i="5"/>
  <c r="R72" i="5"/>
  <c r="Q15" i="6"/>
  <c r="U15" i="6" s="1"/>
  <c r="U30" i="6"/>
  <c r="T30" i="6"/>
  <c r="U35" i="6"/>
  <c r="T35" i="6"/>
  <c r="P40" i="6"/>
  <c r="T40" i="6" s="1"/>
  <c r="P66" i="6"/>
  <c r="P24" i="7"/>
  <c r="Q59" i="7"/>
  <c r="T24" i="9"/>
  <c r="U24" i="9"/>
  <c r="T53" i="9"/>
  <c r="U53" i="9"/>
  <c r="U43" i="9"/>
  <c r="T43" i="9"/>
  <c r="T69" i="11"/>
  <c r="U69" i="11"/>
  <c r="U24" i="1"/>
  <c r="T24" i="3"/>
  <c r="U24" i="3"/>
  <c r="T30" i="7"/>
  <c r="U30" i="7"/>
  <c r="T29" i="15"/>
  <c r="U29" i="15"/>
  <c r="S15" i="1"/>
  <c r="P24" i="1"/>
  <c r="T24" i="1" s="1"/>
  <c r="Q33" i="1"/>
  <c r="U33" i="1" s="1"/>
  <c r="P67" i="1"/>
  <c r="T67" i="1" s="1"/>
  <c r="U40" i="2"/>
  <c r="T40" i="2"/>
  <c r="Q71" i="2"/>
  <c r="U71" i="2" s="1"/>
  <c r="P24" i="3"/>
  <c r="Q33" i="3"/>
  <c r="U33" i="3" s="1"/>
  <c r="U53" i="3"/>
  <c r="T53" i="3"/>
  <c r="P67" i="3"/>
  <c r="T67" i="3" s="1"/>
  <c r="P40" i="4"/>
  <c r="T40" i="4" s="1"/>
  <c r="Q53" i="4"/>
  <c r="U53" i="4" s="1"/>
  <c r="Q71" i="4"/>
  <c r="P24" i="5"/>
  <c r="Q33" i="5"/>
  <c r="U33" i="5" s="1"/>
  <c r="T53" i="5"/>
  <c r="U53" i="5"/>
  <c r="P67" i="5"/>
  <c r="T67" i="5" s="1"/>
  <c r="T13" i="6"/>
  <c r="U47" i="6"/>
  <c r="T47" i="6"/>
  <c r="P53" i="6"/>
  <c r="T53" i="6" s="1"/>
  <c r="U88" i="7"/>
  <c r="T88" i="7"/>
  <c r="U59" i="8"/>
  <c r="T59" i="8"/>
  <c r="T30" i="9"/>
  <c r="U30" i="9"/>
  <c r="U51" i="9"/>
  <c r="T51" i="9"/>
  <c r="U55" i="9"/>
  <c r="T55" i="9"/>
  <c r="U47" i="10"/>
  <c r="T47" i="10"/>
  <c r="U59" i="11"/>
  <c r="T59" i="11"/>
  <c r="T42" i="12"/>
  <c r="U42" i="12"/>
  <c r="U27" i="13"/>
  <c r="T27" i="13"/>
  <c r="S33" i="14"/>
  <c r="Q33" i="14"/>
  <c r="U27" i="6"/>
  <c r="T27" i="6"/>
  <c r="U48" i="6"/>
  <c r="T48" i="6"/>
  <c r="T70" i="6"/>
  <c r="T11" i="1"/>
  <c r="T23" i="1"/>
  <c r="T27" i="1"/>
  <c r="T35" i="1"/>
  <c r="T47" i="1"/>
  <c r="T63" i="1"/>
  <c r="Q67" i="1"/>
  <c r="U67" i="1" s="1"/>
  <c r="P70" i="1"/>
  <c r="T70" i="1" s="1"/>
  <c r="T92" i="1"/>
  <c r="T19" i="2"/>
  <c r="T39" i="2"/>
  <c r="T43" i="2"/>
  <c r="T51" i="2"/>
  <c r="T55" i="2"/>
  <c r="P72" i="2"/>
  <c r="T72" i="2" s="1"/>
  <c r="T88" i="2"/>
  <c r="T11" i="3"/>
  <c r="T23" i="3"/>
  <c r="Q24" i="3"/>
  <c r="T27" i="3"/>
  <c r="T35" i="3"/>
  <c r="T47" i="3"/>
  <c r="P59" i="3"/>
  <c r="T63" i="3"/>
  <c r="Q67" i="3"/>
  <c r="U67" i="3" s="1"/>
  <c r="P70" i="3"/>
  <c r="T70" i="3" s="1"/>
  <c r="T92" i="3"/>
  <c r="P15" i="4"/>
  <c r="T15" i="4" s="1"/>
  <c r="T19" i="4"/>
  <c r="T39" i="4"/>
  <c r="Q40" i="4"/>
  <c r="U40" i="4" s="1"/>
  <c r="T43" i="4"/>
  <c r="T51" i="4"/>
  <c r="T55" i="4"/>
  <c r="P72" i="4"/>
  <c r="T72" i="4" s="1"/>
  <c r="T88" i="4"/>
  <c r="T11" i="5"/>
  <c r="T23" i="5"/>
  <c r="Q24" i="5"/>
  <c r="T27" i="5"/>
  <c r="T35" i="5"/>
  <c r="T47" i="5"/>
  <c r="P59" i="5"/>
  <c r="T63" i="5"/>
  <c r="Q67" i="5"/>
  <c r="U67" i="5" s="1"/>
  <c r="P70" i="5"/>
  <c r="T70" i="5" s="1"/>
  <c r="U24" i="6"/>
  <c r="T24" i="6"/>
  <c r="Q53" i="6"/>
  <c r="U53" i="6" s="1"/>
  <c r="U63" i="6"/>
  <c r="T63" i="6"/>
  <c r="P71" i="6"/>
  <c r="T71" i="6" s="1"/>
  <c r="U92" i="6"/>
  <c r="T92" i="6"/>
  <c r="U71" i="7"/>
  <c r="T71" i="7"/>
  <c r="U11" i="8"/>
  <c r="T11" i="8"/>
  <c r="U23" i="8"/>
  <c r="T23" i="8"/>
  <c r="U27" i="8"/>
  <c r="T27" i="8"/>
  <c r="U47" i="8"/>
  <c r="T47" i="8"/>
  <c r="U23" i="10"/>
  <c r="T23" i="10"/>
  <c r="U71" i="10"/>
  <c r="U19" i="11"/>
  <c r="T19" i="11"/>
  <c r="T30" i="11"/>
  <c r="U30" i="11"/>
  <c r="T24" i="5"/>
  <c r="U24" i="5"/>
  <c r="U59" i="6"/>
  <c r="T59" i="6"/>
  <c r="U19" i="7"/>
  <c r="T19" i="7"/>
  <c r="U70" i="8"/>
  <c r="T70" i="8"/>
  <c r="U92" i="10"/>
  <c r="T92" i="10"/>
  <c r="S71" i="13"/>
  <c r="Q71" i="13"/>
  <c r="T10" i="1"/>
  <c r="T22" i="1"/>
  <c r="T26" i="1"/>
  <c r="U35" i="1"/>
  <c r="T46" i="1"/>
  <c r="T58" i="1"/>
  <c r="T62" i="1"/>
  <c r="T69" i="1"/>
  <c r="T91" i="1"/>
  <c r="U67" i="2"/>
  <c r="U15" i="2"/>
  <c r="T15" i="2"/>
  <c r="T14" i="2"/>
  <c r="T18" i="2"/>
  <c r="T38" i="2"/>
  <c r="T42" i="2"/>
  <c r="U43" i="2"/>
  <c r="T50" i="2"/>
  <c r="U59" i="2"/>
  <c r="T59" i="2"/>
  <c r="U66" i="2"/>
  <c r="T66" i="2"/>
  <c r="T87" i="2"/>
  <c r="T10" i="3"/>
  <c r="T22" i="3"/>
  <c r="T26" i="3"/>
  <c r="U35" i="3"/>
  <c r="T46" i="3"/>
  <c r="T58" i="3"/>
  <c r="T62" i="3"/>
  <c r="T69" i="3"/>
  <c r="T91" i="3"/>
  <c r="U67" i="4"/>
  <c r="U72" i="4"/>
  <c r="U15" i="4"/>
  <c r="T14" i="4"/>
  <c r="T18" i="4"/>
  <c r="T38" i="4"/>
  <c r="T42" i="4"/>
  <c r="U43" i="4"/>
  <c r="T50" i="4"/>
  <c r="U66" i="4"/>
  <c r="T66" i="4"/>
  <c r="T87" i="4"/>
  <c r="T10" i="5"/>
  <c r="T22" i="5"/>
  <c r="T26" i="5"/>
  <c r="U35" i="5"/>
  <c r="T46" i="5"/>
  <c r="T58" i="5"/>
  <c r="T62" i="5"/>
  <c r="T69" i="5"/>
  <c r="T91" i="5"/>
  <c r="U28" i="6"/>
  <c r="T28" i="6"/>
  <c r="P30" i="6"/>
  <c r="Q59" i="6"/>
  <c r="Q70" i="6"/>
  <c r="U70" i="6" s="1"/>
  <c r="Q71" i="6"/>
  <c r="U59" i="7"/>
  <c r="T59" i="7"/>
  <c r="P67" i="7"/>
  <c r="T67" i="7" s="1"/>
  <c r="U70" i="7"/>
  <c r="T70" i="7"/>
  <c r="Q72" i="7"/>
  <c r="U72" i="7" s="1"/>
  <c r="E67" i="8"/>
  <c r="Q70" i="8"/>
  <c r="U19" i="9"/>
  <c r="T19" i="9"/>
  <c r="U27" i="10"/>
  <c r="T27" i="10"/>
  <c r="U63" i="10"/>
  <c r="T63" i="10"/>
  <c r="U93" i="11"/>
  <c r="T93" i="11"/>
  <c r="P40" i="8"/>
  <c r="U11" i="10"/>
  <c r="T11" i="10"/>
  <c r="T9" i="1"/>
  <c r="T61" i="1"/>
  <c r="T9" i="3"/>
  <c r="T61" i="3"/>
  <c r="T9" i="5"/>
  <c r="T61" i="5"/>
  <c r="U12" i="6"/>
  <c r="T12" i="6"/>
  <c r="T24" i="7"/>
  <c r="U24" i="7"/>
  <c r="U39" i="7"/>
  <c r="T39" i="7"/>
  <c r="U43" i="7"/>
  <c r="T43" i="7"/>
  <c r="T40" i="8"/>
  <c r="U35" i="8"/>
  <c r="T35" i="8"/>
  <c r="Q53" i="8"/>
  <c r="U53" i="8" s="1"/>
  <c r="P24" i="9"/>
  <c r="E40" i="9"/>
  <c r="U35" i="10"/>
  <c r="T35" i="10"/>
  <c r="Q59" i="10"/>
  <c r="U70" i="10"/>
  <c r="T70" i="10"/>
  <c r="Q15" i="11"/>
  <c r="P24" i="11"/>
  <c r="T24" i="11" s="1"/>
  <c r="U92" i="13"/>
  <c r="T92" i="13"/>
  <c r="Q30" i="7"/>
  <c r="P33" i="7"/>
  <c r="T33" i="7" s="1"/>
  <c r="Q66" i="7"/>
  <c r="P53" i="8"/>
  <c r="T53" i="8" s="1"/>
  <c r="P71" i="8"/>
  <c r="Q30" i="9"/>
  <c r="P33" i="9"/>
  <c r="T33" i="9" s="1"/>
  <c r="Q66" i="9"/>
  <c r="U30" i="10"/>
  <c r="T30" i="10"/>
  <c r="P53" i="10"/>
  <c r="T53" i="10" s="1"/>
  <c r="P71" i="10"/>
  <c r="T71" i="10" s="1"/>
  <c r="Q40" i="11"/>
  <c r="U48" i="11"/>
  <c r="T48" i="11"/>
  <c r="T87" i="12"/>
  <c r="U87" i="12"/>
  <c r="P15" i="13"/>
  <c r="T15" i="13" s="1"/>
  <c r="U23" i="13"/>
  <c r="T23" i="13"/>
  <c r="E59" i="13"/>
  <c r="T69" i="13"/>
  <c r="U69" i="13"/>
  <c r="Q24" i="14"/>
  <c r="T38" i="14"/>
  <c r="U38" i="14"/>
  <c r="T42" i="14"/>
  <c r="U42" i="14"/>
  <c r="T23" i="16"/>
  <c r="U23" i="16"/>
  <c r="T19" i="6"/>
  <c r="T39" i="6"/>
  <c r="Q40" i="6"/>
  <c r="U40" i="6" s="1"/>
  <c r="T43" i="6"/>
  <c r="T51" i="6"/>
  <c r="P72" i="6"/>
  <c r="T72" i="6" s="1"/>
  <c r="Q24" i="7"/>
  <c r="P59" i="7"/>
  <c r="Q67" i="7"/>
  <c r="P70" i="7"/>
  <c r="P15" i="8"/>
  <c r="T15" i="8" s="1"/>
  <c r="Q40" i="8"/>
  <c r="U40" i="8" s="1"/>
  <c r="P72" i="8"/>
  <c r="T72" i="8" s="1"/>
  <c r="Q24" i="9"/>
  <c r="P59" i="9"/>
  <c r="Q67" i="9"/>
  <c r="P70" i="9"/>
  <c r="T70" i="9" s="1"/>
  <c r="P15" i="10"/>
  <c r="T15" i="10" s="1"/>
  <c r="Q40" i="10"/>
  <c r="U40" i="10" s="1"/>
  <c r="P72" i="10"/>
  <c r="T72" i="10" s="1"/>
  <c r="Q24" i="11"/>
  <c r="U24" i="11" s="1"/>
  <c r="P53" i="11"/>
  <c r="U64" i="11"/>
  <c r="T64" i="11"/>
  <c r="P71" i="11"/>
  <c r="P72" i="11"/>
  <c r="T72" i="11" s="1"/>
  <c r="U19" i="12"/>
  <c r="T19" i="12"/>
  <c r="U33" i="12"/>
  <c r="T33" i="12"/>
  <c r="U51" i="12"/>
  <c r="T51" i="12"/>
  <c r="U55" i="12"/>
  <c r="T55" i="12"/>
  <c r="U59" i="12"/>
  <c r="T59" i="12"/>
  <c r="T10" i="13"/>
  <c r="U10" i="13"/>
  <c r="T14" i="6"/>
  <c r="T18" i="6"/>
  <c r="U66" i="6"/>
  <c r="T66" i="6"/>
  <c r="Q72" i="6"/>
  <c r="U72" i="6" s="1"/>
  <c r="Q70" i="7"/>
  <c r="U67" i="8"/>
  <c r="Q15" i="8"/>
  <c r="U15" i="8" s="1"/>
  <c r="P30" i="8"/>
  <c r="T30" i="8" s="1"/>
  <c r="U66" i="8"/>
  <c r="T66" i="8"/>
  <c r="P66" i="8"/>
  <c r="Q72" i="8"/>
  <c r="U72" i="8" s="1"/>
  <c r="Q59" i="9"/>
  <c r="Q70" i="9"/>
  <c r="U70" i="9" s="1"/>
  <c r="U67" i="10"/>
  <c r="U15" i="10"/>
  <c r="T67" i="10"/>
  <c r="Q15" i="10"/>
  <c r="P30" i="10"/>
  <c r="U66" i="10"/>
  <c r="T66" i="10"/>
  <c r="P66" i="10"/>
  <c r="Q72" i="10"/>
  <c r="U72" i="10" s="1"/>
  <c r="U47" i="11"/>
  <c r="T47" i="11"/>
  <c r="Q53" i="11"/>
  <c r="U53" i="11" s="1"/>
  <c r="Q71" i="11"/>
  <c r="U30" i="12"/>
  <c r="T30" i="12"/>
  <c r="P70" i="12"/>
  <c r="T22" i="13"/>
  <c r="U22" i="13"/>
  <c r="U35" i="13"/>
  <c r="T35" i="13"/>
  <c r="T58" i="13"/>
  <c r="U58" i="13"/>
  <c r="U63" i="13"/>
  <c r="T63" i="13"/>
  <c r="U24" i="14"/>
  <c r="T24" i="14"/>
  <c r="T71" i="15"/>
  <c r="Q30" i="6"/>
  <c r="P33" i="6"/>
  <c r="T33" i="6" s="1"/>
  <c r="Q66" i="6"/>
  <c r="P53" i="7"/>
  <c r="T53" i="7" s="1"/>
  <c r="P71" i="7"/>
  <c r="Q30" i="8"/>
  <c r="U30" i="8" s="1"/>
  <c r="P33" i="8"/>
  <c r="T33" i="8" s="1"/>
  <c r="Q66" i="8"/>
  <c r="P53" i="9"/>
  <c r="P71" i="9"/>
  <c r="T71" i="9" s="1"/>
  <c r="Q30" i="10"/>
  <c r="P33" i="10"/>
  <c r="T33" i="10" s="1"/>
  <c r="Q66" i="10"/>
  <c r="U36" i="11"/>
  <c r="T36" i="11"/>
  <c r="U92" i="11"/>
  <c r="T92" i="11"/>
  <c r="P24" i="12"/>
  <c r="T24" i="12" s="1"/>
  <c r="U38" i="12"/>
  <c r="U44" i="12"/>
  <c r="T44" i="12"/>
  <c r="T26" i="13"/>
  <c r="U26" i="13"/>
  <c r="T46" i="13"/>
  <c r="U46" i="13"/>
  <c r="P59" i="13"/>
  <c r="U71" i="13"/>
  <c r="T71" i="13"/>
  <c r="T91" i="13"/>
  <c r="U91" i="13"/>
  <c r="U19" i="14"/>
  <c r="T19" i="14"/>
  <c r="U33" i="14"/>
  <c r="T33" i="14"/>
  <c r="P70" i="14"/>
  <c r="T70" i="14" s="1"/>
  <c r="P24" i="6"/>
  <c r="Q33" i="6"/>
  <c r="U33" i="6" s="1"/>
  <c r="P67" i="6"/>
  <c r="T67" i="6" s="1"/>
  <c r="U71" i="6"/>
  <c r="T93" i="6"/>
  <c r="T20" i="7"/>
  <c r="U40" i="7"/>
  <c r="P40" i="7"/>
  <c r="T40" i="7" s="1"/>
  <c r="T44" i="7"/>
  <c r="T52" i="7"/>
  <c r="Q53" i="7"/>
  <c r="U53" i="7" s="1"/>
  <c r="T56" i="7"/>
  <c r="Q71" i="7"/>
  <c r="T89" i="7"/>
  <c r="T12" i="8"/>
  <c r="P24" i="8"/>
  <c r="T28" i="8"/>
  <c r="T32" i="8"/>
  <c r="Q33" i="8"/>
  <c r="U33" i="8" s="1"/>
  <c r="T36" i="8"/>
  <c r="T48" i="8"/>
  <c r="T64" i="8"/>
  <c r="P67" i="8"/>
  <c r="T67" i="8" s="1"/>
  <c r="T93" i="8"/>
  <c r="T20" i="9"/>
  <c r="T40" i="9"/>
  <c r="U40" i="9"/>
  <c r="P40" i="9"/>
  <c r="T44" i="9"/>
  <c r="T52" i="9"/>
  <c r="Q53" i="9"/>
  <c r="T56" i="9"/>
  <c r="Q71" i="9"/>
  <c r="U71" i="9" s="1"/>
  <c r="T89" i="9"/>
  <c r="T12" i="10"/>
  <c r="P24" i="10"/>
  <c r="T28" i="10"/>
  <c r="T32" i="10"/>
  <c r="Q33" i="10"/>
  <c r="U33" i="10" s="1"/>
  <c r="T36" i="10"/>
  <c r="U53" i="10"/>
  <c r="T48" i="10"/>
  <c r="T64" i="10"/>
  <c r="P67" i="10"/>
  <c r="T93" i="10"/>
  <c r="T20" i="11"/>
  <c r="P59" i="11"/>
  <c r="U63" i="11"/>
  <c r="T63" i="11"/>
  <c r="U14" i="12"/>
  <c r="Q24" i="12"/>
  <c r="U24" i="12" s="1"/>
  <c r="U39" i="12"/>
  <c r="T39" i="12"/>
  <c r="U88" i="12"/>
  <c r="T88" i="12"/>
  <c r="P40" i="13"/>
  <c r="T40" i="13" s="1"/>
  <c r="T70" i="13"/>
  <c r="U70" i="13"/>
  <c r="T14" i="14"/>
  <c r="U14" i="14"/>
  <c r="U39" i="14"/>
  <c r="T39" i="14"/>
  <c r="U53" i="14"/>
  <c r="T53" i="14"/>
  <c r="U43" i="14"/>
  <c r="T43" i="14"/>
  <c r="U45" i="15"/>
  <c r="T45" i="15"/>
  <c r="U38" i="11"/>
  <c r="Q59" i="11"/>
  <c r="U71" i="11"/>
  <c r="T71" i="11"/>
  <c r="E15" i="12"/>
  <c r="P59" i="12"/>
  <c r="P67" i="12"/>
  <c r="T67" i="12" s="1"/>
  <c r="Q40" i="13"/>
  <c r="U40" i="13" s="1"/>
  <c r="T62" i="13"/>
  <c r="U62" i="13"/>
  <c r="P15" i="14"/>
  <c r="U30" i="14"/>
  <c r="T30" i="14"/>
  <c r="P66" i="15"/>
  <c r="T47" i="16"/>
  <c r="U47" i="16"/>
  <c r="T15" i="7"/>
  <c r="U67" i="7"/>
  <c r="T66" i="7"/>
  <c r="U66" i="7"/>
  <c r="U72" i="9"/>
  <c r="T72" i="9"/>
  <c r="U67" i="9"/>
  <c r="T15" i="9"/>
  <c r="U15" i="9"/>
  <c r="T66" i="9"/>
  <c r="U66" i="9"/>
  <c r="T15" i="11"/>
  <c r="U67" i="11"/>
  <c r="U15" i="11"/>
  <c r="U40" i="11"/>
  <c r="U35" i="11"/>
  <c r="T35" i="11"/>
  <c r="P40" i="11"/>
  <c r="T40" i="11" s="1"/>
  <c r="E70" i="11"/>
  <c r="U20" i="12"/>
  <c r="T20" i="12"/>
  <c r="P30" i="12"/>
  <c r="Q33" i="12"/>
  <c r="U53" i="12"/>
  <c r="T53" i="12"/>
  <c r="U43" i="12"/>
  <c r="T43" i="12"/>
  <c r="U52" i="12"/>
  <c r="T52" i="12"/>
  <c r="U56" i="12"/>
  <c r="T56" i="12"/>
  <c r="P66" i="12"/>
  <c r="Q67" i="12"/>
  <c r="U67" i="12" s="1"/>
  <c r="T70" i="12"/>
  <c r="T71" i="12"/>
  <c r="U71" i="12"/>
  <c r="P72" i="12"/>
  <c r="T72" i="12" s="1"/>
  <c r="U11" i="13"/>
  <c r="T11" i="13"/>
  <c r="U24" i="13"/>
  <c r="P72" i="13"/>
  <c r="T72" i="13" s="1"/>
  <c r="Q15" i="14"/>
  <c r="U15" i="14" s="1"/>
  <c r="T18" i="14"/>
  <c r="U18" i="14"/>
  <c r="P24" i="14"/>
  <c r="U51" i="14"/>
  <c r="T51" i="14"/>
  <c r="U55" i="14"/>
  <c r="T55" i="14"/>
  <c r="U59" i="14"/>
  <c r="T13" i="15"/>
  <c r="U13" i="15"/>
  <c r="T30" i="13"/>
  <c r="U30" i="13"/>
  <c r="U50" i="14"/>
  <c r="U30" i="15"/>
  <c r="U24" i="16"/>
  <c r="T24" i="16"/>
  <c r="U65" i="16"/>
  <c r="T65" i="16"/>
  <c r="P24" i="17"/>
  <c r="P30" i="17"/>
  <c r="T33" i="17"/>
  <c r="Q72" i="17"/>
  <c r="U72" i="17" s="1"/>
  <c r="U40" i="18"/>
  <c r="U35" i="18"/>
  <c r="T35" i="18"/>
  <c r="U63" i="18"/>
  <c r="T63" i="18"/>
  <c r="P30" i="19"/>
  <c r="T106" i="8"/>
  <c r="U106" i="8"/>
  <c r="P59" i="14"/>
  <c r="U65" i="14"/>
  <c r="T65" i="14"/>
  <c r="Q70" i="14"/>
  <c r="U70" i="14" s="1"/>
  <c r="T67" i="15"/>
  <c r="U72" i="15"/>
  <c r="U15" i="15"/>
  <c r="U9" i="15"/>
  <c r="T9" i="15"/>
  <c r="U37" i="16"/>
  <c r="T37" i="16"/>
  <c r="U59" i="16"/>
  <c r="T59" i="16"/>
  <c r="U33" i="19"/>
  <c r="U52" i="20"/>
  <c r="T52" i="20"/>
  <c r="U56" i="20"/>
  <c r="T56" i="20"/>
  <c r="T99" i="20"/>
  <c r="U99" i="20"/>
  <c r="T66" i="11"/>
  <c r="U66" i="11"/>
  <c r="P66" i="11"/>
  <c r="Q72" i="11"/>
  <c r="U72" i="11" s="1"/>
  <c r="Q59" i="12"/>
  <c r="Q70" i="12"/>
  <c r="U70" i="12" s="1"/>
  <c r="U15" i="13"/>
  <c r="Q15" i="13"/>
  <c r="P30" i="13"/>
  <c r="T66" i="13"/>
  <c r="U66" i="13"/>
  <c r="P66" i="13"/>
  <c r="Q72" i="13"/>
  <c r="U72" i="13" s="1"/>
  <c r="Q59" i="14"/>
  <c r="P66" i="14"/>
  <c r="U86" i="14"/>
  <c r="T86" i="14"/>
  <c r="P30" i="15"/>
  <c r="T30" i="15" s="1"/>
  <c r="U19" i="19"/>
  <c r="T19" i="19"/>
  <c r="U93" i="19"/>
  <c r="T93" i="19"/>
  <c r="U20" i="20"/>
  <c r="T20" i="20"/>
  <c r="P33" i="11"/>
  <c r="T33" i="11" s="1"/>
  <c r="T37" i="11"/>
  <c r="T49" i="11"/>
  <c r="T65" i="11"/>
  <c r="Q66" i="11"/>
  <c r="P53" i="12"/>
  <c r="P71" i="12"/>
  <c r="Q30" i="13"/>
  <c r="P33" i="13"/>
  <c r="T33" i="13" s="1"/>
  <c r="Q66" i="13"/>
  <c r="P53" i="14"/>
  <c r="U33" i="15"/>
  <c r="T33" i="15"/>
  <c r="U57" i="15"/>
  <c r="T57" i="15"/>
  <c r="Q59" i="15"/>
  <c r="E30" i="16"/>
  <c r="T36" i="16"/>
  <c r="U49" i="16"/>
  <c r="T49" i="16"/>
  <c r="T24" i="17"/>
  <c r="U24" i="17"/>
  <c r="Q33" i="17"/>
  <c r="U33" i="17" s="1"/>
  <c r="U11" i="18"/>
  <c r="T11" i="18"/>
  <c r="U27" i="18"/>
  <c r="T27" i="18"/>
  <c r="P40" i="18"/>
  <c r="T40" i="18" s="1"/>
  <c r="U47" i="18"/>
  <c r="T47" i="18"/>
  <c r="T30" i="19"/>
  <c r="U30" i="19"/>
  <c r="Q33" i="11"/>
  <c r="U33" i="11" s="1"/>
  <c r="T53" i="11"/>
  <c r="P67" i="11"/>
  <c r="T67" i="11" s="1"/>
  <c r="T40" i="12"/>
  <c r="P40" i="12"/>
  <c r="Q53" i="12"/>
  <c r="Q71" i="12"/>
  <c r="T89" i="12"/>
  <c r="T12" i="13"/>
  <c r="P24" i="13"/>
  <c r="T24" i="13" s="1"/>
  <c r="T28" i="13"/>
  <c r="T32" i="13"/>
  <c r="Q33" i="13"/>
  <c r="U33" i="13" s="1"/>
  <c r="T36" i="13"/>
  <c r="T53" i="13"/>
  <c r="U53" i="13"/>
  <c r="T48" i="13"/>
  <c r="T64" i="13"/>
  <c r="P67" i="13"/>
  <c r="T67" i="13" s="1"/>
  <c r="T93" i="13"/>
  <c r="T20" i="14"/>
  <c r="U40" i="14"/>
  <c r="P40" i="14"/>
  <c r="T40" i="14" s="1"/>
  <c r="T44" i="14"/>
  <c r="T52" i="14"/>
  <c r="Q53" i="14"/>
  <c r="T56" i="14"/>
  <c r="U71" i="14"/>
  <c r="T71" i="14"/>
  <c r="P40" i="15"/>
  <c r="T53" i="15"/>
  <c r="T43" i="15"/>
  <c r="U49" i="15"/>
  <c r="U55" i="15"/>
  <c r="Q71" i="15"/>
  <c r="U71" i="15" s="1"/>
  <c r="Q33" i="16"/>
  <c r="U33" i="16" s="1"/>
  <c r="T71" i="16"/>
  <c r="U71" i="16"/>
  <c r="U92" i="16"/>
  <c r="T92" i="16"/>
  <c r="T30" i="17"/>
  <c r="U30" i="17"/>
  <c r="U39" i="17"/>
  <c r="T39" i="17"/>
  <c r="U51" i="17"/>
  <c r="T51" i="17"/>
  <c r="P67" i="17"/>
  <c r="U23" i="18"/>
  <c r="T23" i="18"/>
  <c r="U71" i="18"/>
  <c r="T71" i="18"/>
  <c r="U36" i="19"/>
  <c r="T36" i="19"/>
  <c r="E67" i="14"/>
  <c r="U21" i="15"/>
  <c r="T21" i="15"/>
  <c r="T66" i="15"/>
  <c r="U66" i="15"/>
  <c r="U61" i="15"/>
  <c r="T61" i="15"/>
  <c r="U90" i="15"/>
  <c r="T90" i="15"/>
  <c r="U13" i="16"/>
  <c r="T13" i="16"/>
  <c r="U17" i="16"/>
  <c r="T17" i="16"/>
  <c r="U40" i="16"/>
  <c r="T35" i="16"/>
  <c r="Q59" i="16"/>
  <c r="P67" i="16"/>
  <c r="T67" i="16" s="1"/>
  <c r="U19" i="17"/>
  <c r="T19" i="17"/>
  <c r="P40" i="17"/>
  <c r="T40" i="17" s="1"/>
  <c r="Q53" i="17"/>
  <c r="U53" i="17" s="1"/>
  <c r="U71" i="17"/>
  <c r="U88" i="17"/>
  <c r="T88" i="17"/>
  <c r="S33" i="19"/>
  <c r="U15" i="12"/>
  <c r="T15" i="12"/>
  <c r="U66" i="12"/>
  <c r="T66" i="12"/>
  <c r="U72" i="14"/>
  <c r="U67" i="14"/>
  <c r="T67" i="14"/>
  <c r="T15" i="14"/>
  <c r="U66" i="14"/>
  <c r="T66" i="14"/>
  <c r="E66" i="14"/>
  <c r="U90" i="14"/>
  <c r="U19" i="15"/>
  <c r="Q53" i="15"/>
  <c r="U53" i="15" s="1"/>
  <c r="U88" i="15"/>
  <c r="U11" i="16"/>
  <c r="U29" i="16"/>
  <c r="T29" i="16"/>
  <c r="P40" i="16"/>
  <c r="T40" i="16" s="1"/>
  <c r="Q53" i="16"/>
  <c r="U43" i="17"/>
  <c r="T43" i="17"/>
  <c r="U55" i="17"/>
  <c r="T55" i="17"/>
  <c r="P66" i="17"/>
  <c r="U13" i="18"/>
  <c r="U30" i="18"/>
  <c r="T30" i="18"/>
  <c r="U59" i="18"/>
  <c r="T59" i="18"/>
  <c r="U70" i="18"/>
  <c r="T70" i="18"/>
  <c r="U92" i="18"/>
  <c r="T92" i="18"/>
  <c r="Q15" i="19"/>
  <c r="P24" i="19"/>
  <c r="T24" i="19" s="1"/>
  <c r="R71" i="14"/>
  <c r="P72" i="14"/>
  <c r="T72" i="14" s="1"/>
  <c r="Q24" i="15"/>
  <c r="S30" i="15"/>
  <c r="P59" i="15"/>
  <c r="S66" i="15"/>
  <c r="Q67" i="15"/>
  <c r="U67" i="15" s="1"/>
  <c r="P70" i="15"/>
  <c r="T70" i="15" s="1"/>
  <c r="R71" i="16"/>
  <c r="S30" i="17"/>
  <c r="R33" i="17"/>
  <c r="T35" i="17"/>
  <c r="S66" i="17"/>
  <c r="P72" i="18"/>
  <c r="T72" i="18" s="1"/>
  <c r="Q24" i="19"/>
  <c r="U24" i="19" s="1"/>
  <c r="U71" i="19"/>
  <c r="T71" i="19"/>
  <c r="P33" i="20"/>
  <c r="U89" i="20"/>
  <c r="T89" i="20"/>
  <c r="U100" i="12"/>
  <c r="T100" i="12"/>
  <c r="S95" i="8"/>
  <c r="M112" i="8"/>
  <c r="S112" i="8" s="1"/>
  <c r="T15" i="16"/>
  <c r="Q15" i="16"/>
  <c r="U15" i="16" s="1"/>
  <c r="P30" i="16"/>
  <c r="U66" i="16"/>
  <c r="T66" i="16"/>
  <c r="P66" i="16"/>
  <c r="Q72" i="16"/>
  <c r="U72" i="16" s="1"/>
  <c r="Q59" i="17"/>
  <c r="Q70" i="17"/>
  <c r="U70" i="17" s="1"/>
  <c r="Q15" i="18"/>
  <c r="U15" i="18" s="1"/>
  <c r="P30" i="18"/>
  <c r="U66" i="18"/>
  <c r="T66" i="18"/>
  <c r="P66" i="18"/>
  <c r="Q72" i="18"/>
  <c r="U72" i="18" s="1"/>
  <c r="T35" i="19"/>
  <c r="U49" i="19"/>
  <c r="T49" i="19"/>
  <c r="Q24" i="20"/>
  <c r="U24" i="20" s="1"/>
  <c r="U113" i="16"/>
  <c r="T113" i="16"/>
  <c r="Q30" i="16"/>
  <c r="P33" i="16"/>
  <c r="T33" i="16" s="1"/>
  <c r="Q66" i="16"/>
  <c r="T86" i="16"/>
  <c r="T9" i="17"/>
  <c r="T21" i="17"/>
  <c r="T45" i="17"/>
  <c r="P53" i="17"/>
  <c r="T53" i="17" s="1"/>
  <c r="T57" i="17"/>
  <c r="T61" i="17"/>
  <c r="P71" i="17"/>
  <c r="T71" i="17" s="1"/>
  <c r="T90" i="17"/>
  <c r="T13" i="18"/>
  <c r="Q30" i="18"/>
  <c r="P33" i="18"/>
  <c r="T33" i="18" s="1"/>
  <c r="Q66" i="18"/>
  <c r="U44" i="20"/>
  <c r="T44" i="20"/>
  <c r="T71" i="20"/>
  <c r="U71" i="20"/>
  <c r="U100" i="9"/>
  <c r="T100" i="9"/>
  <c r="U40" i="15"/>
  <c r="T40" i="15"/>
  <c r="U53" i="16"/>
  <c r="T53" i="16"/>
  <c r="T48" i="16"/>
  <c r="T64" i="16"/>
  <c r="U61" i="17"/>
  <c r="P24" i="18"/>
  <c r="T24" i="18" s="1"/>
  <c r="Q33" i="18"/>
  <c r="U33" i="18" s="1"/>
  <c r="U53" i="18"/>
  <c r="T64" i="18"/>
  <c r="P67" i="18"/>
  <c r="T67" i="18" s="1"/>
  <c r="P40" i="19"/>
  <c r="T40" i="19" s="1"/>
  <c r="U70" i="20"/>
  <c r="T70" i="20"/>
  <c r="L112" i="18"/>
  <c r="R112" i="18" s="1"/>
  <c r="R95" i="18"/>
  <c r="U99" i="11"/>
  <c r="T99" i="11"/>
  <c r="U102" i="10"/>
  <c r="T102" i="10"/>
  <c r="U102" i="6"/>
  <c r="T102" i="6"/>
  <c r="U106" i="2"/>
  <c r="T106" i="2"/>
  <c r="P15" i="15"/>
  <c r="T15" i="15" s="1"/>
  <c r="T24" i="15"/>
  <c r="U24" i="15"/>
  <c r="Q40" i="15"/>
  <c r="P72" i="15"/>
  <c r="T72" i="15" s="1"/>
  <c r="Q24" i="16"/>
  <c r="P59" i="16"/>
  <c r="Q67" i="16"/>
  <c r="U67" i="16" s="1"/>
  <c r="P70" i="16"/>
  <c r="P15" i="17"/>
  <c r="Q40" i="17"/>
  <c r="U40" i="17" s="1"/>
  <c r="P72" i="17"/>
  <c r="Q24" i="18"/>
  <c r="U24" i="18" s="1"/>
  <c r="P59" i="18"/>
  <c r="Q67" i="18"/>
  <c r="U67" i="18" s="1"/>
  <c r="P70" i="18"/>
  <c r="P15" i="19"/>
  <c r="T15" i="19" s="1"/>
  <c r="U37" i="19"/>
  <c r="T37" i="19"/>
  <c r="U48" i="19"/>
  <c r="T48" i="19"/>
  <c r="U64" i="19"/>
  <c r="T64" i="19"/>
  <c r="P71" i="19"/>
  <c r="Q40" i="20"/>
  <c r="E53" i="20"/>
  <c r="P59" i="20"/>
  <c r="U66" i="17"/>
  <c r="T72" i="17"/>
  <c r="U67" i="17"/>
  <c r="T67" i="17"/>
  <c r="T15" i="17"/>
  <c r="T59" i="17"/>
  <c r="U59" i="17"/>
  <c r="T70" i="17"/>
  <c r="T22" i="18"/>
  <c r="T26" i="18"/>
  <c r="T46" i="18"/>
  <c r="T58" i="18"/>
  <c r="T62" i="18"/>
  <c r="T69" i="18"/>
  <c r="T91" i="18"/>
  <c r="U67" i="19"/>
  <c r="T67" i="19"/>
  <c r="U15" i="19"/>
  <c r="T14" i="19"/>
  <c r="T18" i="19"/>
  <c r="P53" i="19"/>
  <c r="T110" i="10"/>
  <c r="U110" i="10"/>
  <c r="R95" i="7"/>
  <c r="L112" i="7"/>
  <c r="R112" i="7" s="1"/>
  <c r="T9" i="16"/>
  <c r="T61" i="16"/>
  <c r="T9" i="18"/>
  <c r="T61" i="18"/>
  <c r="P33" i="19"/>
  <c r="T33" i="19" s="1"/>
  <c r="U35" i="19"/>
  <c r="Q53" i="19"/>
  <c r="P70" i="19"/>
  <c r="U96" i="13"/>
  <c r="T96" i="13"/>
  <c r="Q59" i="19"/>
  <c r="Q70" i="19"/>
  <c r="U15" i="20"/>
  <c r="Q15" i="20"/>
  <c r="P30" i="20"/>
  <c r="U59" i="20"/>
  <c r="T59" i="20"/>
  <c r="U66" i="20"/>
  <c r="T66" i="20"/>
  <c r="P66" i="20"/>
  <c r="S71" i="20"/>
  <c r="Q72" i="20"/>
  <c r="U72" i="20" s="1"/>
  <c r="E79" i="11"/>
  <c r="U113" i="9"/>
  <c r="T113" i="9"/>
  <c r="U97" i="8"/>
  <c r="T97" i="8"/>
  <c r="U110" i="6"/>
  <c r="T110" i="6"/>
  <c r="U107" i="4"/>
  <c r="T107" i="4"/>
  <c r="U66" i="19"/>
  <c r="T89" i="19"/>
  <c r="T12" i="20"/>
  <c r="P24" i="20"/>
  <c r="T24" i="20" s="1"/>
  <c r="T28" i="20"/>
  <c r="T32" i="20"/>
  <c r="Q33" i="20"/>
  <c r="T36" i="20"/>
  <c r="U53" i="20"/>
  <c r="T48" i="20"/>
  <c r="T64" i="20"/>
  <c r="P67" i="20"/>
  <c r="T67" i="20" s="1"/>
  <c r="T93" i="20"/>
  <c r="E79" i="18"/>
  <c r="E79" i="15"/>
  <c r="S95" i="20"/>
  <c r="M112" i="4"/>
  <c r="S112" i="4" s="1"/>
  <c r="S95" i="4"/>
  <c r="U113" i="4"/>
  <c r="T113" i="4"/>
  <c r="P72" i="19"/>
  <c r="T72" i="19" s="1"/>
  <c r="T23" i="20"/>
  <c r="T27" i="20"/>
  <c r="T35" i="20"/>
  <c r="T47" i="20"/>
  <c r="T63" i="20"/>
  <c r="Q67" i="20"/>
  <c r="U67" i="20" s="1"/>
  <c r="P70" i="20"/>
  <c r="T92" i="20"/>
  <c r="E79" i="10"/>
  <c r="E79" i="7"/>
  <c r="U113" i="1"/>
  <c r="T101" i="20"/>
  <c r="T100" i="16"/>
  <c r="T102" i="16"/>
  <c r="T96" i="15"/>
  <c r="U102" i="15"/>
  <c r="U102" i="13"/>
  <c r="T104" i="13"/>
  <c r="T97" i="11"/>
  <c r="T107" i="11"/>
  <c r="S95" i="10"/>
  <c r="U100" i="10"/>
  <c r="T106" i="10"/>
  <c r="U108" i="8"/>
  <c r="T110" i="7"/>
  <c r="U97" i="6"/>
  <c r="U101" i="5"/>
  <c r="T101" i="5"/>
  <c r="T103" i="5"/>
  <c r="U103" i="5"/>
  <c r="U59" i="19"/>
  <c r="T59" i="19"/>
  <c r="T66" i="19"/>
  <c r="P66" i="19"/>
  <c r="U70" i="19"/>
  <c r="T70" i="19"/>
  <c r="Q72" i="19"/>
  <c r="U72" i="19" s="1"/>
  <c r="T69" i="20"/>
  <c r="T91" i="20"/>
  <c r="E79" i="17"/>
  <c r="E79" i="2"/>
  <c r="T113" i="19"/>
  <c r="R95" i="15"/>
  <c r="U96" i="15"/>
  <c r="T65" i="19"/>
  <c r="Q66" i="19"/>
  <c r="T86" i="19"/>
  <c r="T9" i="20"/>
  <c r="T21" i="20"/>
  <c r="U30" i="20"/>
  <c r="T30" i="20"/>
  <c r="T45" i="20"/>
  <c r="P53" i="20"/>
  <c r="T53" i="20" s="1"/>
  <c r="T57" i="20"/>
  <c r="T61" i="20"/>
  <c r="P71" i="20"/>
  <c r="T90" i="20"/>
  <c r="E79" i="16"/>
  <c r="U100" i="1"/>
  <c r="E95" i="20"/>
  <c r="T95" i="20" s="1"/>
  <c r="T99" i="18"/>
  <c r="T105" i="18"/>
  <c r="T107" i="18"/>
  <c r="T107" i="15"/>
  <c r="T109" i="15"/>
  <c r="U102" i="12"/>
  <c r="T106" i="12"/>
  <c r="E95" i="11"/>
  <c r="T95" i="11" s="1"/>
  <c r="U103" i="11"/>
  <c r="U109" i="7"/>
  <c r="T109" i="7"/>
  <c r="U104" i="2"/>
  <c r="U53" i="19"/>
  <c r="T53" i="19"/>
  <c r="U9" i="20"/>
  <c r="U40" i="20"/>
  <c r="T40" i="20"/>
  <c r="U61" i="20"/>
  <c r="E79" i="8"/>
  <c r="T104" i="20"/>
  <c r="T106" i="20"/>
  <c r="T97" i="19"/>
  <c r="T103" i="19"/>
  <c r="T105" i="19"/>
  <c r="U97" i="18"/>
  <c r="T106" i="17"/>
  <c r="T99" i="15"/>
  <c r="T101" i="15"/>
  <c r="T107" i="13"/>
  <c r="T109" i="13"/>
  <c r="U96" i="12"/>
  <c r="U104" i="12"/>
  <c r="T108" i="12"/>
  <c r="M112" i="12"/>
  <c r="S112" i="12" s="1"/>
  <c r="T97" i="10"/>
  <c r="T99" i="10"/>
  <c r="T96" i="9"/>
  <c r="U98" i="8"/>
  <c r="U101" i="6"/>
  <c r="T101" i="6"/>
  <c r="T108" i="4"/>
  <c r="U102" i="2"/>
  <c r="U109" i="2"/>
  <c r="T43" i="20"/>
  <c r="E79" i="20"/>
  <c r="E79" i="19"/>
  <c r="E79" i="12"/>
  <c r="T105" i="1"/>
  <c r="U101" i="19"/>
  <c r="U104" i="17"/>
  <c r="U113" i="14"/>
  <c r="T101" i="13"/>
  <c r="U103" i="13"/>
  <c r="U110" i="12"/>
  <c r="T106" i="11"/>
  <c r="T105" i="10"/>
  <c r="T105" i="7"/>
  <c r="U105" i="7"/>
  <c r="T107" i="7"/>
  <c r="U107" i="7"/>
  <c r="U107" i="2"/>
  <c r="E95" i="3"/>
  <c r="E112" i="3" s="1"/>
  <c r="T98" i="9"/>
  <c r="T109" i="9"/>
  <c r="T104" i="8"/>
  <c r="U99" i="7"/>
  <c r="T103" i="7"/>
  <c r="T108" i="5"/>
  <c r="T99" i="4"/>
  <c r="T101" i="4"/>
  <c r="T103" i="4"/>
  <c r="T97" i="3"/>
  <c r="T99" i="3"/>
  <c r="E95" i="8"/>
  <c r="U95" i="8" s="1"/>
  <c r="T103" i="3"/>
  <c r="T105" i="3"/>
  <c r="T107" i="3"/>
  <c r="T99" i="2"/>
  <c r="T101" i="2"/>
  <c r="U99" i="9"/>
  <c r="T96" i="8"/>
  <c r="T109" i="6"/>
  <c r="U95" i="3"/>
  <c r="T95" i="3"/>
  <c r="U95" i="15"/>
  <c r="T95" i="15"/>
  <c r="E112" i="15"/>
  <c r="U95" i="20"/>
  <c r="U102" i="20"/>
  <c r="U110" i="20"/>
  <c r="U109" i="19"/>
  <c r="U100" i="18"/>
  <c r="U108" i="18"/>
  <c r="U113" i="18"/>
  <c r="S95" i="17"/>
  <c r="U99" i="17"/>
  <c r="U107" i="17"/>
  <c r="U98" i="16"/>
  <c r="U106" i="16"/>
  <c r="U97" i="15"/>
  <c r="U105" i="15"/>
  <c r="U96" i="14"/>
  <c r="U104" i="14"/>
  <c r="U97" i="12"/>
  <c r="E95" i="12"/>
  <c r="T97" i="12"/>
  <c r="S95" i="11"/>
  <c r="M112" i="11"/>
  <c r="S112" i="11" s="1"/>
  <c r="R95" i="10"/>
  <c r="L112" i="10"/>
  <c r="R112" i="10" s="1"/>
  <c r="U113" i="10"/>
  <c r="U105" i="4"/>
  <c r="T105" i="4"/>
  <c r="U113" i="3"/>
  <c r="T96" i="6"/>
  <c r="E95" i="6"/>
  <c r="L112" i="3"/>
  <c r="R112" i="3" s="1"/>
  <c r="U103" i="2"/>
  <c r="T103" i="2"/>
  <c r="E95" i="1"/>
  <c r="T102" i="1"/>
  <c r="L112" i="1"/>
  <c r="R112" i="1" s="1"/>
  <c r="M112" i="18"/>
  <c r="S112" i="18" s="1"/>
  <c r="U105" i="12"/>
  <c r="T105" i="12"/>
  <c r="U107" i="6"/>
  <c r="T107" i="6"/>
  <c r="U106" i="5"/>
  <c r="T106" i="5"/>
  <c r="S95" i="3"/>
  <c r="M112" i="3"/>
  <c r="S112" i="3" s="1"/>
  <c r="U109" i="3"/>
  <c r="T109" i="3"/>
  <c r="T99" i="1"/>
  <c r="T107" i="1"/>
  <c r="M112" i="1"/>
  <c r="S112" i="1" s="1"/>
  <c r="E95" i="16"/>
  <c r="L112" i="16"/>
  <c r="R112" i="16" s="1"/>
  <c r="U101" i="8"/>
  <c r="T101" i="8"/>
  <c r="U100" i="7"/>
  <c r="T100" i="7"/>
  <c r="U102" i="4"/>
  <c r="T102" i="4"/>
  <c r="T96" i="1"/>
  <c r="T104" i="1"/>
  <c r="T103" i="20"/>
  <c r="E95" i="19"/>
  <c r="T102" i="19"/>
  <c r="T110" i="19"/>
  <c r="L112" i="19"/>
  <c r="R112" i="19" s="1"/>
  <c r="T95" i="18"/>
  <c r="T101" i="18"/>
  <c r="T109" i="18"/>
  <c r="T100" i="17"/>
  <c r="T108" i="17"/>
  <c r="T99" i="16"/>
  <c r="T107" i="16"/>
  <c r="M112" i="16"/>
  <c r="S112" i="16" s="1"/>
  <c r="T98" i="15"/>
  <c r="T106" i="15"/>
  <c r="T97" i="14"/>
  <c r="T105" i="14"/>
  <c r="E95" i="13"/>
  <c r="U98" i="13"/>
  <c r="T98" i="13"/>
  <c r="U106" i="13"/>
  <c r="T106" i="13"/>
  <c r="U96" i="11"/>
  <c r="T96" i="11"/>
  <c r="U101" i="11"/>
  <c r="T105" i="11"/>
  <c r="L112" i="11"/>
  <c r="R112" i="11" s="1"/>
  <c r="U113" i="11"/>
  <c r="T104" i="10"/>
  <c r="U102" i="9"/>
  <c r="T102" i="9"/>
  <c r="U107" i="9"/>
  <c r="T110" i="8"/>
  <c r="E95" i="7"/>
  <c r="S95" i="7"/>
  <c r="M112" i="7"/>
  <c r="S112" i="7" s="1"/>
  <c r="R95" i="6"/>
  <c r="L112" i="6"/>
  <c r="R112" i="6" s="1"/>
  <c r="U96" i="6"/>
  <c r="U100" i="2"/>
  <c r="T100" i="2"/>
  <c r="T109" i="1"/>
  <c r="T100" i="20"/>
  <c r="T108" i="20"/>
  <c r="T113" i="20"/>
  <c r="T99" i="19"/>
  <c r="T107" i="19"/>
  <c r="M112" i="19"/>
  <c r="S112" i="19" s="1"/>
  <c r="T98" i="18"/>
  <c r="T106" i="18"/>
  <c r="T97" i="17"/>
  <c r="T105" i="17"/>
  <c r="T96" i="16"/>
  <c r="T104" i="16"/>
  <c r="T103" i="15"/>
  <c r="E95" i="14"/>
  <c r="T102" i="14"/>
  <c r="T110" i="14"/>
  <c r="L112" i="14"/>
  <c r="R112" i="14" s="1"/>
  <c r="U108" i="7"/>
  <c r="T108" i="7"/>
  <c r="T100" i="6"/>
  <c r="T99" i="5"/>
  <c r="U110" i="4"/>
  <c r="T110" i="4"/>
  <c r="U96" i="3"/>
  <c r="T96" i="3"/>
  <c r="U108" i="2"/>
  <c r="T108" i="2"/>
  <c r="U101" i="3"/>
  <c r="T101" i="3"/>
  <c r="T106" i="1"/>
  <c r="T97" i="20"/>
  <c r="U100" i="20"/>
  <c r="T105" i="20"/>
  <c r="T96" i="19"/>
  <c r="T104" i="19"/>
  <c r="T103" i="18"/>
  <c r="E95" i="17"/>
  <c r="T102" i="17"/>
  <c r="T110" i="17"/>
  <c r="L112" i="17"/>
  <c r="R112" i="17" s="1"/>
  <c r="T101" i="16"/>
  <c r="T109" i="16"/>
  <c r="T100" i="15"/>
  <c r="T108" i="15"/>
  <c r="T113" i="15"/>
  <c r="T99" i="14"/>
  <c r="T107" i="14"/>
  <c r="T98" i="12"/>
  <c r="U104" i="11"/>
  <c r="T104" i="11"/>
  <c r="U109" i="11"/>
  <c r="E95" i="10"/>
  <c r="U103" i="10"/>
  <c r="T103" i="10"/>
  <c r="U108" i="10"/>
  <c r="U109" i="8"/>
  <c r="T109" i="8"/>
  <c r="U97" i="4"/>
  <c r="E95" i="4"/>
  <c r="T97" i="4"/>
  <c r="U104" i="3"/>
  <c r="T104" i="3"/>
  <c r="T100" i="13"/>
  <c r="T108" i="13"/>
  <c r="U110" i="9"/>
  <c r="T110" i="9"/>
  <c r="U99" i="6"/>
  <c r="T99" i="6"/>
  <c r="E95" i="5"/>
  <c r="U98" i="5"/>
  <c r="T98" i="5"/>
  <c r="E95" i="9"/>
  <c r="L112" i="9"/>
  <c r="R112" i="9" s="1"/>
  <c r="T113" i="7"/>
  <c r="M112" i="6"/>
  <c r="S112" i="6" s="1"/>
  <c r="T98" i="3"/>
  <c r="T106" i="3"/>
  <c r="T97" i="2"/>
  <c r="T105" i="2"/>
  <c r="T97" i="13"/>
  <c r="T105" i="13"/>
  <c r="T113" i="8"/>
  <c r="E95" i="2"/>
  <c r="T110" i="2"/>
  <c r="U95" i="11" l="1"/>
  <c r="T33" i="20"/>
  <c r="U33" i="20"/>
  <c r="T70" i="16"/>
  <c r="T59" i="4"/>
  <c r="E112" i="18"/>
  <c r="T112" i="18" s="1"/>
  <c r="T70" i="4"/>
  <c r="T24" i="2"/>
  <c r="E112" i="11"/>
  <c r="T112" i="11" s="1"/>
  <c r="U30" i="16"/>
  <c r="T30" i="16"/>
  <c r="T59" i="13"/>
  <c r="U59" i="13"/>
  <c r="U70" i="11"/>
  <c r="T70" i="11"/>
  <c r="E112" i="8"/>
  <c r="U112" i="8" s="1"/>
  <c r="U24" i="10"/>
  <c r="T24" i="10"/>
  <c r="T95" i="8"/>
  <c r="E112" i="20"/>
  <c r="U24" i="8"/>
  <c r="T24" i="8"/>
  <c r="T95" i="4"/>
  <c r="E112" i="4"/>
  <c r="U95" i="4"/>
  <c r="E112" i="10"/>
  <c r="U95" i="10"/>
  <c r="T95" i="10"/>
  <c r="T95" i="12"/>
  <c r="E112" i="12"/>
  <c r="U95" i="12"/>
  <c r="U95" i="9"/>
  <c r="T95" i="9"/>
  <c r="E112" i="9"/>
  <c r="E112" i="7"/>
  <c r="U95" i="7"/>
  <c r="T95" i="7"/>
  <c r="U95" i="13"/>
  <c r="T95" i="13"/>
  <c r="E112" i="13"/>
  <c r="T95" i="19"/>
  <c r="E112" i="19"/>
  <c r="U95" i="19"/>
  <c r="T112" i="20"/>
  <c r="U112" i="20"/>
  <c r="U95" i="6"/>
  <c r="E112" i="6"/>
  <c r="T95" i="6"/>
  <c r="U112" i="3"/>
  <c r="T112" i="3"/>
  <c r="E112" i="2"/>
  <c r="U95" i="2"/>
  <c r="T95" i="2"/>
  <c r="U95" i="1"/>
  <c r="T95" i="1"/>
  <c r="E112" i="1"/>
  <c r="U112" i="11"/>
  <c r="E112" i="14"/>
  <c r="U95" i="14"/>
  <c r="T95" i="14"/>
  <c r="U112" i="18"/>
  <c r="U95" i="5"/>
  <c r="T95" i="5"/>
  <c r="E112" i="5"/>
  <c r="E112" i="17"/>
  <c r="T95" i="17"/>
  <c r="U95" i="17"/>
  <c r="U95" i="16"/>
  <c r="T95" i="16"/>
  <c r="E112" i="16"/>
  <c r="U112" i="15"/>
  <c r="T112" i="15"/>
  <c r="T112" i="8" l="1"/>
  <c r="U112" i="2"/>
  <c r="T112" i="2"/>
  <c r="T112" i="5"/>
  <c r="U112" i="5"/>
  <c r="T112" i="12"/>
  <c r="U112" i="12"/>
  <c r="U112" i="17"/>
  <c r="T112" i="17"/>
  <c r="U112" i="7"/>
  <c r="T112" i="7"/>
  <c r="U112" i="19"/>
  <c r="T112" i="19"/>
  <c r="U112" i="9"/>
  <c r="T112" i="9"/>
  <c r="U112" i="10"/>
  <c r="T112" i="10"/>
  <c r="U112" i="6"/>
  <c r="T112" i="6"/>
  <c r="U112" i="16"/>
  <c r="T112" i="16"/>
  <c r="U112" i="1"/>
  <c r="T112" i="1"/>
  <c r="T112" i="13"/>
  <c r="U112" i="13"/>
  <c r="U112" i="4"/>
  <c r="T112" i="4"/>
  <c r="U112" i="14"/>
  <c r="T112" i="14"/>
</calcChain>
</file>

<file path=xl/sharedStrings.xml><?xml version="1.0" encoding="utf-8"?>
<sst xmlns="http://schemas.openxmlformats.org/spreadsheetml/2006/main" count="4640" uniqueCount="144">
  <si>
    <t>Figures Finalised as at 2024/01/26</t>
  </si>
  <si>
    <t/>
  </si>
  <si>
    <t>2nd Quarter Ended 31 December 2023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</si>
  <si>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</si>
  <si>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</si>
  <si>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</si>
  <si>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</si>
  <si>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</si>
  <si>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</si>
  <si>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</si>
  <si>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</si>
  <si>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2nd Q</t>
  </si>
  <si>
    <t>% Changes for the 2nd Q</t>
  </si>
  <si>
    <t>Approved Roll Over</t>
  </si>
  <si>
    <t>R thousands</t>
  </si>
  <si>
    <t>Division of revenue Act No. 5 of 2022</t>
  </si>
  <si>
    <t>Adjustment (Mid year)</t>
  </si>
  <si>
    <t>Other Adjustments</t>
  </si>
  <si>
    <t>Total Available 2023/24</t>
  </si>
  <si>
    <t>Approved payment schedule</t>
  </si>
  <si>
    <t>Transferred to municipalities for direct grants</t>
  </si>
  <si>
    <t>Actual expenditure National Department by 30 September 2023</t>
  </si>
  <si>
    <t>Actual expenditure by municipalities by 30 September 2023</t>
  </si>
  <si>
    <t>Actual expenditure National Department by 31 December 2023</t>
  </si>
  <si>
    <t>Actual expenditure by municipalities by 31 December 2023</t>
  </si>
  <si>
    <t>Actual expenditure National Department by 31 March 2024</t>
  </si>
  <si>
    <t>Actual expenditure by municipalities by 31 March 2024</t>
  </si>
  <si>
    <t>Actual expenditure National Department by 30 June 2024</t>
  </si>
  <si>
    <t>Actual expenditure by municipalities by 30 June 2024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</si>
  <si>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</si>
  <si>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</si>
  <si>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</si>
  <si>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</si>
  <si>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</si>
  <si>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</si>
  <si>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</si>
  <si>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</si>
  <si>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</si>
  <si>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</si>
  <si>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</si>
  <si>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</si>
  <si>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</si>
  <si>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</si>
  <si>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</si>
  <si>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</si>
  <si>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</si>
  <si>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</si>
  <si>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</si>
  <si>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</si>
  <si>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</si>
  <si>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</si>
  <si>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</si>
  <si>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</si>
  <si>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</si>
  <si>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</si>
  <si>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</si>
  <si>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</si>
  <si>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</si>
  <si>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</si>
  <si>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</si>
  <si>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</si>
  <si>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</si>
  <si>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</si>
  <si>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</si>
  <si>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</si>
  <si>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</si>
  <si>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</si>
  <si>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</si>
  <si>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</si>
  <si>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</si>
  <si>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</si>
  <si>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</si>
  <si>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</si>
  <si>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</si>
  <si>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</si>
  <si>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</si>
  <si>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</si>
  <si>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</si>
  <si>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</si>
  <si>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</si>
  <si>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</si>
  <si>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</si>
  <si>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</si>
  <si>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</si>
  <si>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</si>
  <si>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</si>
  <si>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</si>
  <si>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</si>
  <si>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</si>
  <si>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</si>
  <si>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</si>
  <si>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</si>
  <si>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</si>
  <si>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</si>
  <si>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</si>
  <si>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2023</t>
  </si>
  <si>
    <t>Actual expenditure Provincial Department by 31 December 2023</t>
  </si>
  <si>
    <t>Actual expenditure Provincial Department by 31 March 2024</t>
  </si>
  <si>
    <t>Actual expenditure Provincial Department by 30 June 2024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</si>
  <si>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</si>
  <si>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</si>
  <si>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</si>
  <si>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</si>
  <si>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</si>
  <si>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</si>
  <si>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</si>
  <si>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</si>
  <si>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</si>
  <si>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</si>
  <si>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</si>
  <si>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</si>
  <si>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FREE STATE: MATJHABENG (FS184)</t>
  </si>
  <si>
    <t>GAUTENG: EMFULENI (GT421)</t>
  </si>
  <si>
    <t>GAUTENG: MOGALE CITY (GT481)</t>
  </si>
  <si>
    <t>KWAZULU-NATAL: MSUNDUZI (KZN225)</t>
  </si>
  <si>
    <t>KWAZULU-NATAL: NEWCASTLE (KZN252)</t>
  </si>
  <si>
    <t>KWAZULU-NATAL: UMHLATHUZE (KZN282)</t>
  </si>
  <si>
    <t>LIMPOPO: POLOKWANE (LIM354)</t>
  </si>
  <si>
    <t>MPUMALANGA: GOVAN MBEKI (MP307)</t>
  </si>
  <si>
    <t>MPUMALANGA: EMALAHLENI (MP) (MP312)</t>
  </si>
  <si>
    <t>MPUMALANGA: STEVE TSHWETE (MP313)</t>
  </si>
  <si>
    <t>MPUMALANGA: CITY OF MBOMBELA (MP326)</t>
  </si>
  <si>
    <t>NORTHERN CAPE: SOL PLAATJE (NC091)</t>
  </si>
  <si>
    <t>NORTH WEST: MADIBENG (NW372)</t>
  </si>
  <si>
    <t>NORTH WEST: RUSTENBURG (NW373)</t>
  </si>
  <si>
    <t>NORTH WEST: CITY OF MATLOSANA (NW403)</t>
  </si>
  <si>
    <t>NORTH WEST: J B MARKS (NW405)</t>
  </si>
  <si>
    <t>WESTERN CAPE: DRAKENSTEIN (WC023)</t>
  </si>
  <si>
    <t>WESTERN CAPE: STELLENBOSCH (WC024)</t>
  </si>
  <si>
    <t>WESTERN CAPE: GEORGE (WC044)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</si>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</sst>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left"/>
    </xf>
    <xf numFmtId="165" fontId="2" fillId="0" borderId="22" xfId="0" applyNumberFormat="1" applyFont="1" applyBorder="1" applyAlignment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9" fontId="2" fillId="0" borderId="32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0" xfId="0" applyNumberFormat="1" applyFont="1"/>
    <xf numFmtId="165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5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42521000</v>
      </c>
      <c r="C10" s="92"/>
      <c r="D10" s="92"/>
      <c r="E10" s="92">
        <f t="shared" ref="E10:E15" si="0">$B10      +$C10      +$D10</f>
        <v>42521000</v>
      </c>
      <c r="F10" s="93">
        <v>42521000</v>
      </c>
      <c r="G10" s="94">
        <v>42521000</v>
      </c>
      <c r="H10" s="93">
        <v>3057000</v>
      </c>
      <c r="I10" s="94">
        <v>468625</v>
      </c>
      <c r="J10" s="93">
        <v>6671000</v>
      </c>
      <c r="K10" s="94">
        <v>5498711</v>
      </c>
      <c r="L10" s="93"/>
      <c r="M10" s="94"/>
      <c r="N10" s="93"/>
      <c r="O10" s="94"/>
      <c r="P10" s="93">
        <f t="shared" ref="P10:P15" si="1">$H10      +$J10      +$L10      +$N10</f>
        <v>9728000</v>
      </c>
      <c r="Q10" s="94">
        <f t="shared" ref="Q10:Q15" si="2">$I10      +$K10      +$M10      +$O10</f>
        <v>5967336</v>
      </c>
      <c r="R10" s="48">
        <f t="shared" ref="R10:R15" si="3">IF(($H10      =0),0,((($J10      -$H10      )/$H10      )*100))</f>
        <v>118.22047759241086</v>
      </c>
      <c r="S10" s="49">
        <f t="shared" ref="S10:S15" si="4">IF(($I10      =0),0,((($K10      -$I10      )/$I10      )*100))</f>
        <v>1073.3712456655107</v>
      </c>
      <c r="T10" s="48">
        <f t="shared" ref="T10:T14" si="5">IF(($E10      =0),0,(($P10      /$E10      )*100))</f>
        <v>22.878107288163495</v>
      </c>
      <c r="U10" s="50">
        <f t="shared" ref="U10:U14" si="6">IF(($E10      =0),0,(($Q10      /$E10      )*100))</f>
        <v>14.033856212224549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41500000</v>
      </c>
      <c r="C11" s="92"/>
      <c r="D11" s="92"/>
      <c r="E11" s="92">
        <f t="shared" si="0"/>
        <v>41500000</v>
      </c>
      <c r="F11" s="93">
        <v>41500000</v>
      </c>
      <c r="G11" s="94">
        <v>23500000</v>
      </c>
      <c r="H11" s="93">
        <v>9689000</v>
      </c>
      <c r="I11" s="94">
        <v>15666409</v>
      </c>
      <c r="J11" s="93">
        <v>10040000</v>
      </c>
      <c r="K11" s="94">
        <v>4598385</v>
      </c>
      <c r="L11" s="93"/>
      <c r="M11" s="94"/>
      <c r="N11" s="93"/>
      <c r="O11" s="94"/>
      <c r="P11" s="93">
        <f t="shared" si="1"/>
        <v>19729000</v>
      </c>
      <c r="Q11" s="94">
        <f t="shared" si="2"/>
        <v>20264794</v>
      </c>
      <c r="R11" s="48">
        <f t="shared" si="3"/>
        <v>3.6226648776963568</v>
      </c>
      <c r="S11" s="49">
        <f t="shared" si="4"/>
        <v>-70.64812363828878</v>
      </c>
      <c r="T11" s="48">
        <f t="shared" si="5"/>
        <v>47.539759036144581</v>
      </c>
      <c r="U11" s="50">
        <f t="shared" si="6"/>
        <v>48.83082891566265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215157000</v>
      </c>
      <c r="C13" s="92"/>
      <c r="D13" s="92"/>
      <c r="E13" s="92">
        <f t="shared" si="0"/>
        <v>215157000</v>
      </c>
      <c r="F13" s="93">
        <v>215157000</v>
      </c>
      <c r="G13" s="94">
        <v>99268000</v>
      </c>
      <c r="H13" s="93">
        <v>41008000</v>
      </c>
      <c r="I13" s="94">
        <v>3071693</v>
      </c>
      <c r="J13" s="93">
        <v>24389000</v>
      </c>
      <c r="K13" s="94">
        <v>28871564</v>
      </c>
      <c r="L13" s="93"/>
      <c r="M13" s="94"/>
      <c r="N13" s="93"/>
      <c r="O13" s="94"/>
      <c r="P13" s="93">
        <f t="shared" si="1"/>
        <v>65397000</v>
      </c>
      <c r="Q13" s="94">
        <f t="shared" si="2"/>
        <v>31943257</v>
      </c>
      <c r="R13" s="48">
        <f t="shared" si="3"/>
        <v>-40.52623878267655</v>
      </c>
      <c r="S13" s="49">
        <f t="shared" si="4"/>
        <v>839.92348844757601</v>
      </c>
      <c r="T13" s="48">
        <f t="shared" si="5"/>
        <v>30.395013873589981</v>
      </c>
      <c r="U13" s="50">
        <f t="shared" si="6"/>
        <v>14.846487448700252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10500000</v>
      </c>
      <c r="C14" s="92"/>
      <c r="D14" s="92"/>
      <c r="E14" s="92">
        <f t="shared" si="0"/>
        <v>10500000</v>
      </c>
      <c r="F14" s="93">
        <v>10500000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309678000</v>
      </c>
      <c r="C15" s="95">
        <f>SUM(C9:C14)</f>
        <v>0</v>
      </c>
      <c r="D15" s="95"/>
      <c r="E15" s="95">
        <f t="shared" si="0"/>
        <v>309678000</v>
      </c>
      <c r="F15" s="96">
        <f t="shared" ref="F15:O15" si="7">SUM(F9:F14)</f>
        <v>309678000</v>
      </c>
      <c r="G15" s="97">
        <f t="shared" si="7"/>
        <v>165289000</v>
      </c>
      <c r="H15" s="96">
        <f t="shared" si="7"/>
        <v>53754000</v>
      </c>
      <c r="I15" s="97">
        <f t="shared" si="7"/>
        <v>19206727</v>
      </c>
      <c r="J15" s="96">
        <f t="shared" si="7"/>
        <v>41100000</v>
      </c>
      <c r="K15" s="97">
        <f t="shared" si="7"/>
        <v>38968660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94854000</v>
      </c>
      <c r="Q15" s="97">
        <f t="shared" si="2"/>
        <v>58175387</v>
      </c>
      <c r="R15" s="52">
        <f t="shared" si="3"/>
        <v>-23.540573724746068</v>
      </c>
      <c r="S15" s="53">
        <f t="shared" si="4"/>
        <v>102.89068512297801</v>
      </c>
      <c r="T15" s="52">
        <f>IF((SUM($E9:$E13))=0,0,(P15/(SUM($E9:$E13))*100))</f>
        <v>31.70487134749213</v>
      </c>
      <c r="U15" s="54">
        <f>IF((SUM($E9:$E13))=0,0,(Q15/(SUM($E9:$E13))*100))</f>
        <v>19.445075172639701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1083600000</v>
      </c>
      <c r="C17" s="92"/>
      <c r="D17" s="92"/>
      <c r="E17" s="92">
        <f t="shared" ref="E17:E24" si="8">$B17      +$C17      +$D17</f>
        <v>1083600000</v>
      </c>
      <c r="F17" s="93">
        <v>1083600000</v>
      </c>
      <c r="G17" s="94">
        <v>667325000</v>
      </c>
      <c r="H17" s="93">
        <v>167940000</v>
      </c>
      <c r="I17" s="94">
        <v>145269846</v>
      </c>
      <c r="J17" s="93">
        <v>333786000</v>
      </c>
      <c r="K17" s="94">
        <v>216264463</v>
      </c>
      <c r="L17" s="93"/>
      <c r="M17" s="94"/>
      <c r="N17" s="93"/>
      <c r="O17" s="94"/>
      <c r="P17" s="93">
        <f t="shared" ref="P17:P24" si="9">$H17      +$J17      +$L17      +$N17</f>
        <v>501726000</v>
      </c>
      <c r="Q17" s="94">
        <f t="shared" ref="Q17:Q24" si="10">$I17      +$K17      +$M17      +$O17</f>
        <v>361534309</v>
      </c>
      <c r="R17" s="48">
        <f t="shared" ref="R17:R24" si="11">IF(($H17      =0),0,((($J17      -$H17      )/$H17      )*100))</f>
        <v>98.75312611647017</v>
      </c>
      <c r="S17" s="49">
        <f t="shared" ref="S17:S24" si="12">IF(($I17      =0),0,((($K17      -$I17      )/$I17      )*100))</f>
        <v>48.870855827850193</v>
      </c>
      <c r="T17" s="48">
        <f t="shared" ref="T17:T23" si="13">IF(($E17      =0),0,(($P17      /$E17      )*100))</f>
        <v>46.301771871539316</v>
      </c>
      <c r="U17" s="50">
        <f t="shared" ref="U17:U23" si="14">IF(($E17      =0),0,(($Q17      /$E17      )*100))</f>
        <v>33.364185031376891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16305000</v>
      </c>
      <c r="C20" s="92"/>
      <c r="D20" s="92"/>
      <c r="E20" s="92">
        <f t="shared" si="8"/>
        <v>16305000</v>
      </c>
      <c r="F20" s="93">
        <v>16305000</v>
      </c>
      <c r="G20" s="94">
        <v>16305000</v>
      </c>
      <c r="H20" s="93">
        <v>566000</v>
      </c>
      <c r="I20" s="94">
        <v>214708</v>
      </c>
      <c r="J20" s="93">
        <v>2731000</v>
      </c>
      <c r="K20" s="94">
        <v>3316088</v>
      </c>
      <c r="L20" s="93"/>
      <c r="M20" s="94"/>
      <c r="N20" s="93"/>
      <c r="O20" s="94"/>
      <c r="P20" s="93">
        <f t="shared" si="9"/>
        <v>3297000</v>
      </c>
      <c r="Q20" s="94">
        <f t="shared" si="10"/>
        <v>3530796</v>
      </c>
      <c r="R20" s="48">
        <f t="shared" si="11"/>
        <v>382.50883392226149</v>
      </c>
      <c r="S20" s="49">
        <f t="shared" si="12"/>
        <v>1444.4641093950854</v>
      </c>
      <c r="T20" s="48">
        <f t="shared" si="13"/>
        <v>20.220791168353266</v>
      </c>
      <c r="U20" s="50">
        <f t="shared" si="14"/>
        <v>21.654682612695492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1099905000</v>
      </c>
      <c r="C24" s="95">
        <f>SUM(C17:C23)</f>
        <v>0</v>
      </c>
      <c r="D24" s="95"/>
      <c r="E24" s="95">
        <f t="shared" si="8"/>
        <v>1099905000</v>
      </c>
      <c r="F24" s="96">
        <f t="shared" ref="F24:O24" si="15">SUM(F17:F23)</f>
        <v>1099905000</v>
      </c>
      <c r="G24" s="97">
        <f t="shared" si="15"/>
        <v>683630000</v>
      </c>
      <c r="H24" s="96">
        <f t="shared" si="15"/>
        <v>168506000</v>
      </c>
      <c r="I24" s="97">
        <f t="shared" si="15"/>
        <v>145484554</v>
      </c>
      <c r="J24" s="96">
        <f t="shared" si="15"/>
        <v>336517000</v>
      </c>
      <c r="K24" s="97">
        <f t="shared" si="15"/>
        <v>219580551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505023000</v>
      </c>
      <c r="Q24" s="97">
        <f t="shared" si="10"/>
        <v>365065105</v>
      </c>
      <c r="R24" s="52">
        <f t="shared" si="11"/>
        <v>99.706241914234511</v>
      </c>
      <c r="S24" s="53">
        <f t="shared" si="12"/>
        <v>50.930490531661519</v>
      </c>
      <c r="T24" s="52">
        <f>IF(($E24-$E19-$E23)   =0,0,($P24   /($E24-$E19-$E23)   )*100)</f>
        <v>45.915147217259673</v>
      </c>
      <c r="U24" s="54">
        <f>IF(($E24-$E19-$E23)   =0,0,($Q24   /($E24-$E19-$E23)   )*100)</f>
        <v>33.190603279374123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616404000</v>
      </c>
      <c r="C28" s="92"/>
      <c r="D28" s="92"/>
      <c r="E28" s="92">
        <f>$B28      +$C28      +$D28</f>
        <v>616404000</v>
      </c>
      <c r="F28" s="93">
        <v>616404000</v>
      </c>
      <c r="G28" s="94">
        <v>259648000</v>
      </c>
      <c r="H28" s="93">
        <v>105403000</v>
      </c>
      <c r="I28" s="94">
        <v>62549485</v>
      </c>
      <c r="J28" s="93">
        <v>180820000</v>
      </c>
      <c r="K28" s="94">
        <v>226930655</v>
      </c>
      <c r="L28" s="93"/>
      <c r="M28" s="94"/>
      <c r="N28" s="93"/>
      <c r="O28" s="94"/>
      <c r="P28" s="93">
        <f>$H28      +$J28      +$L28      +$N28</f>
        <v>286223000</v>
      </c>
      <c r="Q28" s="94">
        <f>$I28      +$K28      +$M28      +$O28</f>
        <v>289480140</v>
      </c>
      <c r="R28" s="48">
        <f>IF(($H28      =0),0,((($J28      -$H28      )/$H28      )*100))</f>
        <v>71.551094371127959</v>
      </c>
      <c r="S28" s="49">
        <f>IF(($I28      =0),0,((($K28      -$I28      )/$I28      )*100))</f>
        <v>262.80179604995948</v>
      </c>
      <c r="T28" s="48">
        <f>IF(($E28      =0),0,(($P28      /$E28      )*100))</f>
        <v>46.434319050492853</v>
      </c>
      <c r="U28" s="50">
        <f>IF(($E28      =0),0,(($Q28      /$E28      )*100))</f>
        <v>46.96272898942901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616404000</v>
      </c>
      <c r="C30" s="95">
        <f>SUM(C26:C29)</f>
        <v>0</v>
      </c>
      <c r="D30" s="95"/>
      <c r="E30" s="95">
        <f>$B30      +$C30      +$D30</f>
        <v>616404000</v>
      </c>
      <c r="F30" s="96">
        <f t="shared" ref="F30:O30" si="16">SUM(F26:F29)</f>
        <v>616404000</v>
      </c>
      <c r="G30" s="97">
        <f t="shared" si="16"/>
        <v>259648000</v>
      </c>
      <c r="H30" s="96">
        <f t="shared" si="16"/>
        <v>105403000</v>
      </c>
      <c r="I30" s="97">
        <f t="shared" si="16"/>
        <v>62549485</v>
      </c>
      <c r="J30" s="96">
        <f t="shared" si="16"/>
        <v>180820000</v>
      </c>
      <c r="K30" s="97">
        <f t="shared" si="16"/>
        <v>226930655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286223000</v>
      </c>
      <c r="Q30" s="97">
        <f>$I30      +$K30      +$M30      +$O30</f>
        <v>289480140</v>
      </c>
      <c r="R30" s="52">
        <f>IF(($H30      =0),0,((($J30      -$H30      )/$H30      )*100))</f>
        <v>71.551094371127959</v>
      </c>
      <c r="S30" s="53">
        <f>IF(($I30      =0),0,((($K30      -$I30      )/$I30      )*100))</f>
        <v>262.80179604995948</v>
      </c>
      <c r="T30" s="52">
        <f>IF($E30   =0,0,($P30   /$E30   )*100)</f>
        <v>46.434319050492853</v>
      </c>
      <c r="U30" s="54">
        <f>IF($E30   =0,0,($Q30   /$E30   )*100)</f>
        <v>46.96272898942901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80343000</v>
      </c>
      <c r="C32" s="92"/>
      <c r="D32" s="92"/>
      <c r="E32" s="92">
        <f>$B32      +$C32      +$D32</f>
        <v>80343000</v>
      </c>
      <c r="F32" s="93">
        <v>80343000</v>
      </c>
      <c r="G32" s="94">
        <v>49950000</v>
      </c>
      <c r="H32" s="93">
        <v>22775000</v>
      </c>
      <c r="I32" s="94">
        <v>20873278</v>
      </c>
      <c r="J32" s="93">
        <v>14417000</v>
      </c>
      <c r="K32" s="94">
        <v>12827821</v>
      </c>
      <c r="L32" s="93"/>
      <c r="M32" s="94"/>
      <c r="N32" s="93"/>
      <c r="O32" s="94"/>
      <c r="P32" s="93">
        <f>$H32      +$J32      +$L32      +$N32</f>
        <v>37192000</v>
      </c>
      <c r="Q32" s="94">
        <f>$I32      +$K32      +$M32      +$O32</f>
        <v>33701099</v>
      </c>
      <c r="R32" s="48">
        <f>IF(($H32      =0),0,((($J32      -$H32      )/$H32      )*100))</f>
        <v>-36.69813391877058</v>
      </c>
      <c r="S32" s="49">
        <f>IF(($I32      =0),0,((($K32      -$I32      )/$I32      )*100))</f>
        <v>-38.544290935041445</v>
      </c>
      <c r="T32" s="48">
        <f>IF(($E32      =0),0,(($P32      /$E32      )*100))</f>
        <v>46.291525086192948</v>
      </c>
      <c r="U32" s="50">
        <f>IF(($E32      =0),0,(($Q32      /$E32      )*100))</f>
        <v>41.946528011152182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80343000</v>
      </c>
      <c r="C33" s="95">
        <f>C32</f>
        <v>0</v>
      </c>
      <c r="D33" s="95"/>
      <c r="E33" s="95">
        <f>$B33      +$C33      +$D33</f>
        <v>80343000</v>
      </c>
      <c r="F33" s="96">
        <f t="shared" ref="F33:O33" si="17">F32</f>
        <v>80343000</v>
      </c>
      <c r="G33" s="97">
        <f t="shared" si="17"/>
        <v>49950000</v>
      </c>
      <c r="H33" s="96">
        <f t="shared" si="17"/>
        <v>22775000</v>
      </c>
      <c r="I33" s="97">
        <f t="shared" si="17"/>
        <v>20873278</v>
      </c>
      <c r="J33" s="96">
        <f t="shared" si="17"/>
        <v>14417000</v>
      </c>
      <c r="K33" s="97">
        <f t="shared" si="17"/>
        <v>12827821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37192000</v>
      </c>
      <c r="Q33" s="97">
        <f>$I33      +$K33      +$M33      +$O33</f>
        <v>33701099</v>
      </c>
      <c r="R33" s="52">
        <f>IF(($H33      =0),0,((($J33      -$H33      )/$H33      )*100))</f>
        <v>-36.69813391877058</v>
      </c>
      <c r="S33" s="53">
        <f>IF(($I33      =0),0,((($K33      -$I33      )/$I33      )*100))</f>
        <v>-38.544290935041445</v>
      </c>
      <c r="T33" s="52">
        <f>IF($E33   =0,0,($P33   /$E33   )*100)</f>
        <v>46.291525086192948</v>
      </c>
      <c r="U33" s="54">
        <f>IF($E33   =0,0,($Q33   /$E33   )*100)</f>
        <v>41.946528011152182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435983000</v>
      </c>
      <c r="C35" s="92"/>
      <c r="D35" s="92"/>
      <c r="E35" s="92">
        <f t="shared" ref="E35:E40" si="18">$B35      +$C35      +$D35</f>
        <v>435983000</v>
      </c>
      <c r="F35" s="93">
        <v>435983000</v>
      </c>
      <c r="G35" s="94">
        <v>214360000</v>
      </c>
      <c r="H35" s="93">
        <v>29791000</v>
      </c>
      <c r="I35" s="94">
        <v>11297927</v>
      </c>
      <c r="J35" s="93">
        <v>101474000</v>
      </c>
      <c r="K35" s="94">
        <v>98422820</v>
      </c>
      <c r="L35" s="93"/>
      <c r="M35" s="94"/>
      <c r="N35" s="93"/>
      <c r="O35" s="94"/>
      <c r="P35" s="93">
        <f t="shared" ref="P35:P40" si="19">$H35      +$J35      +$L35      +$N35</f>
        <v>131265000</v>
      </c>
      <c r="Q35" s="94">
        <f t="shared" ref="Q35:Q40" si="20">$I35      +$K35      +$M35      +$O35</f>
        <v>109720747</v>
      </c>
      <c r="R35" s="48">
        <f t="shared" ref="R35:R40" si="21">IF(($H35      =0),0,((($J35      -$H35      )/$H35      )*100))</f>
        <v>240.61965022993525</v>
      </c>
      <c r="S35" s="49">
        <f t="shared" ref="S35:S40" si="22">IF(($I35      =0),0,((($K35      -$I35      )/$I35      )*100))</f>
        <v>771.15822221191547</v>
      </c>
      <c r="T35" s="48">
        <f t="shared" ref="T35:T39" si="23">IF(($E35      =0),0,(($P35      /$E35      )*100))</f>
        <v>30.10782530511511</v>
      </c>
      <c r="U35" s="50">
        <f t="shared" ref="U35:U39" si="24">IF(($E35      =0),0,(($Q35      /$E35      )*100))</f>
        <v>25.166290199388509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490263000</v>
      </c>
      <c r="C36" s="92"/>
      <c r="D36" s="92"/>
      <c r="E36" s="92">
        <f t="shared" si="18"/>
        <v>490263000</v>
      </c>
      <c r="F36" s="93">
        <v>490263000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40000000</v>
      </c>
      <c r="C38" s="92"/>
      <c r="D38" s="92"/>
      <c r="E38" s="92">
        <f t="shared" si="18"/>
        <v>40000000</v>
      </c>
      <c r="F38" s="93">
        <v>40000000</v>
      </c>
      <c r="G38" s="94">
        <v>30000000</v>
      </c>
      <c r="H38" s="93">
        <v>5057000</v>
      </c>
      <c r="I38" s="94">
        <v>8652743</v>
      </c>
      <c r="J38" s="93">
        <v>12022000</v>
      </c>
      <c r="K38" s="94">
        <v>7465112</v>
      </c>
      <c r="L38" s="93"/>
      <c r="M38" s="94"/>
      <c r="N38" s="93"/>
      <c r="O38" s="94"/>
      <c r="P38" s="93">
        <f t="shared" si="19"/>
        <v>17079000</v>
      </c>
      <c r="Q38" s="94">
        <f t="shared" si="20"/>
        <v>16117855</v>
      </c>
      <c r="R38" s="48">
        <f t="shared" si="21"/>
        <v>137.7298793751236</v>
      </c>
      <c r="S38" s="49">
        <f t="shared" si="22"/>
        <v>-13.725485663910279</v>
      </c>
      <c r="T38" s="48">
        <f t="shared" si="23"/>
        <v>42.697499999999998</v>
      </c>
      <c r="U38" s="50">
        <f t="shared" si="24"/>
        <v>40.2946375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966246000</v>
      </c>
      <c r="C40" s="95">
        <f>SUM(C35:C39)</f>
        <v>0</v>
      </c>
      <c r="D40" s="95"/>
      <c r="E40" s="95">
        <f t="shared" si="18"/>
        <v>966246000</v>
      </c>
      <c r="F40" s="96">
        <f t="shared" ref="F40:O40" si="25">SUM(F35:F39)</f>
        <v>966246000</v>
      </c>
      <c r="G40" s="97">
        <f t="shared" si="25"/>
        <v>244360000</v>
      </c>
      <c r="H40" s="96">
        <f t="shared" si="25"/>
        <v>34848000</v>
      </c>
      <c r="I40" s="97">
        <f t="shared" si="25"/>
        <v>19950670</v>
      </c>
      <c r="J40" s="96">
        <f t="shared" si="25"/>
        <v>113496000</v>
      </c>
      <c r="K40" s="97">
        <f t="shared" si="25"/>
        <v>105887932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148344000</v>
      </c>
      <c r="Q40" s="97">
        <f t="shared" si="20"/>
        <v>125838602</v>
      </c>
      <c r="R40" s="52">
        <f t="shared" si="21"/>
        <v>225.68870523415976</v>
      </c>
      <c r="S40" s="53">
        <f t="shared" si="22"/>
        <v>430.74875179630556</v>
      </c>
      <c r="T40" s="52">
        <f>IF((+$E35+$E38) =0,0,(P40   /(+$E35+$E38) )*100)</f>
        <v>31.165818947315344</v>
      </c>
      <c r="U40" s="54">
        <f>IF((+$E35+$E38) =0,0,(Q40   /(+$E35+$E38) )*100)</f>
        <v>26.437625293340311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1027987000</v>
      </c>
      <c r="C43" s="92"/>
      <c r="D43" s="92"/>
      <c r="E43" s="92">
        <f t="shared" si="26"/>
        <v>1027987000</v>
      </c>
      <c r="F43" s="93">
        <v>1027987000</v>
      </c>
      <c r="G43" s="94">
        <v>545794000</v>
      </c>
      <c r="H43" s="93">
        <v>127258000</v>
      </c>
      <c r="I43" s="94">
        <v>148785187</v>
      </c>
      <c r="J43" s="93">
        <v>275806000</v>
      </c>
      <c r="K43" s="94">
        <v>231412824</v>
      </c>
      <c r="L43" s="93"/>
      <c r="M43" s="94"/>
      <c r="N43" s="93"/>
      <c r="O43" s="94"/>
      <c r="P43" s="93">
        <f t="shared" si="27"/>
        <v>403064000</v>
      </c>
      <c r="Q43" s="94">
        <f t="shared" si="28"/>
        <v>380198011</v>
      </c>
      <c r="R43" s="48">
        <f t="shared" si="29"/>
        <v>116.72979301890646</v>
      </c>
      <c r="S43" s="49">
        <f t="shared" si="30"/>
        <v>55.534854420689072</v>
      </c>
      <c r="T43" s="48">
        <f t="shared" si="31"/>
        <v>39.209056145651651</v>
      </c>
      <c r="U43" s="50">
        <f t="shared" si="32"/>
        <v>36.98471002065201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935795000</v>
      </c>
      <c r="C44" s="92"/>
      <c r="D44" s="92"/>
      <c r="E44" s="92">
        <f t="shared" si="26"/>
        <v>935795000</v>
      </c>
      <c r="F44" s="93">
        <v>935795000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509932000</v>
      </c>
      <c r="C51" s="92"/>
      <c r="D51" s="92"/>
      <c r="E51" s="92">
        <f t="shared" si="26"/>
        <v>509932000</v>
      </c>
      <c r="F51" s="93">
        <v>509932000</v>
      </c>
      <c r="G51" s="94">
        <v>340846000</v>
      </c>
      <c r="H51" s="93">
        <v>56628000</v>
      </c>
      <c r="I51" s="94">
        <v>51929637</v>
      </c>
      <c r="J51" s="93">
        <v>117833000</v>
      </c>
      <c r="K51" s="94">
        <v>104513891</v>
      </c>
      <c r="L51" s="93"/>
      <c r="M51" s="94"/>
      <c r="N51" s="93"/>
      <c r="O51" s="94"/>
      <c r="P51" s="93">
        <f t="shared" si="27"/>
        <v>174461000</v>
      </c>
      <c r="Q51" s="94">
        <f t="shared" si="28"/>
        <v>156443528</v>
      </c>
      <c r="R51" s="48">
        <f t="shared" si="29"/>
        <v>108.0825739916649</v>
      </c>
      <c r="S51" s="49">
        <f t="shared" si="30"/>
        <v>101.26058458679385</v>
      </c>
      <c r="T51" s="48">
        <f t="shared" si="31"/>
        <v>34.212600895805714</v>
      </c>
      <c r="U51" s="50">
        <f t="shared" si="32"/>
        <v>30.679292140912906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37768000</v>
      </c>
      <c r="C52" s="92"/>
      <c r="D52" s="92"/>
      <c r="E52" s="92">
        <f t="shared" si="26"/>
        <v>37768000</v>
      </c>
      <c r="F52" s="93">
        <v>37768000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2511482000</v>
      </c>
      <c r="C53" s="95">
        <f>SUM(C42:C52)</f>
        <v>0</v>
      </c>
      <c r="D53" s="95"/>
      <c r="E53" s="95">
        <f t="shared" si="26"/>
        <v>2511482000</v>
      </c>
      <c r="F53" s="96">
        <f t="shared" ref="F53:O53" si="33">SUM(F42:F52)</f>
        <v>2511482000</v>
      </c>
      <c r="G53" s="97">
        <f t="shared" si="33"/>
        <v>886640000</v>
      </c>
      <c r="H53" s="96">
        <f t="shared" si="33"/>
        <v>183886000</v>
      </c>
      <c r="I53" s="97">
        <f t="shared" si="33"/>
        <v>200714824</v>
      </c>
      <c r="J53" s="96">
        <f t="shared" si="33"/>
        <v>393639000</v>
      </c>
      <c r="K53" s="97">
        <f t="shared" si="33"/>
        <v>335926715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577525000</v>
      </c>
      <c r="Q53" s="97">
        <f t="shared" si="28"/>
        <v>536641539</v>
      </c>
      <c r="R53" s="52">
        <f t="shared" si="29"/>
        <v>114.06686751574344</v>
      </c>
      <c r="S53" s="53">
        <f t="shared" si="30"/>
        <v>67.365174283290614</v>
      </c>
      <c r="T53" s="52">
        <f>IF((+$E43+$E45+$E47+$E48+$E51) =0,0,(P53   /(+$E43+$E45+$E47+$E48+$E51) )*100)</f>
        <v>37.552367842519665</v>
      </c>
      <c r="U53" s="54">
        <f>IF((+$E43+$E45+$E47+$E48+$E51) =0,0,(Q53   /(+$E43+$E45+$E47+$E48+$E51) )*100)</f>
        <v>34.894005406006428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5584058000</v>
      </c>
      <c r="C67" s="104">
        <f>SUM(C9:C14,C17:C23,C26:C29,C32,C35:C39,C42:C52,C55:C58,C61:C65)</f>
        <v>0</v>
      </c>
      <c r="D67" s="104"/>
      <c r="E67" s="104">
        <f t="shared" si="35"/>
        <v>5584058000</v>
      </c>
      <c r="F67" s="105">
        <f t="shared" ref="F67:O67" si="43">SUM(F9:F14,F17:F23,F26:F29,F32,F35:F39,F42:F52,F55:F58,F61:F65)</f>
        <v>5584058000</v>
      </c>
      <c r="G67" s="106">
        <f t="shared" si="43"/>
        <v>2289517000</v>
      </c>
      <c r="H67" s="105">
        <f t="shared" si="43"/>
        <v>569172000</v>
      </c>
      <c r="I67" s="106">
        <f t="shared" si="43"/>
        <v>468779538</v>
      </c>
      <c r="J67" s="105">
        <f t="shared" si="43"/>
        <v>1079989000</v>
      </c>
      <c r="K67" s="106">
        <f t="shared" si="43"/>
        <v>940122334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1649161000</v>
      </c>
      <c r="Q67" s="106">
        <f t="shared" si="37"/>
        <v>1408901872</v>
      </c>
      <c r="R67" s="61">
        <f t="shared" si="38"/>
        <v>89.747387432972815</v>
      </c>
      <c r="S67" s="62">
        <f t="shared" si="39"/>
        <v>100.5467939174427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40.128188407419266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34.282086325823677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2184490000</v>
      </c>
      <c r="C69" s="92"/>
      <c r="D69" s="92"/>
      <c r="E69" s="92">
        <f>$B69      +$C69      +$D69</f>
        <v>2184490000</v>
      </c>
      <c r="F69" s="93">
        <v>2184490000</v>
      </c>
      <c r="G69" s="94">
        <v>1337698000</v>
      </c>
      <c r="H69" s="93">
        <v>423377000</v>
      </c>
      <c r="I69" s="94">
        <v>393607700</v>
      </c>
      <c r="J69" s="93">
        <v>508476000</v>
      </c>
      <c r="K69" s="94">
        <v>555168128</v>
      </c>
      <c r="L69" s="93"/>
      <c r="M69" s="94"/>
      <c r="N69" s="93"/>
      <c r="O69" s="94"/>
      <c r="P69" s="93">
        <f>$H69      +$J69      +$L69      +$N69</f>
        <v>931853000</v>
      </c>
      <c r="Q69" s="94">
        <f>$I69      +$K69      +$M69      +$O69</f>
        <v>948775828</v>
      </c>
      <c r="R69" s="48">
        <f>IF(($H69      =0),0,((($J69      -$H69      )/$H69      )*100))</f>
        <v>20.100052671732286</v>
      </c>
      <c r="S69" s="49">
        <f>IF(($I69      =0),0,((($K69      -$I69      )/$I69      )*100))</f>
        <v>41.046053723034383</v>
      </c>
      <c r="T69" s="48">
        <f>IF(($E69      =0),0,(($P69      /$E69      )*100))</f>
        <v>42.657691268900294</v>
      </c>
      <c r="U69" s="50">
        <f>IF(($E69      =0),0,(($Q69      /$E69      )*100))</f>
        <v>43.432372224180469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2184490000</v>
      </c>
      <c r="C70" s="101">
        <f>C69</f>
        <v>0</v>
      </c>
      <c r="D70" s="101"/>
      <c r="E70" s="101">
        <f>$B70      +$C70      +$D70</f>
        <v>2184490000</v>
      </c>
      <c r="F70" s="102">
        <f t="shared" ref="F70:O70" si="44">F69</f>
        <v>2184490000</v>
      </c>
      <c r="G70" s="103">
        <f t="shared" si="44"/>
        <v>1337698000</v>
      </c>
      <c r="H70" s="102">
        <f t="shared" si="44"/>
        <v>423377000</v>
      </c>
      <c r="I70" s="103">
        <f t="shared" si="44"/>
        <v>393607700</v>
      </c>
      <c r="J70" s="102">
        <f t="shared" si="44"/>
        <v>508476000</v>
      </c>
      <c r="K70" s="103">
        <f t="shared" si="44"/>
        <v>555168128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931853000</v>
      </c>
      <c r="Q70" s="103">
        <f>$I70      +$K70      +$M70      +$O70</f>
        <v>948775828</v>
      </c>
      <c r="R70" s="57">
        <f>IF(($H70      =0),0,((($J70      -$H70      )/$H70      )*100))</f>
        <v>20.100052671732286</v>
      </c>
      <c r="S70" s="58">
        <f>IF(($I70      =0),0,((($K70      -$I70      )/$I70      )*100))</f>
        <v>41.046053723034383</v>
      </c>
      <c r="T70" s="57">
        <f>IF($E70   =0,0,($P70   /$E70   )*100)</f>
        <v>42.657691268900294</v>
      </c>
      <c r="U70" s="59">
        <f>IF($E70   =0,0,($Q70   /$E70 )*100)</f>
        <v>43.432372224180469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2184490000</v>
      </c>
      <c r="C71" s="104">
        <f>C69</f>
        <v>0</v>
      </c>
      <c r="D71" s="104"/>
      <c r="E71" s="104">
        <f>$B71      +$C71      +$D71</f>
        <v>2184490000</v>
      </c>
      <c r="F71" s="105">
        <f t="shared" ref="F71:O71" si="45">F69</f>
        <v>2184490000</v>
      </c>
      <c r="G71" s="106">
        <f t="shared" si="45"/>
        <v>1337698000</v>
      </c>
      <c r="H71" s="105">
        <f t="shared" si="45"/>
        <v>423377000</v>
      </c>
      <c r="I71" s="106">
        <f t="shared" si="45"/>
        <v>393607700</v>
      </c>
      <c r="J71" s="105">
        <f t="shared" si="45"/>
        <v>508476000</v>
      </c>
      <c r="K71" s="106">
        <f t="shared" si="45"/>
        <v>555168128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931853000</v>
      </c>
      <c r="Q71" s="106">
        <f>$I71      +$K71      +$M71      +$O71</f>
        <v>948775828</v>
      </c>
      <c r="R71" s="61">
        <f>IF(($H71      =0),0,((($J71      -$H71      )/$H71      )*100))</f>
        <v>20.100052671732286</v>
      </c>
      <c r="S71" s="62">
        <f>IF(($I71      =0),0,((($K71      -$I71      )/$I71      )*100))</f>
        <v>41.046053723034383</v>
      </c>
      <c r="T71" s="61">
        <f>IF($E71   =0,0,($P71   /$E71   )*100)</f>
        <v>42.657691268900294</v>
      </c>
      <c r="U71" s="65">
        <f>IF($E71   =0,0,($Q71   /$E71   )*100)</f>
        <v>43.432372224180469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7768548000</v>
      </c>
      <c r="C72" s="104">
        <f>SUM(C9:C14,C17:C23,C26:C29,C32,C35:C39,C42:C52,C55:C58,C61:C65,C69)</f>
        <v>0</v>
      </c>
      <c r="D72" s="104"/>
      <c r="E72" s="104">
        <f>$B72      +$C72      +$D72</f>
        <v>7768548000</v>
      </c>
      <c r="F72" s="105">
        <f t="shared" ref="F72:O72" si="46">SUM(F9:F14,F17:F23,F26:F29,F32,F35:F39,F42:F52,F55:F58,F61:F65,F69)</f>
        <v>7768548000</v>
      </c>
      <c r="G72" s="106">
        <f t="shared" si="46"/>
        <v>3627215000</v>
      </c>
      <c r="H72" s="105">
        <f t="shared" si="46"/>
        <v>992549000</v>
      </c>
      <c r="I72" s="106">
        <f t="shared" si="46"/>
        <v>862387238</v>
      </c>
      <c r="J72" s="105">
        <f t="shared" si="46"/>
        <v>1588465000</v>
      </c>
      <c r="K72" s="106">
        <f t="shared" si="46"/>
        <v>1495290462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2581014000</v>
      </c>
      <c r="Q72" s="106">
        <f>$I72      +$K72      +$M72      +$O72</f>
        <v>2357677700</v>
      </c>
      <c r="R72" s="61">
        <f>IF(($H72      =0),0,((($J72      -$H72      )/$H72      )*100))</f>
        <v>60.038950218074874</v>
      </c>
      <c r="S72" s="62">
        <f>IF(($I72      =0),0,((($K72      -$I72      )/$I72      )*100))</f>
        <v>73.389678802273735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41.006084628092246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37.457809718182808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LNguQYhkiv/la2GviSG6FypmBHZ8ZqYfRNQBGbcQkO7c0Qfj/bA6EjeFEWIDdHRbceQXh0sLAHakSCnm+2W7Xw==" saltValue="0Mr35A5YsscoMtiGLltXA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338000</v>
      </c>
      <c r="I10" s="94">
        <v>-2302013</v>
      </c>
      <c r="J10" s="93">
        <v>933000</v>
      </c>
      <c r="K10" s="94">
        <v>336362</v>
      </c>
      <c r="L10" s="93"/>
      <c r="M10" s="94"/>
      <c r="N10" s="93"/>
      <c r="O10" s="94"/>
      <c r="P10" s="93">
        <f t="shared" ref="P10:P15" si="1">$H10      +$J10      +$L10      +$N10</f>
        <v>1271000</v>
      </c>
      <c r="Q10" s="94">
        <f t="shared" ref="Q10:Q15" si="2">$I10      +$K10      +$M10      +$O10</f>
        <v>-1965651</v>
      </c>
      <c r="R10" s="48">
        <f t="shared" ref="R10:R15" si="3">IF(($H10      =0),0,((($J10      -$H10      )/$H10      )*100))</f>
        <v>176.03550295857988</v>
      </c>
      <c r="S10" s="49">
        <f t="shared" ref="S10:S15" si="4">IF(($I10      =0),0,((($K10      -$I10      )/$I10      )*100))</f>
        <v>-114.61164641555021</v>
      </c>
      <c r="T10" s="48">
        <f t="shared" ref="T10:T14" si="5">IF(($E10      =0),0,(($P10      /$E10      )*100))</f>
        <v>42.366666666666667</v>
      </c>
      <c r="U10" s="50">
        <f t="shared" ref="U10:U14" si="6">IF(($E10      =0),0,(($Q10      /$E10      )*100))</f>
        <v>-65.52170000000001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338000</v>
      </c>
      <c r="I15" s="97">
        <f t="shared" si="7"/>
        <v>-2302013</v>
      </c>
      <c r="J15" s="96">
        <f t="shared" si="7"/>
        <v>933000</v>
      </c>
      <c r="K15" s="97">
        <f t="shared" si="7"/>
        <v>336362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1271000</v>
      </c>
      <c r="Q15" s="97">
        <f t="shared" si="2"/>
        <v>-1965651</v>
      </c>
      <c r="R15" s="52">
        <f t="shared" si="3"/>
        <v>176.03550295857988</v>
      </c>
      <c r="S15" s="53">
        <f t="shared" si="4"/>
        <v>-114.61164641555021</v>
      </c>
      <c r="T15" s="52">
        <f>IF((SUM($E9:$E13))=0,0,(P15/(SUM($E9:$E13))*100))</f>
        <v>42.366666666666667</v>
      </c>
      <c r="U15" s="54">
        <f>IF((SUM($E9:$E13))=0,0,(Q15/(SUM($E9:$E13))*100))</f>
        <v>-65.52170000000001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5654000</v>
      </c>
      <c r="C32" s="92"/>
      <c r="D32" s="92"/>
      <c r="E32" s="92">
        <f>$B32      +$C32      +$D32</f>
        <v>5654000</v>
      </c>
      <c r="F32" s="93">
        <v>5654000</v>
      </c>
      <c r="G32" s="94">
        <v>3957000</v>
      </c>
      <c r="H32" s="93">
        <v>3156000</v>
      </c>
      <c r="I32" s="94">
        <v>15242</v>
      </c>
      <c r="J32" s="93">
        <v>801000</v>
      </c>
      <c r="K32" s="94">
        <v>267779</v>
      </c>
      <c r="L32" s="93"/>
      <c r="M32" s="94"/>
      <c r="N32" s="93"/>
      <c r="O32" s="94"/>
      <c r="P32" s="93">
        <f>$H32      +$J32      +$L32      +$N32</f>
        <v>3957000</v>
      </c>
      <c r="Q32" s="94">
        <f>$I32      +$K32      +$M32      +$O32</f>
        <v>283021</v>
      </c>
      <c r="R32" s="48">
        <f>IF(($H32      =0),0,((($J32      -$H32      )/$H32      )*100))</f>
        <v>-74.619771863117862</v>
      </c>
      <c r="S32" s="49">
        <f>IF(($I32      =0),0,((($K32      -$I32      )/$I32      )*100))</f>
        <v>1656.849494816953</v>
      </c>
      <c r="T32" s="48">
        <f>IF(($E32      =0),0,(($P32      /$E32      )*100))</f>
        <v>69.985850725150328</v>
      </c>
      <c r="U32" s="50">
        <f>IF(($E32      =0),0,(($Q32      /$E32      )*100))</f>
        <v>5.0056773965334278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5654000</v>
      </c>
      <c r="C33" s="95">
        <f>C32</f>
        <v>0</v>
      </c>
      <c r="D33" s="95"/>
      <c r="E33" s="95">
        <f>$B33      +$C33      +$D33</f>
        <v>5654000</v>
      </c>
      <c r="F33" s="96">
        <f t="shared" ref="F33:O33" si="17">F32</f>
        <v>5654000</v>
      </c>
      <c r="G33" s="97">
        <f t="shared" si="17"/>
        <v>3957000</v>
      </c>
      <c r="H33" s="96">
        <f t="shared" si="17"/>
        <v>3156000</v>
      </c>
      <c r="I33" s="97">
        <f t="shared" si="17"/>
        <v>15242</v>
      </c>
      <c r="J33" s="96">
        <f t="shared" si="17"/>
        <v>801000</v>
      </c>
      <c r="K33" s="97">
        <f t="shared" si="17"/>
        <v>267779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3957000</v>
      </c>
      <c r="Q33" s="97">
        <f>$I33      +$K33      +$M33      +$O33</f>
        <v>283021</v>
      </c>
      <c r="R33" s="52">
        <f>IF(($H33      =0),0,((($J33      -$H33      )/$H33      )*100))</f>
        <v>-74.619771863117862</v>
      </c>
      <c r="S33" s="53">
        <f>IF(($I33      =0),0,((($K33      -$I33      )/$I33      )*100))</f>
        <v>1656.849494816953</v>
      </c>
      <c r="T33" s="52">
        <f>IF($E33   =0,0,($P33   /$E33   )*100)</f>
        <v>69.985850725150328</v>
      </c>
      <c r="U33" s="54">
        <f>IF($E33   =0,0,($Q33   /$E33   )*100)</f>
        <v>5.0056773965334278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59259000</v>
      </c>
      <c r="C35" s="92"/>
      <c r="D35" s="92"/>
      <c r="E35" s="92">
        <f t="shared" ref="E35:E40" si="18">$B35      +$C35      +$D35</f>
        <v>59259000</v>
      </c>
      <c r="F35" s="93">
        <v>59259000</v>
      </c>
      <c r="G35" s="94">
        <v>36000000</v>
      </c>
      <c r="H35" s="93">
        <v>9477000</v>
      </c>
      <c r="I35" s="94">
        <v>1085600</v>
      </c>
      <c r="J35" s="93">
        <v>1931000</v>
      </c>
      <c r="K35" s="94">
        <v>8296908</v>
      </c>
      <c r="L35" s="93"/>
      <c r="M35" s="94"/>
      <c r="N35" s="93"/>
      <c r="O35" s="94"/>
      <c r="P35" s="93">
        <f t="shared" ref="P35:P40" si="19">$H35      +$J35      +$L35      +$N35</f>
        <v>11408000</v>
      </c>
      <c r="Q35" s="94">
        <f t="shared" ref="Q35:Q40" si="20">$I35      +$K35      +$M35      +$O35</f>
        <v>9382508</v>
      </c>
      <c r="R35" s="48">
        <f t="shared" ref="R35:R40" si="21">IF(($H35      =0),0,((($J35      -$H35      )/$H35      )*100))</f>
        <v>-79.624353698427768</v>
      </c>
      <c r="S35" s="49">
        <f t="shared" ref="S35:S40" si="22">IF(($I35      =0),0,((($K35      -$I35      )/$I35      )*100))</f>
        <v>664.26934414148855</v>
      </c>
      <c r="T35" s="48">
        <f t="shared" ref="T35:T39" si="23">IF(($E35      =0),0,(($P35      /$E35      )*100))</f>
        <v>19.251084223493478</v>
      </c>
      <c r="U35" s="50">
        <f t="shared" ref="U35:U39" si="24">IF(($E35      =0),0,(($Q35      /$E35      )*100))</f>
        <v>15.833051519600399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846000</v>
      </c>
      <c r="C36" s="92"/>
      <c r="D36" s="92"/>
      <c r="E36" s="92">
        <f t="shared" si="18"/>
        <v>846000</v>
      </c>
      <c r="F36" s="93">
        <v>846000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4000000</v>
      </c>
      <c r="H38" s="93"/>
      <c r="I38" s="94">
        <v>1712253</v>
      </c>
      <c r="J38" s="93">
        <v>4156000</v>
      </c>
      <c r="K38" s="94"/>
      <c r="L38" s="93"/>
      <c r="M38" s="94"/>
      <c r="N38" s="93"/>
      <c r="O38" s="94"/>
      <c r="P38" s="93">
        <f t="shared" si="19"/>
        <v>4156000</v>
      </c>
      <c r="Q38" s="94">
        <f t="shared" si="20"/>
        <v>1712253</v>
      </c>
      <c r="R38" s="48">
        <f t="shared" si="21"/>
        <v>0</v>
      </c>
      <c r="S38" s="49">
        <f t="shared" si="22"/>
        <v>-100</v>
      </c>
      <c r="T38" s="48">
        <f t="shared" si="23"/>
        <v>83.12</v>
      </c>
      <c r="U38" s="50">
        <f t="shared" si="24"/>
        <v>34.245060000000002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65105000</v>
      </c>
      <c r="C40" s="95">
        <f>SUM(C35:C39)</f>
        <v>0</v>
      </c>
      <c r="D40" s="95"/>
      <c r="E40" s="95">
        <f t="shared" si="18"/>
        <v>65105000</v>
      </c>
      <c r="F40" s="96">
        <f t="shared" ref="F40:O40" si="25">SUM(F35:F39)</f>
        <v>65105000</v>
      </c>
      <c r="G40" s="97">
        <f t="shared" si="25"/>
        <v>40000000</v>
      </c>
      <c r="H40" s="96">
        <f t="shared" si="25"/>
        <v>9477000</v>
      </c>
      <c r="I40" s="97">
        <f t="shared" si="25"/>
        <v>2797853</v>
      </c>
      <c r="J40" s="96">
        <f t="shared" si="25"/>
        <v>6087000</v>
      </c>
      <c r="K40" s="97">
        <f t="shared" si="25"/>
        <v>8296908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15564000</v>
      </c>
      <c r="Q40" s="97">
        <f t="shared" si="20"/>
        <v>11094761</v>
      </c>
      <c r="R40" s="52">
        <f t="shared" si="21"/>
        <v>-35.77081354859132</v>
      </c>
      <c r="S40" s="53">
        <f t="shared" si="22"/>
        <v>196.5455297329774</v>
      </c>
      <c r="T40" s="52">
        <f>IF((+$E35+$E38) =0,0,(P40   /(+$E35+$E38) )*100)</f>
        <v>24.220731726295149</v>
      </c>
      <c r="U40" s="54">
        <f>IF((+$E35+$E38) =0,0,(Q40   /(+$E35+$E38) )*100)</f>
        <v>17.265691965327814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15000000</v>
      </c>
      <c r="C51" s="92"/>
      <c r="D51" s="92"/>
      <c r="E51" s="92">
        <f t="shared" si="26"/>
        <v>15000000</v>
      </c>
      <c r="F51" s="93">
        <v>15000000</v>
      </c>
      <c r="G51" s="94">
        <v>12500000</v>
      </c>
      <c r="H51" s="93">
        <v>7600000</v>
      </c>
      <c r="I51" s="94">
        <v>7835674</v>
      </c>
      <c r="J51" s="93">
        <v>4900000</v>
      </c>
      <c r="K51" s="94">
        <v>7549015</v>
      </c>
      <c r="L51" s="93"/>
      <c r="M51" s="94"/>
      <c r="N51" s="93"/>
      <c r="O51" s="94"/>
      <c r="P51" s="93">
        <f t="shared" si="27"/>
        <v>12500000</v>
      </c>
      <c r="Q51" s="94">
        <f t="shared" si="28"/>
        <v>15384689</v>
      </c>
      <c r="R51" s="48">
        <f t="shared" si="29"/>
        <v>-35.526315789473685</v>
      </c>
      <c r="S51" s="49">
        <f t="shared" si="30"/>
        <v>-3.6583834396377393</v>
      </c>
      <c r="T51" s="48">
        <f t="shared" si="31"/>
        <v>83.333333333333343</v>
      </c>
      <c r="U51" s="50">
        <f t="shared" si="32"/>
        <v>102.56459333333335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15000000</v>
      </c>
      <c r="C53" s="95">
        <f>SUM(C42:C52)</f>
        <v>0</v>
      </c>
      <c r="D53" s="95"/>
      <c r="E53" s="95">
        <f t="shared" si="26"/>
        <v>15000000</v>
      </c>
      <c r="F53" s="96">
        <f t="shared" ref="F53:O53" si="33">SUM(F42:F52)</f>
        <v>15000000</v>
      </c>
      <c r="G53" s="97">
        <f t="shared" si="33"/>
        <v>12500000</v>
      </c>
      <c r="H53" s="96">
        <f t="shared" si="33"/>
        <v>7600000</v>
      </c>
      <c r="I53" s="97">
        <f t="shared" si="33"/>
        <v>7835674</v>
      </c>
      <c r="J53" s="96">
        <f t="shared" si="33"/>
        <v>4900000</v>
      </c>
      <c r="K53" s="97">
        <f t="shared" si="33"/>
        <v>7549015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12500000</v>
      </c>
      <c r="Q53" s="97">
        <f t="shared" si="28"/>
        <v>15384689</v>
      </c>
      <c r="R53" s="52">
        <f t="shared" si="29"/>
        <v>-35.526315789473685</v>
      </c>
      <c r="S53" s="53">
        <f t="shared" si="30"/>
        <v>-3.6583834396377393</v>
      </c>
      <c r="T53" s="52">
        <f>IF((+$E43+$E45+$E47+$E48+$E51) =0,0,(P53   /(+$E43+$E45+$E47+$E48+$E51) )*100)</f>
        <v>83.333333333333343</v>
      </c>
      <c r="U53" s="54">
        <f>IF((+$E43+$E45+$E47+$E48+$E51) =0,0,(Q53   /(+$E43+$E45+$E47+$E48+$E51) )*100)</f>
        <v>102.56459333333335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88759000</v>
      </c>
      <c r="C67" s="104">
        <f>SUM(C9:C14,C17:C23,C26:C29,C32,C35:C39,C42:C52,C55:C58,C61:C65)</f>
        <v>0</v>
      </c>
      <c r="D67" s="104"/>
      <c r="E67" s="104">
        <f t="shared" si="35"/>
        <v>88759000</v>
      </c>
      <c r="F67" s="105">
        <f t="shared" ref="F67:O67" si="43">SUM(F9:F14,F17:F23,F26:F29,F32,F35:F39,F42:F52,F55:F58,F61:F65)</f>
        <v>88759000</v>
      </c>
      <c r="G67" s="106">
        <f t="shared" si="43"/>
        <v>59457000</v>
      </c>
      <c r="H67" s="105">
        <f t="shared" si="43"/>
        <v>20571000</v>
      </c>
      <c r="I67" s="106">
        <f t="shared" si="43"/>
        <v>8346756</v>
      </c>
      <c r="J67" s="105">
        <f t="shared" si="43"/>
        <v>12721000</v>
      </c>
      <c r="K67" s="106">
        <f t="shared" si="43"/>
        <v>16450064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33292000</v>
      </c>
      <c r="Q67" s="106">
        <f t="shared" si="37"/>
        <v>24796820</v>
      </c>
      <c r="R67" s="61">
        <f t="shared" si="38"/>
        <v>-38.160517232997911</v>
      </c>
      <c r="S67" s="62">
        <f t="shared" si="39"/>
        <v>97.083321951666008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37.869257106457525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28.20609011181509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144010000</v>
      </c>
      <c r="C69" s="92"/>
      <c r="D69" s="92"/>
      <c r="E69" s="92">
        <f>$B69      +$C69      +$D69</f>
        <v>144010000</v>
      </c>
      <c r="F69" s="93">
        <v>144010000</v>
      </c>
      <c r="G69" s="94">
        <v>119472000</v>
      </c>
      <c r="H69" s="93">
        <v>45164000</v>
      </c>
      <c r="I69" s="94">
        <v>36558855</v>
      </c>
      <c r="J69" s="93">
        <v>36470000</v>
      </c>
      <c r="K69" s="94">
        <v>26437398</v>
      </c>
      <c r="L69" s="93"/>
      <c r="M69" s="94"/>
      <c r="N69" s="93"/>
      <c r="O69" s="94"/>
      <c r="P69" s="93">
        <f>$H69      +$J69      +$L69      +$N69</f>
        <v>81634000</v>
      </c>
      <c r="Q69" s="94">
        <f>$I69      +$K69      +$M69      +$O69</f>
        <v>62996253</v>
      </c>
      <c r="R69" s="48">
        <f>IF(($H69      =0),0,((($J69      -$H69      )/$H69      )*100))</f>
        <v>-19.249845009299442</v>
      </c>
      <c r="S69" s="49">
        <f>IF(($I69      =0),0,((($K69      -$I69      )/$I69      )*100))</f>
        <v>-27.685377455065264</v>
      </c>
      <c r="T69" s="48">
        <f>IF(($E69      =0),0,(($P69      /$E69      )*100))</f>
        <v>56.686341226303725</v>
      </c>
      <c r="U69" s="50">
        <f>IF(($E69      =0),0,(($Q69      /$E69      )*100))</f>
        <v>43.74436011388098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144010000</v>
      </c>
      <c r="C70" s="101">
        <f>C69</f>
        <v>0</v>
      </c>
      <c r="D70" s="101"/>
      <c r="E70" s="101">
        <f>$B70      +$C70      +$D70</f>
        <v>144010000</v>
      </c>
      <c r="F70" s="102">
        <f t="shared" ref="F70:O70" si="44">F69</f>
        <v>144010000</v>
      </c>
      <c r="G70" s="103">
        <f t="shared" si="44"/>
        <v>119472000</v>
      </c>
      <c r="H70" s="102">
        <f t="shared" si="44"/>
        <v>45164000</v>
      </c>
      <c r="I70" s="103">
        <f t="shared" si="44"/>
        <v>36558855</v>
      </c>
      <c r="J70" s="102">
        <f t="shared" si="44"/>
        <v>36470000</v>
      </c>
      <c r="K70" s="103">
        <f t="shared" si="44"/>
        <v>26437398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81634000</v>
      </c>
      <c r="Q70" s="103">
        <f>$I70      +$K70      +$M70      +$O70</f>
        <v>62996253</v>
      </c>
      <c r="R70" s="57">
        <f>IF(($H70      =0),0,((($J70      -$H70      )/$H70      )*100))</f>
        <v>-19.249845009299442</v>
      </c>
      <c r="S70" s="58">
        <f>IF(($I70      =0),0,((($K70      -$I70      )/$I70      )*100))</f>
        <v>-27.685377455065264</v>
      </c>
      <c r="T70" s="57">
        <f>IF($E70   =0,0,($P70   /$E70   )*100)</f>
        <v>56.686341226303725</v>
      </c>
      <c r="U70" s="59">
        <f>IF($E70   =0,0,($Q70   /$E70 )*100)</f>
        <v>43.74436011388098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144010000</v>
      </c>
      <c r="C71" s="104">
        <f>C69</f>
        <v>0</v>
      </c>
      <c r="D71" s="104"/>
      <c r="E71" s="104">
        <f>$B71      +$C71      +$D71</f>
        <v>144010000</v>
      </c>
      <c r="F71" s="105">
        <f t="shared" ref="F71:O71" si="45">F69</f>
        <v>144010000</v>
      </c>
      <c r="G71" s="106">
        <f t="shared" si="45"/>
        <v>119472000</v>
      </c>
      <c r="H71" s="105">
        <f t="shared" si="45"/>
        <v>45164000</v>
      </c>
      <c r="I71" s="106">
        <f t="shared" si="45"/>
        <v>36558855</v>
      </c>
      <c r="J71" s="105">
        <f t="shared" si="45"/>
        <v>36470000</v>
      </c>
      <c r="K71" s="106">
        <f t="shared" si="45"/>
        <v>26437398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81634000</v>
      </c>
      <c r="Q71" s="106">
        <f>$I71      +$K71      +$M71      +$O71</f>
        <v>62996253</v>
      </c>
      <c r="R71" s="61">
        <f>IF(($H71      =0),0,((($J71      -$H71      )/$H71      )*100))</f>
        <v>-19.249845009299442</v>
      </c>
      <c r="S71" s="62">
        <f>IF(($I71      =0),0,((($K71      -$I71      )/$I71      )*100))</f>
        <v>-27.685377455065264</v>
      </c>
      <c r="T71" s="61">
        <f>IF($E71   =0,0,($P71   /$E71   )*100)</f>
        <v>56.686341226303725</v>
      </c>
      <c r="U71" s="65">
        <f>IF($E71   =0,0,($Q71   /$E71   )*100)</f>
        <v>43.74436011388098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232769000</v>
      </c>
      <c r="C72" s="104">
        <f>SUM(C9:C14,C17:C23,C26:C29,C32,C35:C39,C42:C52,C55:C58,C61:C65,C69)</f>
        <v>0</v>
      </c>
      <c r="D72" s="104"/>
      <c r="E72" s="104">
        <f>$B72      +$C72      +$D72</f>
        <v>232769000</v>
      </c>
      <c r="F72" s="105">
        <f t="shared" ref="F72:O72" si="46">SUM(F9:F14,F17:F23,F26:F29,F32,F35:F39,F42:F52,F55:F58,F61:F65,F69)</f>
        <v>232769000</v>
      </c>
      <c r="G72" s="106">
        <f t="shared" si="46"/>
        <v>178929000</v>
      </c>
      <c r="H72" s="105">
        <f t="shared" si="46"/>
        <v>65735000</v>
      </c>
      <c r="I72" s="106">
        <f t="shared" si="46"/>
        <v>44905611</v>
      </c>
      <c r="J72" s="105">
        <f t="shared" si="46"/>
        <v>49191000</v>
      </c>
      <c r="K72" s="106">
        <f t="shared" si="46"/>
        <v>42887462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114926000</v>
      </c>
      <c r="Q72" s="106">
        <f>$I72      +$K72      +$M72      +$O72</f>
        <v>87793073</v>
      </c>
      <c r="R72" s="61">
        <f>IF(($H72      =0),0,((($J72      -$H72      )/$H72      )*100))</f>
        <v>-25.167718871225375</v>
      </c>
      <c r="S72" s="62">
        <f>IF(($I72      =0),0,((($K72      -$I72      )/$I72      )*100))</f>
        <v>-4.4942022946753806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49.553515606472835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37.854405557016769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8199lEGsi3p13XVwd/uCO2oiyGNHajJSa5U1NGPdiW9O/52KSJ1QbhiQmX3hgyfuMuRe2/9O2ff1/iPkxuCnjg==" saltValue="/OePL7dsfavvmmJonMM+3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50000</v>
      </c>
      <c r="I10" s="94"/>
      <c r="J10" s="93">
        <v>156000</v>
      </c>
      <c r="K10" s="94"/>
      <c r="L10" s="93"/>
      <c r="M10" s="94"/>
      <c r="N10" s="93"/>
      <c r="O10" s="94"/>
      <c r="P10" s="93">
        <f t="shared" ref="P10:P15" si="1">$H10      +$J10      +$L10      +$N10</f>
        <v>206000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212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12.117647058823529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50000</v>
      </c>
      <c r="I15" s="97">
        <f t="shared" si="7"/>
        <v>0</v>
      </c>
      <c r="J15" s="96">
        <f t="shared" si="7"/>
        <v>156000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206000</v>
      </c>
      <c r="Q15" s="97">
        <f t="shared" si="2"/>
        <v>0</v>
      </c>
      <c r="R15" s="52">
        <f t="shared" si="3"/>
        <v>212</v>
      </c>
      <c r="S15" s="53">
        <f t="shared" si="4"/>
        <v>0</v>
      </c>
      <c r="T15" s="52">
        <f>IF((SUM($E9:$E13))=0,0,(P15/(SUM($E9:$E13))*100))</f>
        <v>12.117647058823529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76765000</v>
      </c>
      <c r="C17" s="92"/>
      <c r="D17" s="92"/>
      <c r="E17" s="92">
        <f t="shared" ref="E17:E24" si="8">$B17      +$C17      +$D17</f>
        <v>76765000</v>
      </c>
      <c r="F17" s="93">
        <v>76765000</v>
      </c>
      <c r="G17" s="94">
        <v>56000000</v>
      </c>
      <c r="H17" s="93">
        <v>1453000</v>
      </c>
      <c r="I17" s="94"/>
      <c r="J17" s="93">
        <v>25354000</v>
      </c>
      <c r="K17" s="94"/>
      <c r="L17" s="93"/>
      <c r="M17" s="94"/>
      <c r="N17" s="93"/>
      <c r="O17" s="94"/>
      <c r="P17" s="93">
        <f t="shared" ref="P17:P24" si="9">$H17      +$J17      +$L17      +$N17</f>
        <v>26807000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1644.9415003441156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34.920862372174824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76765000</v>
      </c>
      <c r="C24" s="95">
        <f>SUM(C17:C23)</f>
        <v>0</v>
      </c>
      <c r="D24" s="95"/>
      <c r="E24" s="95">
        <f t="shared" si="8"/>
        <v>76765000</v>
      </c>
      <c r="F24" s="96">
        <f t="shared" ref="F24:O24" si="15">SUM(F17:F23)</f>
        <v>76765000</v>
      </c>
      <c r="G24" s="97">
        <f t="shared" si="15"/>
        <v>56000000</v>
      </c>
      <c r="H24" s="96">
        <f t="shared" si="15"/>
        <v>1453000</v>
      </c>
      <c r="I24" s="97">
        <f t="shared" si="15"/>
        <v>0</v>
      </c>
      <c r="J24" s="96">
        <f t="shared" si="15"/>
        <v>25354000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26807000</v>
      </c>
      <c r="Q24" s="97">
        <f t="shared" si="10"/>
        <v>0</v>
      </c>
      <c r="R24" s="52">
        <f t="shared" si="11"/>
        <v>1644.9415003441156</v>
      </c>
      <c r="S24" s="53">
        <f t="shared" si="12"/>
        <v>0</v>
      </c>
      <c r="T24" s="52">
        <f>IF(($E24-$E19-$E23)   =0,0,($P24   /($E24-$E19-$E23)   )*100)</f>
        <v>34.920862372174824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4298000</v>
      </c>
      <c r="C32" s="92"/>
      <c r="D32" s="92"/>
      <c r="E32" s="92">
        <f>$B32      +$C32      +$D32</f>
        <v>4298000</v>
      </c>
      <c r="F32" s="93">
        <v>4298000</v>
      </c>
      <c r="G32" s="94">
        <v>3009000</v>
      </c>
      <c r="H32" s="93">
        <v>325000</v>
      </c>
      <c r="I32" s="94"/>
      <c r="J32" s="93">
        <v>1215000</v>
      </c>
      <c r="K32" s="94"/>
      <c r="L32" s="93"/>
      <c r="M32" s="94"/>
      <c r="N32" s="93"/>
      <c r="O32" s="94"/>
      <c r="P32" s="93">
        <f>$H32      +$J32      +$L32      +$N32</f>
        <v>1540000</v>
      </c>
      <c r="Q32" s="94">
        <f>$I32      +$K32      +$M32      +$O32</f>
        <v>0</v>
      </c>
      <c r="R32" s="48">
        <f>IF(($H32      =0),0,((($J32      -$H32      )/$H32      )*100))</f>
        <v>273.84615384615387</v>
      </c>
      <c r="S32" s="49">
        <f>IF(($I32      =0),0,((($K32      -$I32      )/$I32      )*100))</f>
        <v>0</v>
      </c>
      <c r="T32" s="48">
        <f>IF(($E32      =0),0,(($P32      /$E32      )*100))</f>
        <v>35.830618892508141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4298000</v>
      </c>
      <c r="C33" s="95">
        <f>C32</f>
        <v>0</v>
      </c>
      <c r="D33" s="95"/>
      <c r="E33" s="95">
        <f>$B33      +$C33      +$D33</f>
        <v>4298000</v>
      </c>
      <c r="F33" s="96">
        <f t="shared" ref="F33:O33" si="17">F32</f>
        <v>4298000</v>
      </c>
      <c r="G33" s="97">
        <f t="shared" si="17"/>
        <v>3009000</v>
      </c>
      <c r="H33" s="96">
        <f t="shared" si="17"/>
        <v>325000</v>
      </c>
      <c r="I33" s="97">
        <f t="shared" si="17"/>
        <v>0</v>
      </c>
      <c r="J33" s="96">
        <f t="shared" si="17"/>
        <v>1215000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1540000</v>
      </c>
      <c r="Q33" s="97">
        <f>$I33      +$K33      +$M33      +$O33</f>
        <v>0</v>
      </c>
      <c r="R33" s="52">
        <f>IF(($H33      =0),0,((($J33      -$H33      )/$H33      )*100))</f>
        <v>273.84615384615387</v>
      </c>
      <c r="S33" s="53">
        <f>IF(($I33      =0),0,((($K33      -$I33      )/$I33      )*100))</f>
        <v>0</v>
      </c>
      <c r="T33" s="52">
        <f>IF($E33   =0,0,($P33   /$E33   )*100)</f>
        <v>35.830618892508141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19890000</v>
      </c>
      <c r="C35" s="92"/>
      <c r="D35" s="92"/>
      <c r="E35" s="92">
        <f t="shared" ref="E35:E40" si="18">$B35      +$C35      +$D35</f>
        <v>19890000</v>
      </c>
      <c r="F35" s="93">
        <v>19890000</v>
      </c>
      <c r="G35" s="94">
        <v>13000000</v>
      </c>
      <c r="H35" s="93"/>
      <c r="I35" s="94"/>
      <c r="J35" s="93">
        <v>11203000</v>
      </c>
      <c r="K35" s="94"/>
      <c r="L35" s="93"/>
      <c r="M35" s="94"/>
      <c r="N35" s="93"/>
      <c r="O35" s="94"/>
      <c r="P35" s="93">
        <f t="shared" ref="P35:P40" si="19">$H35      +$J35      +$L35      +$N35</f>
        <v>11203000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56.324786324786324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1607000</v>
      </c>
      <c r="C36" s="92"/>
      <c r="D36" s="92"/>
      <c r="E36" s="92">
        <f t="shared" si="18"/>
        <v>1607000</v>
      </c>
      <c r="F36" s="93">
        <v>1607000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3000000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25497000</v>
      </c>
      <c r="C40" s="95">
        <f>SUM(C35:C39)</f>
        <v>0</v>
      </c>
      <c r="D40" s="95"/>
      <c r="E40" s="95">
        <f t="shared" si="18"/>
        <v>25497000</v>
      </c>
      <c r="F40" s="96">
        <f t="shared" ref="F40:O40" si="25">SUM(F35:F39)</f>
        <v>25497000</v>
      </c>
      <c r="G40" s="97">
        <f t="shared" si="25"/>
        <v>16000000</v>
      </c>
      <c r="H40" s="96">
        <f t="shared" si="25"/>
        <v>0</v>
      </c>
      <c r="I40" s="97">
        <f t="shared" si="25"/>
        <v>0</v>
      </c>
      <c r="J40" s="96">
        <f t="shared" si="25"/>
        <v>11203000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11203000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46.894097948932604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100000000</v>
      </c>
      <c r="C43" s="92"/>
      <c r="D43" s="92"/>
      <c r="E43" s="92">
        <f t="shared" si="26"/>
        <v>100000000</v>
      </c>
      <c r="F43" s="93">
        <v>100000000</v>
      </c>
      <c r="G43" s="94">
        <v>55000000</v>
      </c>
      <c r="H43" s="93">
        <v>10602000</v>
      </c>
      <c r="I43" s="94"/>
      <c r="J43" s="93">
        <v>18073000</v>
      </c>
      <c r="K43" s="94"/>
      <c r="L43" s="93"/>
      <c r="M43" s="94"/>
      <c r="N43" s="93"/>
      <c r="O43" s="94"/>
      <c r="P43" s="93">
        <f t="shared" si="27"/>
        <v>28675000</v>
      </c>
      <c r="Q43" s="94">
        <f t="shared" si="28"/>
        <v>0</v>
      </c>
      <c r="R43" s="48">
        <f t="shared" si="29"/>
        <v>70.467836257309941</v>
      </c>
      <c r="S43" s="49">
        <f t="shared" si="30"/>
        <v>0</v>
      </c>
      <c r="T43" s="48">
        <f t="shared" si="31"/>
        <v>28.675000000000001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12000000</v>
      </c>
      <c r="C51" s="92"/>
      <c r="D51" s="92"/>
      <c r="E51" s="92">
        <f t="shared" si="26"/>
        <v>12000000</v>
      </c>
      <c r="F51" s="93">
        <v>12000000</v>
      </c>
      <c r="G51" s="94">
        <v>12000000</v>
      </c>
      <c r="H51" s="93">
        <v>377000</v>
      </c>
      <c r="I51" s="94"/>
      <c r="J51" s="93">
        <v>7166000</v>
      </c>
      <c r="K51" s="94"/>
      <c r="L51" s="93"/>
      <c r="M51" s="94"/>
      <c r="N51" s="93"/>
      <c r="O51" s="94"/>
      <c r="P51" s="93">
        <f t="shared" si="27"/>
        <v>7543000</v>
      </c>
      <c r="Q51" s="94">
        <f t="shared" si="28"/>
        <v>0</v>
      </c>
      <c r="R51" s="48">
        <f t="shared" si="29"/>
        <v>1800.7957559681695</v>
      </c>
      <c r="S51" s="49">
        <f t="shared" si="30"/>
        <v>0</v>
      </c>
      <c r="T51" s="48">
        <f t="shared" si="31"/>
        <v>62.858333333333341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112000000</v>
      </c>
      <c r="C53" s="95">
        <f>SUM(C42:C52)</f>
        <v>0</v>
      </c>
      <c r="D53" s="95"/>
      <c r="E53" s="95">
        <f t="shared" si="26"/>
        <v>112000000</v>
      </c>
      <c r="F53" s="96">
        <f t="shared" ref="F53:O53" si="33">SUM(F42:F52)</f>
        <v>112000000</v>
      </c>
      <c r="G53" s="97">
        <f t="shared" si="33"/>
        <v>67000000</v>
      </c>
      <c r="H53" s="96">
        <f t="shared" si="33"/>
        <v>10979000</v>
      </c>
      <c r="I53" s="97">
        <f t="shared" si="33"/>
        <v>0</v>
      </c>
      <c r="J53" s="96">
        <f t="shared" si="33"/>
        <v>25239000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36218000</v>
      </c>
      <c r="Q53" s="97">
        <f t="shared" si="28"/>
        <v>0</v>
      </c>
      <c r="R53" s="52">
        <f t="shared" si="29"/>
        <v>129.88432461972857</v>
      </c>
      <c r="S53" s="53">
        <f t="shared" si="30"/>
        <v>0</v>
      </c>
      <c r="T53" s="52">
        <f>IF((+$E43+$E45+$E47+$E48+$E51) =0,0,(P53   /(+$E43+$E45+$E47+$E48+$E51) )*100)</f>
        <v>32.337500000000006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220260000</v>
      </c>
      <c r="C67" s="104">
        <f>SUM(C9:C14,C17:C23,C26:C29,C32,C35:C39,C42:C52,C55:C58,C61:C65)</f>
        <v>0</v>
      </c>
      <c r="D67" s="104"/>
      <c r="E67" s="104">
        <f t="shared" si="35"/>
        <v>220260000</v>
      </c>
      <c r="F67" s="105">
        <f t="shared" ref="F67:O67" si="43">SUM(F9:F14,F17:F23,F26:F29,F32,F35:F39,F42:F52,F55:F58,F61:F65)</f>
        <v>220260000</v>
      </c>
      <c r="G67" s="106">
        <f t="shared" si="43"/>
        <v>143709000</v>
      </c>
      <c r="H67" s="105">
        <f t="shared" si="43"/>
        <v>12807000</v>
      </c>
      <c r="I67" s="106">
        <f t="shared" si="43"/>
        <v>0</v>
      </c>
      <c r="J67" s="105">
        <f t="shared" si="43"/>
        <v>63167000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75974000</v>
      </c>
      <c r="Q67" s="106">
        <f t="shared" si="37"/>
        <v>0</v>
      </c>
      <c r="R67" s="61">
        <f t="shared" si="38"/>
        <v>393.22245646911847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34.746378965758531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220260000</v>
      </c>
      <c r="C72" s="104">
        <f>SUM(C9:C14,C17:C23,C26:C29,C32,C35:C39,C42:C52,C55:C58,C61:C65,C69)</f>
        <v>0</v>
      </c>
      <c r="D72" s="104"/>
      <c r="E72" s="104">
        <f>$B72      +$C72      +$D72</f>
        <v>220260000</v>
      </c>
      <c r="F72" s="105">
        <f t="shared" ref="F72:O72" si="46">SUM(F9:F14,F17:F23,F26:F29,F32,F35:F39,F42:F52,F55:F58,F61:F65,F69)</f>
        <v>220260000</v>
      </c>
      <c r="G72" s="106">
        <f t="shared" si="46"/>
        <v>143709000</v>
      </c>
      <c r="H72" s="105">
        <f t="shared" si="46"/>
        <v>12807000</v>
      </c>
      <c r="I72" s="106">
        <f t="shared" si="46"/>
        <v>0</v>
      </c>
      <c r="J72" s="105">
        <f t="shared" si="46"/>
        <v>63167000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75974000</v>
      </c>
      <c r="Q72" s="106">
        <f>$I72      +$K72      +$M72      +$O72</f>
        <v>0</v>
      </c>
      <c r="R72" s="61">
        <f>IF(($H72      =0),0,((($J72      -$H72      )/$H72      )*100))</f>
        <v>393.22245646911847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34.746378965758531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6umA4Xfie7TKZHNO+HYEpIoOIt7mkKdbtL8bmC/9zqgrNJ6WCYYVLdcNLRC/p8i5GycIxtyQEdgk7Zs3GgbPJQ==" saltValue="HAhcS5eoimhyS/XDgA6V6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2650000</v>
      </c>
      <c r="C10" s="92"/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170000</v>
      </c>
      <c r="I10" s="94">
        <v>256269</v>
      </c>
      <c r="J10" s="93">
        <v>283000</v>
      </c>
      <c r="K10" s="94">
        <v>282997</v>
      </c>
      <c r="L10" s="93"/>
      <c r="M10" s="94"/>
      <c r="N10" s="93"/>
      <c r="O10" s="94"/>
      <c r="P10" s="93">
        <f t="shared" ref="P10:P15" si="1">$H10      +$J10      +$L10      +$N10</f>
        <v>453000</v>
      </c>
      <c r="Q10" s="94">
        <f t="shared" ref="Q10:Q15" si="2">$I10      +$K10      +$M10      +$O10</f>
        <v>539266</v>
      </c>
      <c r="R10" s="48">
        <f t="shared" ref="R10:R15" si="3">IF(($H10      =0),0,((($J10      -$H10      )/$H10      )*100))</f>
        <v>66.470588235294116</v>
      </c>
      <c r="S10" s="49">
        <f t="shared" ref="S10:S15" si="4">IF(($I10      =0),0,((($K10      -$I10      )/$I10      )*100))</f>
        <v>10.429665702835692</v>
      </c>
      <c r="T10" s="48">
        <f t="shared" ref="T10:T14" si="5">IF(($E10      =0),0,(($P10      /$E10      )*100))</f>
        <v>17.09433962264151</v>
      </c>
      <c r="U10" s="50">
        <f t="shared" ref="U10:U14" si="6">IF(($E10      =0),0,(($Q10      /$E10      )*100))</f>
        <v>20.349660377358493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15000000</v>
      </c>
      <c r="C13" s="92"/>
      <c r="D13" s="92"/>
      <c r="E13" s="92">
        <f t="shared" si="0"/>
        <v>15000000</v>
      </c>
      <c r="F13" s="93">
        <v>15000000</v>
      </c>
      <c r="G13" s="94">
        <v>5000000</v>
      </c>
      <c r="H13" s="93"/>
      <c r="I13" s="94"/>
      <c r="J13" s="93">
        <v>1441000</v>
      </c>
      <c r="K13" s="94"/>
      <c r="L13" s="93"/>
      <c r="M13" s="94"/>
      <c r="N13" s="93"/>
      <c r="O13" s="94"/>
      <c r="P13" s="93">
        <f t="shared" si="1"/>
        <v>1441000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9.6066666666666656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2000000</v>
      </c>
      <c r="C14" s="92"/>
      <c r="D14" s="92"/>
      <c r="E14" s="92">
        <f t="shared" si="0"/>
        <v>2000000</v>
      </c>
      <c r="F14" s="93">
        <v>2000000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19650000</v>
      </c>
      <c r="C15" s="95">
        <f>SUM(C9:C14)</f>
        <v>0</v>
      </c>
      <c r="D15" s="95"/>
      <c r="E15" s="95">
        <f t="shared" si="0"/>
        <v>19650000</v>
      </c>
      <c r="F15" s="96">
        <f t="shared" ref="F15:O15" si="7">SUM(F9:F14)</f>
        <v>19650000</v>
      </c>
      <c r="G15" s="97">
        <f t="shared" si="7"/>
        <v>7650000</v>
      </c>
      <c r="H15" s="96">
        <f t="shared" si="7"/>
        <v>170000</v>
      </c>
      <c r="I15" s="97">
        <f t="shared" si="7"/>
        <v>256269</v>
      </c>
      <c r="J15" s="96">
        <f t="shared" si="7"/>
        <v>1724000</v>
      </c>
      <c r="K15" s="97">
        <f t="shared" si="7"/>
        <v>282997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1894000</v>
      </c>
      <c r="Q15" s="97">
        <f t="shared" si="2"/>
        <v>539266</v>
      </c>
      <c r="R15" s="52">
        <f t="shared" si="3"/>
        <v>914.11764705882342</v>
      </c>
      <c r="S15" s="53">
        <f t="shared" si="4"/>
        <v>10.429665702835692</v>
      </c>
      <c r="T15" s="52">
        <f>IF((SUM($E9:$E13))=0,0,(P15/(SUM($E9:$E13))*100))</f>
        <v>10.730878186968837</v>
      </c>
      <c r="U15" s="54">
        <f>IF((SUM($E9:$E13))=0,0,(Q15/(SUM($E9:$E13))*100))</f>
        <v>3.055331444759207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11805000</v>
      </c>
      <c r="C20" s="92"/>
      <c r="D20" s="92"/>
      <c r="E20" s="92">
        <f t="shared" si="8"/>
        <v>11805000</v>
      </c>
      <c r="F20" s="93">
        <v>11805000</v>
      </c>
      <c r="G20" s="94">
        <v>11805000</v>
      </c>
      <c r="H20" s="93"/>
      <c r="I20" s="94"/>
      <c r="J20" s="93">
        <v>650000</v>
      </c>
      <c r="K20" s="94">
        <v>650079</v>
      </c>
      <c r="L20" s="93"/>
      <c r="M20" s="94"/>
      <c r="N20" s="93"/>
      <c r="O20" s="94"/>
      <c r="P20" s="93">
        <f t="shared" si="9"/>
        <v>650000</v>
      </c>
      <c r="Q20" s="94">
        <f t="shared" si="10"/>
        <v>650079</v>
      </c>
      <c r="R20" s="48">
        <f t="shared" si="11"/>
        <v>0</v>
      </c>
      <c r="S20" s="49">
        <f t="shared" si="12"/>
        <v>0</v>
      </c>
      <c r="T20" s="48">
        <f t="shared" si="13"/>
        <v>5.506141465480729</v>
      </c>
      <c r="U20" s="50">
        <f t="shared" si="14"/>
        <v>5.5068106734434563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11805000</v>
      </c>
      <c r="C24" s="95">
        <f>SUM(C17:C23)</f>
        <v>0</v>
      </c>
      <c r="D24" s="95"/>
      <c r="E24" s="95">
        <f t="shared" si="8"/>
        <v>11805000</v>
      </c>
      <c r="F24" s="96">
        <f t="shared" ref="F24:O24" si="15">SUM(F17:F23)</f>
        <v>11805000</v>
      </c>
      <c r="G24" s="97">
        <f t="shared" si="15"/>
        <v>11805000</v>
      </c>
      <c r="H24" s="96">
        <f t="shared" si="15"/>
        <v>0</v>
      </c>
      <c r="I24" s="97">
        <f t="shared" si="15"/>
        <v>0</v>
      </c>
      <c r="J24" s="96">
        <f t="shared" si="15"/>
        <v>650000</v>
      </c>
      <c r="K24" s="97">
        <f t="shared" si="15"/>
        <v>650079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650000</v>
      </c>
      <c r="Q24" s="97">
        <f t="shared" si="10"/>
        <v>650079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5.506141465480729</v>
      </c>
      <c r="U24" s="54">
        <f>IF(($E24-$E19-$E23)   =0,0,($Q24   /($E24-$E19-$E23)   )*100)</f>
        <v>5.5068106734434563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7052000</v>
      </c>
      <c r="C32" s="92"/>
      <c r="D32" s="92"/>
      <c r="E32" s="92">
        <f>$B32      +$C32      +$D32</f>
        <v>7052000</v>
      </c>
      <c r="F32" s="93">
        <v>7052000</v>
      </c>
      <c r="G32" s="94">
        <v>4936000</v>
      </c>
      <c r="H32" s="93">
        <v>4190000</v>
      </c>
      <c r="I32" s="94">
        <v>4189763</v>
      </c>
      <c r="J32" s="93">
        <v>746000</v>
      </c>
      <c r="K32" s="94">
        <v>2862237</v>
      </c>
      <c r="L32" s="93"/>
      <c r="M32" s="94"/>
      <c r="N32" s="93"/>
      <c r="O32" s="94"/>
      <c r="P32" s="93">
        <f>$H32      +$J32      +$L32      +$N32</f>
        <v>4936000</v>
      </c>
      <c r="Q32" s="94">
        <f>$I32      +$K32      +$M32      +$O32</f>
        <v>7052000</v>
      </c>
      <c r="R32" s="48">
        <f>IF(($H32      =0),0,((($J32      -$H32      )/$H32      )*100))</f>
        <v>-82.195704057279244</v>
      </c>
      <c r="S32" s="49">
        <f>IF(($I32      =0),0,((($K32      -$I32      )/$I32      )*100))</f>
        <v>-31.684990296587184</v>
      </c>
      <c r="T32" s="48">
        <f>IF(($E32      =0),0,(($P32      /$E32      )*100))</f>
        <v>69.994327850255246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7052000</v>
      </c>
      <c r="C33" s="95">
        <f>C32</f>
        <v>0</v>
      </c>
      <c r="D33" s="95"/>
      <c r="E33" s="95">
        <f>$B33      +$C33      +$D33</f>
        <v>7052000</v>
      </c>
      <c r="F33" s="96">
        <f t="shared" ref="F33:O33" si="17">F32</f>
        <v>7052000</v>
      </c>
      <c r="G33" s="97">
        <f t="shared" si="17"/>
        <v>4936000</v>
      </c>
      <c r="H33" s="96">
        <f t="shared" si="17"/>
        <v>4190000</v>
      </c>
      <c r="I33" s="97">
        <f t="shared" si="17"/>
        <v>4189763</v>
      </c>
      <c r="J33" s="96">
        <f t="shared" si="17"/>
        <v>746000</v>
      </c>
      <c r="K33" s="97">
        <f t="shared" si="17"/>
        <v>2862237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4936000</v>
      </c>
      <c r="Q33" s="97">
        <f>$I33      +$K33      +$M33      +$O33</f>
        <v>7052000</v>
      </c>
      <c r="R33" s="52">
        <f>IF(($H33      =0),0,((($J33      -$H33      )/$H33      )*100))</f>
        <v>-82.195704057279244</v>
      </c>
      <c r="S33" s="53">
        <f>IF(($I33      =0),0,((($K33      -$I33      )/$I33      )*100))</f>
        <v>-31.684990296587184</v>
      </c>
      <c r="T33" s="52">
        <f>IF($E33   =0,0,($P33   /$E33   )*100)</f>
        <v>69.994327850255246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30000000</v>
      </c>
      <c r="C35" s="92"/>
      <c r="D35" s="92"/>
      <c r="E35" s="92">
        <f t="shared" ref="E35:E40" si="18">$B35      +$C35      +$D35</f>
        <v>30000000</v>
      </c>
      <c r="F35" s="93">
        <v>30000000</v>
      </c>
      <c r="G35" s="94">
        <v>16000000</v>
      </c>
      <c r="H35" s="93">
        <v>5903000</v>
      </c>
      <c r="I35" s="94">
        <v>5100047</v>
      </c>
      <c r="J35" s="93">
        <v>11612000</v>
      </c>
      <c r="K35" s="94">
        <v>13376425</v>
      </c>
      <c r="L35" s="93"/>
      <c r="M35" s="94"/>
      <c r="N35" s="93"/>
      <c r="O35" s="94"/>
      <c r="P35" s="93">
        <f t="shared" ref="P35:P40" si="19">$H35      +$J35      +$L35      +$N35</f>
        <v>17515000</v>
      </c>
      <c r="Q35" s="94">
        <f t="shared" ref="Q35:Q40" si="20">$I35      +$K35      +$M35      +$O35</f>
        <v>18476472</v>
      </c>
      <c r="R35" s="48">
        <f t="shared" ref="R35:R40" si="21">IF(($H35      =0),0,((($J35      -$H35      )/$H35      )*100))</f>
        <v>96.713535490428598</v>
      </c>
      <c r="S35" s="49">
        <f t="shared" ref="S35:S40" si="22">IF(($I35      =0),0,((($K35      -$I35      )/$I35      )*100))</f>
        <v>162.28042604313256</v>
      </c>
      <c r="T35" s="48">
        <f t="shared" ref="T35:T39" si="23">IF(($E35      =0),0,(($P35      /$E35      )*100))</f>
        <v>58.383333333333333</v>
      </c>
      <c r="U35" s="50">
        <f t="shared" ref="U35:U39" si="24">IF(($E35      =0),0,(($Q35      /$E35      )*100))</f>
        <v>61.588240000000006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60034000</v>
      </c>
      <c r="C36" s="92"/>
      <c r="D36" s="92"/>
      <c r="E36" s="92">
        <f t="shared" si="18"/>
        <v>60034000</v>
      </c>
      <c r="F36" s="93">
        <v>60034000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3000000</v>
      </c>
      <c r="H38" s="93">
        <v>2732000</v>
      </c>
      <c r="I38" s="94">
        <v>3274528</v>
      </c>
      <c r="J38" s="93">
        <v>959000</v>
      </c>
      <c r="K38" s="94">
        <v>725472</v>
      </c>
      <c r="L38" s="93"/>
      <c r="M38" s="94"/>
      <c r="N38" s="93"/>
      <c r="O38" s="94"/>
      <c r="P38" s="93">
        <f t="shared" si="19"/>
        <v>3691000</v>
      </c>
      <c r="Q38" s="94">
        <f t="shared" si="20"/>
        <v>4000000</v>
      </c>
      <c r="R38" s="48">
        <f t="shared" si="21"/>
        <v>-64.897510980966317</v>
      </c>
      <c r="S38" s="49">
        <f t="shared" si="22"/>
        <v>-77.844990178737206</v>
      </c>
      <c r="T38" s="48">
        <f t="shared" si="23"/>
        <v>92.274999999999991</v>
      </c>
      <c r="U38" s="50">
        <f t="shared" si="24"/>
        <v>100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94034000</v>
      </c>
      <c r="C40" s="95">
        <f>SUM(C35:C39)</f>
        <v>0</v>
      </c>
      <c r="D40" s="95"/>
      <c r="E40" s="95">
        <f t="shared" si="18"/>
        <v>94034000</v>
      </c>
      <c r="F40" s="96">
        <f t="shared" ref="F40:O40" si="25">SUM(F35:F39)</f>
        <v>94034000</v>
      </c>
      <c r="G40" s="97">
        <f t="shared" si="25"/>
        <v>19000000</v>
      </c>
      <c r="H40" s="96">
        <f t="shared" si="25"/>
        <v>8635000</v>
      </c>
      <c r="I40" s="97">
        <f t="shared" si="25"/>
        <v>8374575</v>
      </c>
      <c r="J40" s="96">
        <f t="shared" si="25"/>
        <v>12571000</v>
      </c>
      <c r="K40" s="97">
        <f t="shared" si="25"/>
        <v>14101897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21206000</v>
      </c>
      <c r="Q40" s="97">
        <f t="shared" si="20"/>
        <v>22476472</v>
      </c>
      <c r="R40" s="52">
        <f t="shared" si="21"/>
        <v>45.581933989577301</v>
      </c>
      <c r="S40" s="53">
        <f t="shared" si="22"/>
        <v>68.389404835469264</v>
      </c>
      <c r="T40" s="52">
        <f>IF((+$E35+$E38) =0,0,(P40   /(+$E35+$E38) )*100)</f>
        <v>62.370588235294122</v>
      </c>
      <c r="U40" s="54">
        <f>IF((+$E35+$E38) =0,0,(Q40   /(+$E35+$E38) )*100)</f>
        <v>66.107270588235295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15000000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15000000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132541000</v>
      </c>
      <c r="C67" s="104">
        <f>SUM(C9:C14,C17:C23,C26:C29,C32,C35:C39,C42:C52,C55:C58,C61:C65)</f>
        <v>0</v>
      </c>
      <c r="D67" s="104"/>
      <c r="E67" s="104">
        <f t="shared" si="35"/>
        <v>132541000</v>
      </c>
      <c r="F67" s="105">
        <f t="shared" ref="F67:O67" si="43">SUM(F9:F14,F17:F23,F26:F29,F32,F35:F39,F42:F52,F55:F58,F61:F65)</f>
        <v>132541000</v>
      </c>
      <c r="G67" s="106">
        <f t="shared" si="43"/>
        <v>58391000</v>
      </c>
      <c r="H67" s="105">
        <f t="shared" si="43"/>
        <v>12995000</v>
      </c>
      <c r="I67" s="106">
        <f t="shared" si="43"/>
        <v>12820607</v>
      </c>
      <c r="J67" s="105">
        <f t="shared" si="43"/>
        <v>15691000</v>
      </c>
      <c r="K67" s="106">
        <f t="shared" si="43"/>
        <v>17897210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28686000</v>
      </c>
      <c r="Q67" s="106">
        <f t="shared" si="37"/>
        <v>30717817</v>
      </c>
      <c r="R67" s="61">
        <f t="shared" si="38"/>
        <v>20.746440938822623</v>
      </c>
      <c r="S67" s="62">
        <f t="shared" si="39"/>
        <v>39.597212518876837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40.685322024763501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43.567045825237209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410474000</v>
      </c>
      <c r="C69" s="92"/>
      <c r="D69" s="92"/>
      <c r="E69" s="92">
        <f>$B69      +$C69      +$D69</f>
        <v>410474000</v>
      </c>
      <c r="F69" s="93">
        <v>410474000</v>
      </c>
      <c r="G69" s="94">
        <v>325692000</v>
      </c>
      <c r="H69" s="93">
        <v>94025000</v>
      </c>
      <c r="I69" s="94">
        <v>143792188</v>
      </c>
      <c r="J69" s="93">
        <v>84324000</v>
      </c>
      <c r="K69" s="94">
        <v>130891149</v>
      </c>
      <c r="L69" s="93"/>
      <c r="M69" s="94"/>
      <c r="N69" s="93"/>
      <c r="O69" s="94"/>
      <c r="P69" s="93">
        <f>$H69      +$J69      +$L69      +$N69</f>
        <v>178349000</v>
      </c>
      <c r="Q69" s="94">
        <f>$I69      +$K69      +$M69      +$O69</f>
        <v>274683337</v>
      </c>
      <c r="R69" s="48">
        <f>IF(($H69      =0),0,((($J69      -$H69      )/$H69      )*100))</f>
        <v>-10.31746875830896</v>
      </c>
      <c r="S69" s="49">
        <f>IF(($I69      =0),0,((($K69      -$I69      )/$I69      )*100))</f>
        <v>-8.9720027071289863</v>
      </c>
      <c r="T69" s="48">
        <f>IF(($E69      =0),0,(($P69      /$E69      )*100))</f>
        <v>43.449524208597865</v>
      </c>
      <c r="U69" s="50">
        <f>IF(($E69      =0),0,(($Q69      /$E69      )*100))</f>
        <v>66.918571456413801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410474000</v>
      </c>
      <c r="C70" s="101">
        <f>C69</f>
        <v>0</v>
      </c>
      <c r="D70" s="101"/>
      <c r="E70" s="101">
        <f>$B70      +$C70      +$D70</f>
        <v>410474000</v>
      </c>
      <c r="F70" s="102">
        <f t="shared" ref="F70:O70" si="44">F69</f>
        <v>410474000</v>
      </c>
      <c r="G70" s="103">
        <f t="shared" si="44"/>
        <v>325692000</v>
      </c>
      <c r="H70" s="102">
        <f t="shared" si="44"/>
        <v>94025000</v>
      </c>
      <c r="I70" s="103">
        <f t="shared" si="44"/>
        <v>143792188</v>
      </c>
      <c r="J70" s="102">
        <f t="shared" si="44"/>
        <v>84324000</v>
      </c>
      <c r="K70" s="103">
        <f t="shared" si="44"/>
        <v>130891149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178349000</v>
      </c>
      <c r="Q70" s="103">
        <f>$I70      +$K70      +$M70      +$O70</f>
        <v>274683337</v>
      </c>
      <c r="R70" s="57">
        <f>IF(($H70      =0),0,((($J70      -$H70      )/$H70      )*100))</f>
        <v>-10.31746875830896</v>
      </c>
      <c r="S70" s="58">
        <f>IF(($I70      =0),0,((($K70      -$I70      )/$I70      )*100))</f>
        <v>-8.9720027071289863</v>
      </c>
      <c r="T70" s="57">
        <f>IF($E70   =0,0,($P70   /$E70   )*100)</f>
        <v>43.449524208597865</v>
      </c>
      <c r="U70" s="59">
        <f>IF($E70   =0,0,($Q70   /$E70 )*100)</f>
        <v>66.918571456413801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410474000</v>
      </c>
      <c r="C71" s="104">
        <f>C69</f>
        <v>0</v>
      </c>
      <c r="D71" s="104"/>
      <c r="E71" s="104">
        <f>$B71      +$C71      +$D71</f>
        <v>410474000</v>
      </c>
      <c r="F71" s="105">
        <f t="shared" ref="F71:O71" si="45">F69</f>
        <v>410474000</v>
      </c>
      <c r="G71" s="106">
        <f t="shared" si="45"/>
        <v>325692000</v>
      </c>
      <c r="H71" s="105">
        <f t="shared" si="45"/>
        <v>94025000</v>
      </c>
      <c r="I71" s="106">
        <f t="shared" si="45"/>
        <v>143792188</v>
      </c>
      <c r="J71" s="105">
        <f t="shared" si="45"/>
        <v>84324000</v>
      </c>
      <c r="K71" s="106">
        <f t="shared" si="45"/>
        <v>130891149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178349000</v>
      </c>
      <c r="Q71" s="106">
        <f>$I71      +$K71      +$M71      +$O71</f>
        <v>274683337</v>
      </c>
      <c r="R71" s="61">
        <f>IF(($H71      =0),0,((($J71      -$H71      )/$H71      )*100))</f>
        <v>-10.31746875830896</v>
      </c>
      <c r="S71" s="62">
        <f>IF(($I71      =0),0,((($K71      -$I71      )/$I71      )*100))</f>
        <v>-8.9720027071289863</v>
      </c>
      <c r="T71" s="61">
        <f>IF($E71   =0,0,($P71   /$E71   )*100)</f>
        <v>43.449524208597865</v>
      </c>
      <c r="U71" s="65">
        <f>IF($E71   =0,0,($Q71   /$E71   )*100)</f>
        <v>66.918571456413801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543015000</v>
      </c>
      <c r="C72" s="104">
        <f>SUM(C9:C14,C17:C23,C26:C29,C32,C35:C39,C42:C52,C55:C58,C61:C65,C69)</f>
        <v>0</v>
      </c>
      <c r="D72" s="104"/>
      <c r="E72" s="104">
        <f>$B72      +$C72      +$D72</f>
        <v>543015000</v>
      </c>
      <c r="F72" s="105">
        <f t="shared" ref="F72:O72" si="46">SUM(F9:F14,F17:F23,F26:F29,F32,F35:F39,F42:F52,F55:F58,F61:F65,F69)</f>
        <v>543015000</v>
      </c>
      <c r="G72" s="106">
        <f t="shared" si="46"/>
        <v>384083000</v>
      </c>
      <c r="H72" s="105">
        <f t="shared" si="46"/>
        <v>107020000</v>
      </c>
      <c r="I72" s="106">
        <f t="shared" si="46"/>
        <v>156612795</v>
      </c>
      <c r="J72" s="105">
        <f t="shared" si="46"/>
        <v>100015000</v>
      </c>
      <c r="K72" s="106">
        <f t="shared" si="46"/>
        <v>148788359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207035000</v>
      </c>
      <c r="Q72" s="106">
        <f>$I72      +$K72      +$M72      +$O72</f>
        <v>305401154</v>
      </c>
      <c r="R72" s="61">
        <f>IF(($H72      =0),0,((($J72      -$H72      )/$H72      )*100))</f>
        <v>-6.5455055129882274</v>
      </c>
      <c r="S72" s="62">
        <f>IF(($I72      =0),0,((($K72      -$I72      )/$I72      )*100))</f>
        <v>-4.9960387974686231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43.044319837997755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63.495471546693118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0SlMgi5cOzZPj3J+KWx4Ix7oTmjNQx0ASluTYeXz8MiiJwA16B9s+23exrWtzw3NtesitjyhNVZgF777ATbt1g==" saltValue="aEN9mRmQ0YvA4dRLXM7Od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33000</v>
      </c>
      <c r="I10" s="94">
        <v>33166</v>
      </c>
      <c r="J10" s="93">
        <v>65000</v>
      </c>
      <c r="K10" s="94">
        <v>76370</v>
      </c>
      <c r="L10" s="93"/>
      <c r="M10" s="94"/>
      <c r="N10" s="93"/>
      <c r="O10" s="94"/>
      <c r="P10" s="93">
        <f t="shared" ref="P10:P15" si="1">$H10      +$J10      +$L10      +$N10</f>
        <v>98000</v>
      </c>
      <c r="Q10" s="94">
        <f t="shared" ref="Q10:Q15" si="2">$I10      +$K10      +$M10      +$O10</f>
        <v>109536</v>
      </c>
      <c r="R10" s="48">
        <f t="shared" ref="R10:R15" si="3">IF(($H10      =0),0,((($J10      -$H10      )/$H10      )*100))</f>
        <v>96.969696969696969</v>
      </c>
      <c r="S10" s="49">
        <f t="shared" ref="S10:S15" si="4">IF(($I10      =0),0,((($K10      -$I10      )/$I10      )*100))</f>
        <v>130.2659349936682</v>
      </c>
      <c r="T10" s="48">
        <f t="shared" ref="T10:T14" si="5">IF(($E10      =0),0,(($P10      /$E10      )*100))</f>
        <v>5.7647058823529411</v>
      </c>
      <c r="U10" s="50">
        <f t="shared" ref="U10:U14" si="6">IF(($E10      =0),0,(($Q10      /$E10      )*100))</f>
        <v>6.4432941176470582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5500000</v>
      </c>
      <c r="C11" s="92"/>
      <c r="D11" s="92"/>
      <c r="E11" s="92">
        <f t="shared" si="0"/>
        <v>5500000</v>
      </c>
      <c r="F11" s="93">
        <v>5500000</v>
      </c>
      <c r="G11" s="94">
        <v>3000000</v>
      </c>
      <c r="H11" s="93">
        <v>758000</v>
      </c>
      <c r="I11" s="94">
        <v>418453</v>
      </c>
      <c r="J11" s="93">
        <v>2091000</v>
      </c>
      <c r="K11" s="94">
        <v>1504749</v>
      </c>
      <c r="L11" s="93"/>
      <c r="M11" s="94"/>
      <c r="N11" s="93"/>
      <c r="O11" s="94"/>
      <c r="P11" s="93">
        <f t="shared" si="1"/>
        <v>2849000</v>
      </c>
      <c r="Q11" s="94">
        <f t="shared" si="2"/>
        <v>1923202</v>
      </c>
      <c r="R11" s="48">
        <f t="shared" si="3"/>
        <v>175.85751978891821</v>
      </c>
      <c r="S11" s="49">
        <f t="shared" si="4"/>
        <v>259.59809106399047</v>
      </c>
      <c r="T11" s="48">
        <f t="shared" si="5"/>
        <v>51.800000000000004</v>
      </c>
      <c r="U11" s="50">
        <f t="shared" si="6"/>
        <v>34.96730909090909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2000000</v>
      </c>
      <c r="C13" s="92"/>
      <c r="D13" s="92"/>
      <c r="E13" s="92">
        <f t="shared" si="0"/>
        <v>2000000</v>
      </c>
      <c r="F13" s="93">
        <v>2000000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800000</v>
      </c>
      <c r="C14" s="92"/>
      <c r="D14" s="92"/>
      <c r="E14" s="92">
        <f t="shared" si="0"/>
        <v>800000</v>
      </c>
      <c r="F14" s="93">
        <v>800000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10000000</v>
      </c>
      <c r="C15" s="95">
        <f>SUM(C9:C14)</f>
        <v>0</v>
      </c>
      <c r="D15" s="95"/>
      <c r="E15" s="95">
        <f t="shared" si="0"/>
        <v>10000000</v>
      </c>
      <c r="F15" s="96">
        <f t="shared" ref="F15:O15" si="7">SUM(F9:F14)</f>
        <v>10000000</v>
      </c>
      <c r="G15" s="97">
        <f t="shared" si="7"/>
        <v>4700000</v>
      </c>
      <c r="H15" s="96">
        <f t="shared" si="7"/>
        <v>791000</v>
      </c>
      <c r="I15" s="97">
        <f t="shared" si="7"/>
        <v>451619</v>
      </c>
      <c r="J15" s="96">
        <f t="shared" si="7"/>
        <v>2156000</v>
      </c>
      <c r="K15" s="97">
        <f t="shared" si="7"/>
        <v>1581119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2947000</v>
      </c>
      <c r="Q15" s="97">
        <f t="shared" si="2"/>
        <v>2032738</v>
      </c>
      <c r="R15" s="52">
        <f t="shared" si="3"/>
        <v>172.56637168141594</v>
      </c>
      <c r="S15" s="53">
        <f t="shared" si="4"/>
        <v>250.10019507593793</v>
      </c>
      <c r="T15" s="52">
        <f>IF((SUM($E9:$E13))=0,0,(P15/(SUM($E9:$E13))*100))</f>
        <v>32.032608695652179</v>
      </c>
      <c r="U15" s="54">
        <f>IF((SUM($E9:$E13))=0,0,(Q15/(SUM($E9:$E13))*100))</f>
        <v>22.094978260869567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74207000</v>
      </c>
      <c r="C17" s="92"/>
      <c r="D17" s="92"/>
      <c r="E17" s="92">
        <f t="shared" ref="E17:E24" si="8">$B17      +$C17      +$D17</f>
        <v>74207000</v>
      </c>
      <c r="F17" s="93">
        <v>74207000</v>
      </c>
      <c r="G17" s="94">
        <v>48000000</v>
      </c>
      <c r="H17" s="93">
        <v>9554000</v>
      </c>
      <c r="I17" s="94"/>
      <c r="J17" s="93">
        <v>9316000</v>
      </c>
      <c r="K17" s="94">
        <v>16628618</v>
      </c>
      <c r="L17" s="93"/>
      <c r="M17" s="94"/>
      <c r="N17" s="93"/>
      <c r="O17" s="94"/>
      <c r="P17" s="93">
        <f t="shared" ref="P17:P24" si="9">$H17      +$J17      +$L17      +$N17</f>
        <v>18870000</v>
      </c>
      <c r="Q17" s="94">
        <f t="shared" ref="Q17:Q24" si="10">$I17      +$K17      +$M17      +$O17</f>
        <v>16628618</v>
      </c>
      <c r="R17" s="48">
        <f t="shared" ref="R17:R24" si="11">IF(($H17      =0),0,((($J17      -$H17      )/$H17      )*100))</f>
        <v>-2.4911032028469751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25.428867896559627</v>
      </c>
      <c r="U17" s="50">
        <f t="shared" ref="U17:U23" si="14">IF(($E17      =0),0,(($Q17      /$E17      )*100))</f>
        <v>22.408422386028274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74207000</v>
      </c>
      <c r="C24" s="95">
        <f>SUM(C17:C23)</f>
        <v>0</v>
      </c>
      <c r="D24" s="95"/>
      <c r="E24" s="95">
        <f t="shared" si="8"/>
        <v>74207000</v>
      </c>
      <c r="F24" s="96">
        <f t="shared" ref="F24:O24" si="15">SUM(F17:F23)</f>
        <v>74207000</v>
      </c>
      <c r="G24" s="97">
        <f t="shared" si="15"/>
        <v>48000000</v>
      </c>
      <c r="H24" s="96">
        <f t="shared" si="15"/>
        <v>9554000</v>
      </c>
      <c r="I24" s="97">
        <f t="shared" si="15"/>
        <v>0</v>
      </c>
      <c r="J24" s="96">
        <f t="shared" si="15"/>
        <v>9316000</v>
      </c>
      <c r="K24" s="97">
        <f t="shared" si="15"/>
        <v>16628618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18870000</v>
      </c>
      <c r="Q24" s="97">
        <f t="shared" si="10"/>
        <v>16628618</v>
      </c>
      <c r="R24" s="52">
        <f t="shared" si="11"/>
        <v>-2.4911032028469751</v>
      </c>
      <c r="S24" s="53">
        <f t="shared" si="12"/>
        <v>0</v>
      </c>
      <c r="T24" s="52">
        <f>IF(($E24-$E19-$E23)   =0,0,($P24   /($E24-$E19-$E23)   )*100)</f>
        <v>25.428867896559627</v>
      </c>
      <c r="U24" s="54">
        <f>IF(($E24-$E19-$E23)   =0,0,($Q24   /($E24-$E19-$E23)   )*100)</f>
        <v>22.408422386028274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3286000</v>
      </c>
      <c r="C32" s="92"/>
      <c r="D32" s="92"/>
      <c r="E32" s="92">
        <f>$B32      +$C32      +$D32</f>
        <v>3286000</v>
      </c>
      <c r="F32" s="93">
        <v>3286000</v>
      </c>
      <c r="G32" s="94">
        <v>2300000</v>
      </c>
      <c r="H32" s="93">
        <v>2300000</v>
      </c>
      <c r="I32" s="94">
        <v>4196812</v>
      </c>
      <c r="J32" s="93"/>
      <c r="K32" s="94">
        <v>-910812</v>
      </c>
      <c r="L32" s="93"/>
      <c r="M32" s="94"/>
      <c r="N32" s="93"/>
      <c r="O32" s="94"/>
      <c r="P32" s="93">
        <f>$H32      +$J32      +$L32      +$N32</f>
        <v>2300000</v>
      </c>
      <c r="Q32" s="94">
        <f>$I32      +$K32      +$M32      +$O32</f>
        <v>3286000</v>
      </c>
      <c r="R32" s="48">
        <f>IF(($H32      =0),0,((($J32      -$H32      )/$H32      )*100))</f>
        <v>-100</v>
      </c>
      <c r="S32" s="49">
        <f>IF(($I32      =0),0,((($K32      -$I32      )/$I32      )*100))</f>
        <v>-121.70247321061795</v>
      </c>
      <c r="T32" s="48">
        <f>IF(($E32      =0),0,(($P32      /$E32      )*100))</f>
        <v>69.993913572732808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3286000</v>
      </c>
      <c r="C33" s="95">
        <f>C32</f>
        <v>0</v>
      </c>
      <c r="D33" s="95"/>
      <c r="E33" s="95">
        <f>$B33      +$C33      +$D33</f>
        <v>3286000</v>
      </c>
      <c r="F33" s="96">
        <f t="shared" ref="F33:O33" si="17">F32</f>
        <v>3286000</v>
      </c>
      <c r="G33" s="97">
        <f t="shared" si="17"/>
        <v>2300000</v>
      </c>
      <c r="H33" s="96">
        <f t="shared" si="17"/>
        <v>2300000</v>
      </c>
      <c r="I33" s="97">
        <f t="shared" si="17"/>
        <v>4196812</v>
      </c>
      <c r="J33" s="96">
        <f t="shared" si="17"/>
        <v>0</v>
      </c>
      <c r="K33" s="97">
        <f t="shared" si="17"/>
        <v>-910812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2300000</v>
      </c>
      <c r="Q33" s="97">
        <f>$I33      +$K33      +$M33      +$O33</f>
        <v>3286000</v>
      </c>
      <c r="R33" s="52">
        <f>IF(($H33      =0),0,((($J33      -$H33      )/$H33      )*100))</f>
        <v>-100</v>
      </c>
      <c r="S33" s="53">
        <f>IF(($I33      =0),0,((($K33      -$I33      )/$I33      )*100))</f>
        <v>-121.70247321061795</v>
      </c>
      <c r="T33" s="52">
        <f>IF($E33   =0,0,($P33   /$E33   )*100)</f>
        <v>69.993913572732808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48026000</v>
      </c>
      <c r="C35" s="92"/>
      <c r="D35" s="92"/>
      <c r="E35" s="92">
        <f t="shared" ref="E35:E40" si="18">$B35      +$C35      +$D35</f>
        <v>48026000</v>
      </c>
      <c r="F35" s="93">
        <v>48026000</v>
      </c>
      <c r="G35" s="94">
        <v>9000000</v>
      </c>
      <c r="H35" s="93"/>
      <c r="I35" s="94"/>
      <c r="J35" s="93">
        <v>5602000</v>
      </c>
      <c r="K35" s="94">
        <v>3634623</v>
      </c>
      <c r="L35" s="93"/>
      <c r="M35" s="94"/>
      <c r="N35" s="93"/>
      <c r="O35" s="94"/>
      <c r="P35" s="93">
        <f t="shared" ref="P35:P40" si="19">$H35      +$J35      +$L35      +$N35</f>
        <v>5602000</v>
      </c>
      <c r="Q35" s="94">
        <f t="shared" ref="Q35:Q40" si="20">$I35      +$K35      +$M35      +$O35</f>
        <v>3634623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11.664515054345562</v>
      </c>
      <c r="U35" s="50">
        <f t="shared" ref="U35:U39" si="24">IF(($E35      =0),0,(($Q35      /$E35      )*100))</f>
        <v>7.5680318993878313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3000000</v>
      </c>
      <c r="H38" s="93">
        <v>1106000</v>
      </c>
      <c r="I38" s="94">
        <v>1721411</v>
      </c>
      <c r="J38" s="93">
        <v>2837000</v>
      </c>
      <c r="K38" s="94">
        <v>2278589</v>
      </c>
      <c r="L38" s="93"/>
      <c r="M38" s="94"/>
      <c r="N38" s="93"/>
      <c r="O38" s="94"/>
      <c r="P38" s="93">
        <f t="shared" si="19"/>
        <v>3943000</v>
      </c>
      <c r="Q38" s="94">
        <f t="shared" si="20"/>
        <v>4000000</v>
      </c>
      <c r="R38" s="48">
        <f t="shared" si="21"/>
        <v>156.50994575045206</v>
      </c>
      <c r="S38" s="49">
        <f t="shared" si="22"/>
        <v>32.367517112415342</v>
      </c>
      <c r="T38" s="48">
        <f t="shared" si="23"/>
        <v>98.575000000000003</v>
      </c>
      <c r="U38" s="50">
        <f t="shared" si="24"/>
        <v>100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52026000</v>
      </c>
      <c r="C40" s="95">
        <f>SUM(C35:C39)</f>
        <v>0</v>
      </c>
      <c r="D40" s="95"/>
      <c r="E40" s="95">
        <f t="shared" si="18"/>
        <v>52026000</v>
      </c>
      <c r="F40" s="96">
        <f t="shared" ref="F40:O40" si="25">SUM(F35:F39)</f>
        <v>52026000</v>
      </c>
      <c r="G40" s="97">
        <f t="shared" si="25"/>
        <v>12000000</v>
      </c>
      <c r="H40" s="96">
        <f t="shared" si="25"/>
        <v>1106000</v>
      </c>
      <c r="I40" s="97">
        <f t="shared" si="25"/>
        <v>1721411</v>
      </c>
      <c r="J40" s="96">
        <f t="shared" si="25"/>
        <v>8439000</v>
      </c>
      <c r="K40" s="97">
        <f t="shared" si="25"/>
        <v>5913212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9545000</v>
      </c>
      <c r="Q40" s="97">
        <f t="shared" si="20"/>
        <v>7634623</v>
      </c>
      <c r="R40" s="52">
        <f t="shared" si="21"/>
        <v>663.01989150090424</v>
      </c>
      <c r="S40" s="53">
        <f t="shared" si="22"/>
        <v>243.50959764983492</v>
      </c>
      <c r="T40" s="52">
        <f>IF((+$E35+$E38) =0,0,(P40   /(+$E35+$E38) )*100)</f>
        <v>18.346595932802828</v>
      </c>
      <c r="U40" s="54">
        <f>IF((+$E35+$E38) =0,0,(Q40   /(+$E35+$E38) )*100)</f>
        <v>14.674629992695959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86000000</v>
      </c>
      <c r="C43" s="92"/>
      <c r="D43" s="92"/>
      <c r="E43" s="92">
        <f t="shared" si="26"/>
        <v>86000000</v>
      </c>
      <c r="F43" s="93">
        <v>86000000</v>
      </c>
      <c r="G43" s="94">
        <v>20000000</v>
      </c>
      <c r="H43" s="93"/>
      <c r="I43" s="94"/>
      <c r="J43" s="93"/>
      <c r="K43" s="94">
        <v>7884261</v>
      </c>
      <c r="L43" s="93"/>
      <c r="M43" s="94"/>
      <c r="N43" s="93"/>
      <c r="O43" s="94"/>
      <c r="P43" s="93">
        <f t="shared" si="27"/>
        <v>0</v>
      </c>
      <c r="Q43" s="94">
        <f t="shared" si="28"/>
        <v>7884261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9.1677453488372098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17768000</v>
      </c>
      <c r="C52" s="92"/>
      <c r="D52" s="92"/>
      <c r="E52" s="92">
        <f t="shared" si="26"/>
        <v>17768000</v>
      </c>
      <c r="F52" s="93">
        <v>17768000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103768000</v>
      </c>
      <c r="C53" s="95">
        <f>SUM(C42:C52)</f>
        <v>0</v>
      </c>
      <c r="D53" s="95"/>
      <c r="E53" s="95">
        <f t="shared" si="26"/>
        <v>103768000</v>
      </c>
      <c r="F53" s="96">
        <f t="shared" ref="F53:O53" si="33">SUM(F42:F52)</f>
        <v>103768000</v>
      </c>
      <c r="G53" s="97">
        <f t="shared" si="33"/>
        <v>20000000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7884261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7884261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9.1677453488372098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243287000</v>
      </c>
      <c r="C67" s="104">
        <f>SUM(C9:C14,C17:C23,C26:C29,C32,C35:C39,C42:C52,C55:C58,C61:C65)</f>
        <v>0</v>
      </c>
      <c r="D67" s="104"/>
      <c r="E67" s="104">
        <f t="shared" si="35"/>
        <v>243287000</v>
      </c>
      <c r="F67" s="105">
        <f t="shared" ref="F67:O67" si="43">SUM(F9:F14,F17:F23,F26:F29,F32,F35:F39,F42:F52,F55:F58,F61:F65)</f>
        <v>243287000</v>
      </c>
      <c r="G67" s="106">
        <f t="shared" si="43"/>
        <v>87000000</v>
      </c>
      <c r="H67" s="105">
        <f t="shared" si="43"/>
        <v>13751000</v>
      </c>
      <c r="I67" s="106">
        <f t="shared" si="43"/>
        <v>6369842</v>
      </c>
      <c r="J67" s="105">
        <f t="shared" si="43"/>
        <v>19911000</v>
      </c>
      <c r="K67" s="106">
        <f t="shared" si="43"/>
        <v>31096398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33662000</v>
      </c>
      <c r="Q67" s="106">
        <f t="shared" si="37"/>
        <v>37466240</v>
      </c>
      <c r="R67" s="61">
        <f t="shared" si="38"/>
        <v>44.796742055123261</v>
      </c>
      <c r="S67" s="62">
        <f t="shared" si="39"/>
        <v>388.18162208732963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14.979596740818533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16.672484302617935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243287000</v>
      </c>
      <c r="C72" s="104">
        <f>SUM(C9:C14,C17:C23,C26:C29,C32,C35:C39,C42:C52,C55:C58,C61:C65,C69)</f>
        <v>0</v>
      </c>
      <c r="D72" s="104"/>
      <c r="E72" s="104">
        <f>$B72      +$C72      +$D72</f>
        <v>243287000</v>
      </c>
      <c r="F72" s="105">
        <f t="shared" ref="F72:O72" si="46">SUM(F9:F14,F17:F23,F26:F29,F32,F35:F39,F42:F52,F55:F58,F61:F65,F69)</f>
        <v>243287000</v>
      </c>
      <c r="G72" s="106">
        <f t="shared" si="46"/>
        <v>87000000</v>
      </c>
      <c r="H72" s="105">
        <f t="shared" si="46"/>
        <v>13751000</v>
      </c>
      <c r="I72" s="106">
        <f t="shared" si="46"/>
        <v>6369842</v>
      </c>
      <c r="J72" s="105">
        <f t="shared" si="46"/>
        <v>19911000</v>
      </c>
      <c r="K72" s="106">
        <f t="shared" si="46"/>
        <v>31096398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33662000</v>
      </c>
      <c r="Q72" s="106">
        <f>$I72      +$K72      +$M72      +$O72</f>
        <v>37466240</v>
      </c>
      <c r="R72" s="61">
        <f>IF(($H72      =0),0,((($J72      -$H72      )/$H72      )*100))</f>
        <v>44.796742055123261</v>
      </c>
      <c r="S72" s="62">
        <f>IF(($I72      =0),0,((($K72      -$I72      )/$I72      )*100))</f>
        <v>388.18162208732963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14.979596740818533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16.672484302617935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hrpiPMH0RePdeoESMbZVEUIoxoUx8AA/4kD6iXinfHXOBNeBP0RiISVa0Z8gKhYrkY/5KrGPZ49/WPolbo6dQA==" saltValue="FV/qxIWxBTyqrNTfgFSG6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2900000</v>
      </c>
      <c r="C10" s="92"/>
      <c r="D10" s="92"/>
      <c r="E10" s="92">
        <f t="shared" ref="E10:E15" si="0">$B10      +$C10      +$D10</f>
        <v>2900000</v>
      </c>
      <c r="F10" s="93">
        <v>2900000</v>
      </c>
      <c r="G10" s="94">
        <v>2900000</v>
      </c>
      <c r="H10" s="93">
        <v>44000</v>
      </c>
      <c r="I10" s="94">
        <v>141220</v>
      </c>
      <c r="J10" s="93">
        <v>539000</v>
      </c>
      <c r="K10" s="94">
        <v>488734</v>
      </c>
      <c r="L10" s="93"/>
      <c r="M10" s="94"/>
      <c r="N10" s="93"/>
      <c r="O10" s="94"/>
      <c r="P10" s="93">
        <f t="shared" ref="P10:P15" si="1">$H10      +$J10      +$L10      +$N10</f>
        <v>583000</v>
      </c>
      <c r="Q10" s="94">
        <f t="shared" ref="Q10:Q15" si="2">$I10      +$K10      +$M10      +$O10</f>
        <v>629954</v>
      </c>
      <c r="R10" s="48">
        <f t="shared" ref="R10:R15" si="3">IF(($H10      =0),0,((($J10      -$H10      )/$H10      )*100))</f>
        <v>1125</v>
      </c>
      <c r="S10" s="49">
        <f t="shared" ref="S10:S15" si="4">IF(($I10      =0),0,((($K10      -$I10      )/$I10      )*100))</f>
        <v>246.07987537176038</v>
      </c>
      <c r="T10" s="48">
        <f t="shared" ref="T10:T14" si="5">IF(($E10      =0),0,(($P10      /$E10      )*100))</f>
        <v>20.103448275862068</v>
      </c>
      <c r="U10" s="50">
        <f t="shared" ref="U10:U14" si="6">IF(($E10      =0),0,(($Q10      /$E10      )*100))</f>
        <v>21.722551724137933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2900000</v>
      </c>
      <c r="C15" s="95">
        <f>SUM(C9:C14)</f>
        <v>0</v>
      </c>
      <c r="D15" s="95"/>
      <c r="E15" s="95">
        <f t="shared" si="0"/>
        <v>2900000</v>
      </c>
      <c r="F15" s="96">
        <f t="shared" ref="F15:O15" si="7">SUM(F9:F14)</f>
        <v>2900000</v>
      </c>
      <c r="G15" s="97">
        <f t="shared" si="7"/>
        <v>2900000</v>
      </c>
      <c r="H15" s="96">
        <f t="shared" si="7"/>
        <v>44000</v>
      </c>
      <c r="I15" s="97">
        <f t="shared" si="7"/>
        <v>141220</v>
      </c>
      <c r="J15" s="96">
        <f t="shared" si="7"/>
        <v>539000</v>
      </c>
      <c r="K15" s="97">
        <f t="shared" si="7"/>
        <v>488734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583000</v>
      </c>
      <c r="Q15" s="97">
        <f t="shared" si="2"/>
        <v>629954</v>
      </c>
      <c r="R15" s="52">
        <f t="shared" si="3"/>
        <v>1125</v>
      </c>
      <c r="S15" s="53">
        <f t="shared" si="4"/>
        <v>246.07987537176038</v>
      </c>
      <c r="T15" s="52">
        <f>IF((SUM($E9:$E13))=0,0,(P15/(SUM($E9:$E13))*100))</f>
        <v>20.103448275862068</v>
      </c>
      <c r="U15" s="54">
        <f>IF((SUM($E9:$E13))=0,0,(Q15/(SUM($E9:$E13))*100))</f>
        <v>21.722551724137933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978000</v>
      </c>
      <c r="C32" s="92"/>
      <c r="D32" s="92"/>
      <c r="E32" s="92">
        <f>$B32      +$C32      +$D32</f>
        <v>978000</v>
      </c>
      <c r="F32" s="93">
        <v>978000</v>
      </c>
      <c r="G32" s="94">
        <v>685000</v>
      </c>
      <c r="H32" s="93">
        <v>244000</v>
      </c>
      <c r="I32" s="94">
        <v>244000</v>
      </c>
      <c r="J32" s="93"/>
      <c r="K32" s="94">
        <v>441000</v>
      </c>
      <c r="L32" s="93"/>
      <c r="M32" s="94"/>
      <c r="N32" s="93"/>
      <c r="O32" s="94"/>
      <c r="P32" s="93">
        <f>$H32      +$J32      +$L32      +$N32</f>
        <v>244000</v>
      </c>
      <c r="Q32" s="94">
        <f>$I32      +$K32      +$M32      +$O32</f>
        <v>685000</v>
      </c>
      <c r="R32" s="48">
        <f>IF(($H32      =0),0,((($J32      -$H32      )/$H32      )*100))</f>
        <v>-100</v>
      </c>
      <c r="S32" s="49">
        <f>IF(($I32      =0),0,((($K32      -$I32      )/$I32      )*100))</f>
        <v>80.737704918032776</v>
      </c>
      <c r="T32" s="48">
        <f>IF(($E32      =0),0,(($P32      /$E32      )*100))</f>
        <v>24.948875255623722</v>
      </c>
      <c r="U32" s="50">
        <f>IF(($E32      =0),0,(($Q32      /$E32      )*100))</f>
        <v>70.040899795501019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978000</v>
      </c>
      <c r="C33" s="95">
        <f>C32</f>
        <v>0</v>
      </c>
      <c r="D33" s="95"/>
      <c r="E33" s="95">
        <f>$B33      +$C33      +$D33</f>
        <v>978000</v>
      </c>
      <c r="F33" s="96">
        <f t="shared" ref="F33:O33" si="17">F32</f>
        <v>978000</v>
      </c>
      <c r="G33" s="97">
        <f t="shared" si="17"/>
        <v>685000</v>
      </c>
      <c r="H33" s="96">
        <f t="shared" si="17"/>
        <v>244000</v>
      </c>
      <c r="I33" s="97">
        <f t="shared" si="17"/>
        <v>244000</v>
      </c>
      <c r="J33" s="96">
        <f t="shared" si="17"/>
        <v>0</v>
      </c>
      <c r="K33" s="97">
        <f t="shared" si="17"/>
        <v>441000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244000</v>
      </c>
      <c r="Q33" s="97">
        <f>$I33      +$K33      +$M33      +$O33</f>
        <v>685000</v>
      </c>
      <c r="R33" s="52">
        <f>IF(($H33      =0),0,((($J33      -$H33      )/$H33      )*100))</f>
        <v>-100</v>
      </c>
      <c r="S33" s="53">
        <f>IF(($I33      =0),0,((($K33      -$I33      )/$I33      )*100))</f>
        <v>80.737704918032776</v>
      </c>
      <c r="T33" s="52">
        <f>IF($E33   =0,0,($P33   /$E33   )*100)</f>
        <v>24.948875255623722</v>
      </c>
      <c r="U33" s="54">
        <f>IF($E33   =0,0,($Q33   /$E33   )*100)</f>
        <v>70.040899795501019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30150000</v>
      </c>
      <c r="C35" s="92"/>
      <c r="D35" s="92"/>
      <c r="E35" s="92">
        <f t="shared" ref="E35:E40" si="18">$B35      +$C35      +$D35</f>
        <v>30150000</v>
      </c>
      <c r="F35" s="93">
        <v>30150000</v>
      </c>
      <c r="G35" s="94">
        <v>7500000</v>
      </c>
      <c r="H35" s="93">
        <v>645000</v>
      </c>
      <c r="I35" s="94">
        <v>644715</v>
      </c>
      <c r="J35" s="93">
        <v>1619000</v>
      </c>
      <c r="K35" s="94">
        <v>4874462</v>
      </c>
      <c r="L35" s="93"/>
      <c r="M35" s="94"/>
      <c r="N35" s="93"/>
      <c r="O35" s="94"/>
      <c r="P35" s="93">
        <f t="shared" ref="P35:P40" si="19">$H35      +$J35      +$L35      +$N35</f>
        <v>2264000</v>
      </c>
      <c r="Q35" s="94">
        <f t="shared" ref="Q35:Q40" si="20">$I35      +$K35      +$M35      +$O35</f>
        <v>5519177</v>
      </c>
      <c r="R35" s="48">
        <f t="shared" ref="R35:R40" si="21">IF(($H35      =0),0,((($J35      -$H35      )/$H35      )*100))</f>
        <v>151.00775193798449</v>
      </c>
      <c r="S35" s="49">
        <f t="shared" ref="S35:S40" si="22">IF(($I35      =0),0,((($K35      -$I35      )/$I35      )*100))</f>
        <v>656.06461769929354</v>
      </c>
      <c r="T35" s="48">
        <f t="shared" ref="T35:T39" si="23">IF(($E35      =0),0,(($P35      /$E35      )*100))</f>
        <v>7.5091210613598678</v>
      </c>
      <c r="U35" s="50">
        <f t="shared" ref="U35:U39" si="24">IF(($E35      =0),0,(($Q35      /$E35      )*100))</f>
        <v>18.305728026533995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46860000</v>
      </c>
      <c r="C36" s="92"/>
      <c r="D36" s="92"/>
      <c r="E36" s="92">
        <f t="shared" si="18"/>
        <v>46860000</v>
      </c>
      <c r="F36" s="93">
        <v>46860000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77010000</v>
      </c>
      <c r="C40" s="95">
        <f>SUM(C35:C39)</f>
        <v>0</v>
      </c>
      <c r="D40" s="95"/>
      <c r="E40" s="95">
        <f t="shared" si="18"/>
        <v>77010000</v>
      </c>
      <c r="F40" s="96">
        <f t="shared" ref="F40:O40" si="25">SUM(F35:F39)</f>
        <v>77010000</v>
      </c>
      <c r="G40" s="97">
        <f t="shared" si="25"/>
        <v>7500000</v>
      </c>
      <c r="H40" s="96">
        <f t="shared" si="25"/>
        <v>645000</v>
      </c>
      <c r="I40" s="97">
        <f t="shared" si="25"/>
        <v>644715</v>
      </c>
      <c r="J40" s="96">
        <f t="shared" si="25"/>
        <v>1619000</v>
      </c>
      <c r="K40" s="97">
        <f t="shared" si="25"/>
        <v>4874462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2264000</v>
      </c>
      <c r="Q40" s="97">
        <f t="shared" si="20"/>
        <v>5519177</v>
      </c>
      <c r="R40" s="52">
        <f t="shared" si="21"/>
        <v>151.00775193798449</v>
      </c>
      <c r="S40" s="53">
        <f t="shared" si="22"/>
        <v>656.06461769929354</v>
      </c>
      <c r="T40" s="52">
        <f>IF((+$E35+$E38) =0,0,(P40   /(+$E35+$E38) )*100)</f>
        <v>7.5091210613598678</v>
      </c>
      <c r="U40" s="54">
        <f>IF((+$E35+$E38) =0,0,(Q40   /(+$E35+$E38) )*100)</f>
        <v>18.305728026533995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134887000</v>
      </c>
      <c r="C44" s="92"/>
      <c r="D44" s="92"/>
      <c r="E44" s="92">
        <f t="shared" si="26"/>
        <v>134887000</v>
      </c>
      <c r="F44" s="93">
        <v>134887000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20000000</v>
      </c>
      <c r="C52" s="92"/>
      <c r="D52" s="92"/>
      <c r="E52" s="92">
        <f t="shared" si="26"/>
        <v>20000000</v>
      </c>
      <c r="F52" s="93">
        <v>20000000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154887000</v>
      </c>
      <c r="C53" s="95">
        <f>SUM(C42:C52)</f>
        <v>0</v>
      </c>
      <c r="D53" s="95"/>
      <c r="E53" s="95">
        <f t="shared" si="26"/>
        <v>154887000</v>
      </c>
      <c r="F53" s="96">
        <f t="shared" ref="F53:O53" si="33">SUM(F42:F52)</f>
        <v>154887000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235775000</v>
      </c>
      <c r="C67" s="104">
        <f>SUM(C9:C14,C17:C23,C26:C29,C32,C35:C39,C42:C52,C55:C58,C61:C65)</f>
        <v>0</v>
      </c>
      <c r="D67" s="104"/>
      <c r="E67" s="104">
        <f t="shared" si="35"/>
        <v>235775000</v>
      </c>
      <c r="F67" s="105">
        <f t="shared" ref="F67:O67" si="43">SUM(F9:F14,F17:F23,F26:F29,F32,F35:F39,F42:F52,F55:F58,F61:F65)</f>
        <v>235775000</v>
      </c>
      <c r="G67" s="106">
        <f t="shared" si="43"/>
        <v>11085000</v>
      </c>
      <c r="H67" s="105">
        <f t="shared" si="43"/>
        <v>933000</v>
      </c>
      <c r="I67" s="106">
        <f t="shared" si="43"/>
        <v>1029935</v>
      </c>
      <c r="J67" s="105">
        <f t="shared" si="43"/>
        <v>2158000</v>
      </c>
      <c r="K67" s="106">
        <f t="shared" si="43"/>
        <v>5804196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3091000</v>
      </c>
      <c r="Q67" s="106">
        <f t="shared" si="37"/>
        <v>6834131</v>
      </c>
      <c r="R67" s="61">
        <f t="shared" si="38"/>
        <v>131.29689174705251</v>
      </c>
      <c r="S67" s="62">
        <f t="shared" si="39"/>
        <v>463.54973857573543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9.083695779945927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20.083845656518161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339658000</v>
      </c>
      <c r="C69" s="92"/>
      <c r="D69" s="92"/>
      <c r="E69" s="92">
        <f>$B69      +$C69      +$D69</f>
        <v>339658000</v>
      </c>
      <c r="F69" s="93">
        <v>339658000</v>
      </c>
      <c r="G69" s="94">
        <v>228836000</v>
      </c>
      <c r="H69" s="93">
        <v>88601000</v>
      </c>
      <c r="I69" s="94">
        <v>76401962</v>
      </c>
      <c r="J69" s="93">
        <v>72773000</v>
      </c>
      <c r="K69" s="94">
        <v>94012648</v>
      </c>
      <c r="L69" s="93"/>
      <c r="M69" s="94"/>
      <c r="N69" s="93"/>
      <c r="O69" s="94"/>
      <c r="P69" s="93">
        <f>$H69      +$J69      +$L69      +$N69</f>
        <v>161374000</v>
      </c>
      <c r="Q69" s="94">
        <f>$I69      +$K69      +$M69      +$O69</f>
        <v>170414610</v>
      </c>
      <c r="R69" s="48">
        <f>IF(($H69      =0),0,((($J69      -$H69      )/$H69      )*100))</f>
        <v>-17.864358190088147</v>
      </c>
      <c r="S69" s="49">
        <f>IF(($I69      =0),0,((($K69      -$I69      )/$I69      )*100))</f>
        <v>23.05004418603805</v>
      </c>
      <c r="T69" s="48">
        <f>IF(($E69      =0),0,(($P69      /$E69      )*100))</f>
        <v>47.51073138274382</v>
      </c>
      <c r="U69" s="50">
        <f>IF(($E69      =0),0,(($Q69      /$E69      )*100))</f>
        <v>50.172411661141503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339658000</v>
      </c>
      <c r="C70" s="101">
        <f>C69</f>
        <v>0</v>
      </c>
      <c r="D70" s="101"/>
      <c r="E70" s="101">
        <f>$B70      +$C70      +$D70</f>
        <v>339658000</v>
      </c>
      <c r="F70" s="102">
        <f t="shared" ref="F70:O70" si="44">F69</f>
        <v>339658000</v>
      </c>
      <c r="G70" s="103">
        <f t="shared" si="44"/>
        <v>228836000</v>
      </c>
      <c r="H70" s="102">
        <f t="shared" si="44"/>
        <v>88601000</v>
      </c>
      <c r="I70" s="103">
        <f t="shared" si="44"/>
        <v>76401962</v>
      </c>
      <c r="J70" s="102">
        <f t="shared" si="44"/>
        <v>72773000</v>
      </c>
      <c r="K70" s="103">
        <f t="shared" si="44"/>
        <v>94012648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161374000</v>
      </c>
      <c r="Q70" s="103">
        <f>$I70      +$K70      +$M70      +$O70</f>
        <v>170414610</v>
      </c>
      <c r="R70" s="57">
        <f>IF(($H70      =0),0,((($J70      -$H70      )/$H70      )*100))</f>
        <v>-17.864358190088147</v>
      </c>
      <c r="S70" s="58">
        <f>IF(($I70      =0),0,((($K70      -$I70      )/$I70      )*100))</f>
        <v>23.05004418603805</v>
      </c>
      <c r="T70" s="57">
        <f>IF($E70   =0,0,($P70   /$E70   )*100)</f>
        <v>47.51073138274382</v>
      </c>
      <c r="U70" s="59">
        <f>IF($E70   =0,0,($Q70   /$E70 )*100)</f>
        <v>50.172411661141503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339658000</v>
      </c>
      <c r="C71" s="104">
        <f>C69</f>
        <v>0</v>
      </c>
      <c r="D71" s="104"/>
      <c r="E71" s="104">
        <f>$B71      +$C71      +$D71</f>
        <v>339658000</v>
      </c>
      <c r="F71" s="105">
        <f t="shared" ref="F71:O71" si="45">F69</f>
        <v>339658000</v>
      </c>
      <c r="G71" s="106">
        <f t="shared" si="45"/>
        <v>228836000</v>
      </c>
      <c r="H71" s="105">
        <f t="shared" si="45"/>
        <v>88601000</v>
      </c>
      <c r="I71" s="106">
        <f t="shared" si="45"/>
        <v>76401962</v>
      </c>
      <c r="J71" s="105">
        <f t="shared" si="45"/>
        <v>72773000</v>
      </c>
      <c r="K71" s="106">
        <f t="shared" si="45"/>
        <v>94012648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161374000</v>
      </c>
      <c r="Q71" s="106">
        <f>$I71      +$K71      +$M71      +$O71</f>
        <v>170414610</v>
      </c>
      <c r="R71" s="61">
        <f>IF(($H71      =0),0,((($J71      -$H71      )/$H71      )*100))</f>
        <v>-17.864358190088147</v>
      </c>
      <c r="S71" s="62">
        <f>IF(($I71      =0),0,((($K71      -$I71      )/$I71      )*100))</f>
        <v>23.05004418603805</v>
      </c>
      <c r="T71" s="61">
        <f>IF($E71   =0,0,($P71   /$E71   )*100)</f>
        <v>47.51073138274382</v>
      </c>
      <c r="U71" s="65">
        <f>IF($E71   =0,0,($Q71   /$E71   )*100)</f>
        <v>50.172411661141503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575433000</v>
      </c>
      <c r="C72" s="104">
        <f>SUM(C9:C14,C17:C23,C26:C29,C32,C35:C39,C42:C52,C55:C58,C61:C65,C69)</f>
        <v>0</v>
      </c>
      <c r="D72" s="104"/>
      <c r="E72" s="104">
        <f>$B72      +$C72      +$D72</f>
        <v>575433000</v>
      </c>
      <c r="F72" s="105">
        <f t="shared" ref="F72:O72" si="46">SUM(F9:F14,F17:F23,F26:F29,F32,F35:F39,F42:F52,F55:F58,F61:F65,F69)</f>
        <v>575433000</v>
      </c>
      <c r="G72" s="106">
        <f t="shared" si="46"/>
        <v>239921000</v>
      </c>
      <c r="H72" s="105">
        <f t="shared" si="46"/>
        <v>89534000</v>
      </c>
      <c r="I72" s="106">
        <f t="shared" si="46"/>
        <v>77431897</v>
      </c>
      <c r="J72" s="105">
        <f t="shared" si="46"/>
        <v>74931000</v>
      </c>
      <c r="K72" s="106">
        <f t="shared" si="46"/>
        <v>99816844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164465000</v>
      </c>
      <c r="Q72" s="106">
        <f>$I72      +$K72      +$M72      +$O72</f>
        <v>177248741</v>
      </c>
      <c r="R72" s="61">
        <f>IF(($H72      =0),0,((($J72      -$H72      )/$H72      )*100))</f>
        <v>-16.310005137713048</v>
      </c>
      <c r="S72" s="62">
        <f>IF(($I72      =0),0,((($K72      -$I72      )/$I72      )*100))</f>
        <v>28.909206499228606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44.011549803846009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47.432534534341663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QrMKGaEsfPAkLUJLVEIHzemJX7HNg2LpmVPN2IIa+iWvXUGpZnn2FBWxGmgRAty3e7iVhVkQr0ZF+sqNXwMjCA==" saltValue="hL6Ywe1UfPldYduFsyyw0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162000</v>
      </c>
      <c r="I10" s="94">
        <v>225554</v>
      </c>
      <c r="J10" s="93">
        <v>162000</v>
      </c>
      <c r="K10" s="94">
        <v>342639</v>
      </c>
      <c r="L10" s="93"/>
      <c r="M10" s="94"/>
      <c r="N10" s="93"/>
      <c r="O10" s="94"/>
      <c r="P10" s="93">
        <f t="shared" ref="P10:P15" si="1">$H10      +$J10      +$L10      +$N10</f>
        <v>324000</v>
      </c>
      <c r="Q10" s="94">
        <f t="shared" ref="Q10:Q15" si="2">$I10      +$K10      +$M10      +$O10</f>
        <v>568193</v>
      </c>
      <c r="R10" s="48">
        <f t="shared" ref="R10:R15" si="3">IF(($H10      =0),0,((($J10      -$H10      )/$H10      )*100))</f>
        <v>0</v>
      </c>
      <c r="S10" s="49">
        <f t="shared" ref="S10:S15" si="4">IF(($I10      =0),0,((($K10      -$I10      )/$I10      )*100))</f>
        <v>51.909963911081157</v>
      </c>
      <c r="T10" s="48">
        <f t="shared" ref="T10:T14" si="5">IF(($E10      =0),0,(($P10      /$E10      )*100))</f>
        <v>19.058823529411764</v>
      </c>
      <c r="U10" s="50">
        <f t="shared" ref="U10:U14" si="6">IF(($E10      =0),0,(($Q10      /$E10      )*100))</f>
        <v>33.423117647058824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11707000</v>
      </c>
      <c r="C13" s="92"/>
      <c r="D13" s="92"/>
      <c r="E13" s="92">
        <f t="shared" si="0"/>
        <v>11707000</v>
      </c>
      <c r="F13" s="93">
        <v>11707000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13507000</v>
      </c>
      <c r="C15" s="95">
        <f>SUM(C9:C14)</f>
        <v>0</v>
      </c>
      <c r="D15" s="95"/>
      <c r="E15" s="95">
        <f t="shared" si="0"/>
        <v>13507000</v>
      </c>
      <c r="F15" s="96">
        <f t="shared" ref="F15:O15" si="7">SUM(F9:F14)</f>
        <v>13507000</v>
      </c>
      <c r="G15" s="97">
        <f t="shared" si="7"/>
        <v>1700000</v>
      </c>
      <c r="H15" s="96">
        <f t="shared" si="7"/>
        <v>162000</v>
      </c>
      <c r="I15" s="97">
        <f t="shared" si="7"/>
        <v>225554</v>
      </c>
      <c r="J15" s="96">
        <f t="shared" si="7"/>
        <v>162000</v>
      </c>
      <c r="K15" s="97">
        <f t="shared" si="7"/>
        <v>342639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324000</v>
      </c>
      <c r="Q15" s="97">
        <f t="shared" si="2"/>
        <v>568193</v>
      </c>
      <c r="R15" s="52">
        <f t="shared" si="3"/>
        <v>0</v>
      </c>
      <c r="S15" s="53">
        <f t="shared" si="4"/>
        <v>51.909963911081157</v>
      </c>
      <c r="T15" s="52">
        <f>IF((SUM($E9:$E13))=0,0,(P15/(SUM($E9:$E13))*100))</f>
        <v>2.4166480196912059</v>
      </c>
      <c r="U15" s="54">
        <f>IF((SUM($E9:$E13))=0,0,(Q15/(SUM($E9:$E13))*100))</f>
        <v>4.2380323711493997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257603000</v>
      </c>
      <c r="C28" s="92"/>
      <c r="D28" s="92"/>
      <c r="E28" s="92">
        <f>$B28      +$C28      +$D28</f>
        <v>257603000</v>
      </c>
      <c r="F28" s="93">
        <v>257603000</v>
      </c>
      <c r="G28" s="94">
        <v>139105000</v>
      </c>
      <c r="H28" s="93">
        <v>83865000</v>
      </c>
      <c r="I28" s="94">
        <v>31220125</v>
      </c>
      <c r="J28" s="93">
        <v>88660000</v>
      </c>
      <c r="K28" s="94">
        <v>130646514</v>
      </c>
      <c r="L28" s="93"/>
      <c r="M28" s="94"/>
      <c r="N28" s="93"/>
      <c r="O28" s="94"/>
      <c r="P28" s="93">
        <f>$H28      +$J28      +$L28      +$N28</f>
        <v>172525000</v>
      </c>
      <c r="Q28" s="94">
        <f>$I28      +$K28      +$M28      +$O28</f>
        <v>161866639</v>
      </c>
      <c r="R28" s="48">
        <f>IF(($H28      =0),0,((($J28      -$H28      )/$H28      )*100))</f>
        <v>5.7175222083109762</v>
      </c>
      <c r="S28" s="49">
        <f>IF(($I28      =0),0,((($K28      -$I28      )/$I28      )*100))</f>
        <v>318.46890106942237</v>
      </c>
      <c r="T28" s="48">
        <f>IF(($E28      =0),0,(($P28      /$E28      )*100))</f>
        <v>66.973210715713719</v>
      </c>
      <c r="U28" s="50">
        <f>IF(($E28      =0),0,(($Q28      /$E28      )*100))</f>
        <v>62.83569640105123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257603000</v>
      </c>
      <c r="C30" s="95">
        <f>SUM(C26:C29)</f>
        <v>0</v>
      </c>
      <c r="D30" s="95"/>
      <c r="E30" s="95">
        <f>$B30      +$C30      +$D30</f>
        <v>257603000</v>
      </c>
      <c r="F30" s="96">
        <f t="shared" ref="F30:O30" si="16">SUM(F26:F29)</f>
        <v>257603000</v>
      </c>
      <c r="G30" s="97">
        <f t="shared" si="16"/>
        <v>139105000</v>
      </c>
      <c r="H30" s="96">
        <f t="shared" si="16"/>
        <v>83865000</v>
      </c>
      <c r="I30" s="97">
        <f t="shared" si="16"/>
        <v>31220125</v>
      </c>
      <c r="J30" s="96">
        <f t="shared" si="16"/>
        <v>88660000</v>
      </c>
      <c r="K30" s="97">
        <f t="shared" si="16"/>
        <v>130646514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172525000</v>
      </c>
      <c r="Q30" s="97">
        <f>$I30      +$K30      +$M30      +$O30</f>
        <v>161866639</v>
      </c>
      <c r="R30" s="52">
        <f>IF(($H30      =0),0,((($J30      -$H30      )/$H30      )*100))</f>
        <v>5.7175222083109762</v>
      </c>
      <c r="S30" s="53">
        <f>IF(($I30      =0),0,((($K30      -$I30      )/$I30      )*100))</f>
        <v>318.46890106942237</v>
      </c>
      <c r="T30" s="52">
        <f>IF($E30   =0,0,($P30   /$E30   )*100)</f>
        <v>66.973210715713719</v>
      </c>
      <c r="U30" s="54">
        <f>IF($E30   =0,0,($Q30   /$E30   )*100)</f>
        <v>62.83569640105123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2196000</v>
      </c>
      <c r="C32" s="92"/>
      <c r="D32" s="92"/>
      <c r="E32" s="92">
        <f>$B32      +$C32      +$D32</f>
        <v>2196000</v>
      </c>
      <c r="F32" s="93">
        <v>2196000</v>
      </c>
      <c r="G32" s="94">
        <v>1537000</v>
      </c>
      <c r="H32" s="93">
        <v>513000</v>
      </c>
      <c r="I32" s="94">
        <v>345670</v>
      </c>
      <c r="J32" s="93">
        <v>170000</v>
      </c>
      <c r="K32" s="94">
        <v>513840</v>
      </c>
      <c r="L32" s="93"/>
      <c r="M32" s="94"/>
      <c r="N32" s="93"/>
      <c r="O32" s="94"/>
      <c r="P32" s="93">
        <f>$H32      +$J32      +$L32      +$N32</f>
        <v>683000</v>
      </c>
      <c r="Q32" s="94">
        <f>$I32      +$K32      +$M32      +$O32</f>
        <v>859510</v>
      </c>
      <c r="R32" s="48">
        <f>IF(($H32      =0),0,((($J32      -$H32      )/$H32      )*100))</f>
        <v>-66.861598440545805</v>
      </c>
      <c r="S32" s="49">
        <f>IF(($I32      =0),0,((($K32      -$I32      )/$I32      )*100))</f>
        <v>48.650446958081403</v>
      </c>
      <c r="T32" s="48">
        <f>IF(($E32      =0),0,(($P32      /$E32      )*100))</f>
        <v>31.102003642987246</v>
      </c>
      <c r="U32" s="50">
        <f>IF(($E32      =0),0,(($Q32      /$E32      )*100))</f>
        <v>39.139799635701273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2196000</v>
      </c>
      <c r="C33" s="95">
        <f>C32</f>
        <v>0</v>
      </c>
      <c r="D33" s="95"/>
      <c r="E33" s="95">
        <f>$B33      +$C33      +$D33</f>
        <v>2196000</v>
      </c>
      <c r="F33" s="96">
        <f t="shared" ref="F33:O33" si="17">F32</f>
        <v>2196000</v>
      </c>
      <c r="G33" s="97">
        <f t="shared" si="17"/>
        <v>1537000</v>
      </c>
      <c r="H33" s="96">
        <f t="shared" si="17"/>
        <v>513000</v>
      </c>
      <c r="I33" s="97">
        <f t="shared" si="17"/>
        <v>345670</v>
      </c>
      <c r="J33" s="96">
        <f t="shared" si="17"/>
        <v>170000</v>
      </c>
      <c r="K33" s="97">
        <f t="shared" si="17"/>
        <v>513840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683000</v>
      </c>
      <c r="Q33" s="97">
        <f>$I33      +$K33      +$M33      +$O33</f>
        <v>859510</v>
      </c>
      <c r="R33" s="52">
        <f>IF(($H33      =0),0,((($J33      -$H33      )/$H33      )*100))</f>
        <v>-66.861598440545805</v>
      </c>
      <c r="S33" s="53">
        <f>IF(($I33      =0),0,((($K33      -$I33      )/$I33      )*100))</f>
        <v>48.650446958081403</v>
      </c>
      <c r="T33" s="52">
        <f>IF($E33   =0,0,($P33   /$E33   )*100)</f>
        <v>31.102003642987246</v>
      </c>
      <c r="U33" s="54">
        <f>IF($E33   =0,0,($Q33   /$E33   )*100)</f>
        <v>39.139799635701273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31000000</v>
      </c>
      <c r="C35" s="92"/>
      <c r="D35" s="92"/>
      <c r="E35" s="92">
        <f t="shared" ref="E35:E40" si="18">$B35      +$C35      +$D35</f>
        <v>31000000</v>
      </c>
      <c r="F35" s="93">
        <v>31000000</v>
      </c>
      <c r="G35" s="94">
        <v>18500000</v>
      </c>
      <c r="H35" s="93">
        <v>4481000</v>
      </c>
      <c r="I35" s="94"/>
      <c r="J35" s="93">
        <v>3921000</v>
      </c>
      <c r="K35" s="94">
        <v>15355138</v>
      </c>
      <c r="L35" s="93"/>
      <c r="M35" s="94"/>
      <c r="N35" s="93"/>
      <c r="O35" s="94"/>
      <c r="P35" s="93">
        <f t="shared" ref="P35:P40" si="19">$H35      +$J35      +$L35      +$N35</f>
        <v>8402000</v>
      </c>
      <c r="Q35" s="94">
        <f t="shared" ref="Q35:Q40" si="20">$I35      +$K35      +$M35      +$O35</f>
        <v>15355138</v>
      </c>
      <c r="R35" s="48">
        <f t="shared" ref="R35:R40" si="21">IF(($H35      =0),0,((($J35      -$H35      )/$H35      )*100))</f>
        <v>-12.4972104440973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27.103225806451615</v>
      </c>
      <c r="U35" s="50">
        <f t="shared" ref="U35:U39" si="24">IF(($E35      =0),0,(($Q35      /$E35      )*100))</f>
        <v>49.532703225806451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48504000</v>
      </c>
      <c r="C36" s="92"/>
      <c r="D36" s="92"/>
      <c r="E36" s="92">
        <f t="shared" si="18"/>
        <v>48504000</v>
      </c>
      <c r="F36" s="93">
        <v>48504000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4000000</v>
      </c>
      <c r="H38" s="93">
        <v>1219000</v>
      </c>
      <c r="I38" s="94"/>
      <c r="J38" s="93"/>
      <c r="K38" s="94">
        <v>2659864</v>
      </c>
      <c r="L38" s="93"/>
      <c r="M38" s="94"/>
      <c r="N38" s="93"/>
      <c r="O38" s="94"/>
      <c r="P38" s="93">
        <f t="shared" si="19"/>
        <v>1219000</v>
      </c>
      <c r="Q38" s="94">
        <f t="shared" si="20"/>
        <v>2659864</v>
      </c>
      <c r="R38" s="48">
        <f t="shared" si="21"/>
        <v>-100</v>
      </c>
      <c r="S38" s="49">
        <f t="shared" si="22"/>
        <v>0</v>
      </c>
      <c r="T38" s="48">
        <f t="shared" si="23"/>
        <v>24.38</v>
      </c>
      <c r="U38" s="50">
        <f t="shared" si="24"/>
        <v>53.197279999999999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84504000</v>
      </c>
      <c r="C40" s="95">
        <f>SUM(C35:C39)</f>
        <v>0</v>
      </c>
      <c r="D40" s="95"/>
      <c r="E40" s="95">
        <f t="shared" si="18"/>
        <v>84504000</v>
      </c>
      <c r="F40" s="96">
        <f t="shared" ref="F40:O40" si="25">SUM(F35:F39)</f>
        <v>84504000</v>
      </c>
      <c r="G40" s="97">
        <f t="shared" si="25"/>
        <v>22500000</v>
      </c>
      <c r="H40" s="96">
        <f t="shared" si="25"/>
        <v>5700000</v>
      </c>
      <c r="I40" s="97">
        <f t="shared" si="25"/>
        <v>0</v>
      </c>
      <c r="J40" s="96">
        <f t="shared" si="25"/>
        <v>3921000</v>
      </c>
      <c r="K40" s="97">
        <f t="shared" si="25"/>
        <v>18015002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9621000</v>
      </c>
      <c r="Q40" s="97">
        <f t="shared" si="20"/>
        <v>18015002</v>
      </c>
      <c r="R40" s="52">
        <f t="shared" si="21"/>
        <v>-31.210526315789473</v>
      </c>
      <c r="S40" s="53">
        <f t="shared" si="22"/>
        <v>0</v>
      </c>
      <c r="T40" s="52">
        <f>IF((+$E35+$E38) =0,0,(P40   /(+$E35+$E38) )*100)</f>
        <v>26.724999999999998</v>
      </c>
      <c r="U40" s="54">
        <f>IF((+$E35+$E38) =0,0,(Q40   /(+$E35+$E38) )*100)</f>
        <v>50.041672222222225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95000000</v>
      </c>
      <c r="C51" s="92"/>
      <c r="D51" s="92"/>
      <c r="E51" s="92">
        <f t="shared" si="26"/>
        <v>95000000</v>
      </c>
      <c r="F51" s="93">
        <v>95000000</v>
      </c>
      <c r="G51" s="94">
        <v>60000000</v>
      </c>
      <c r="H51" s="93">
        <v>8404000</v>
      </c>
      <c r="I51" s="94">
        <v>4699360</v>
      </c>
      <c r="J51" s="93"/>
      <c r="K51" s="94">
        <v>22455945</v>
      </c>
      <c r="L51" s="93"/>
      <c r="M51" s="94"/>
      <c r="N51" s="93"/>
      <c r="O51" s="94"/>
      <c r="P51" s="93">
        <f t="shared" si="27"/>
        <v>8404000</v>
      </c>
      <c r="Q51" s="94">
        <f t="shared" si="28"/>
        <v>27155305</v>
      </c>
      <c r="R51" s="48">
        <f t="shared" si="29"/>
        <v>-100</v>
      </c>
      <c r="S51" s="49">
        <f t="shared" si="30"/>
        <v>377.85113292022743</v>
      </c>
      <c r="T51" s="48">
        <f t="shared" si="31"/>
        <v>8.8463157894736835</v>
      </c>
      <c r="U51" s="50">
        <f t="shared" si="32"/>
        <v>28.58453157894737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95000000</v>
      </c>
      <c r="C53" s="95">
        <f>SUM(C42:C52)</f>
        <v>0</v>
      </c>
      <c r="D53" s="95"/>
      <c r="E53" s="95">
        <f t="shared" si="26"/>
        <v>95000000</v>
      </c>
      <c r="F53" s="96">
        <f t="shared" ref="F53:O53" si="33">SUM(F42:F52)</f>
        <v>95000000</v>
      </c>
      <c r="G53" s="97">
        <f t="shared" si="33"/>
        <v>60000000</v>
      </c>
      <c r="H53" s="96">
        <f t="shared" si="33"/>
        <v>8404000</v>
      </c>
      <c r="I53" s="97">
        <f t="shared" si="33"/>
        <v>4699360</v>
      </c>
      <c r="J53" s="96">
        <f t="shared" si="33"/>
        <v>0</v>
      </c>
      <c r="K53" s="97">
        <f t="shared" si="33"/>
        <v>22455945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8404000</v>
      </c>
      <c r="Q53" s="97">
        <f t="shared" si="28"/>
        <v>27155305</v>
      </c>
      <c r="R53" s="52">
        <f t="shared" si="29"/>
        <v>-100</v>
      </c>
      <c r="S53" s="53">
        <f t="shared" si="30"/>
        <v>377.85113292022743</v>
      </c>
      <c r="T53" s="52">
        <f>IF((+$E43+$E45+$E47+$E48+$E51) =0,0,(P53   /(+$E43+$E45+$E47+$E48+$E51) )*100)</f>
        <v>8.8463157894736835</v>
      </c>
      <c r="U53" s="54">
        <f>IF((+$E43+$E45+$E47+$E48+$E51) =0,0,(Q53   /(+$E43+$E45+$E47+$E48+$E51) )*100)</f>
        <v>28.58453157894737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452810000</v>
      </c>
      <c r="C67" s="104">
        <f>SUM(C9:C14,C17:C23,C26:C29,C32,C35:C39,C42:C52,C55:C58,C61:C65)</f>
        <v>0</v>
      </c>
      <c r="D67" s="104"/>
      <c r="E67" s="104">
        <f t="shared" si="35"/>
        <v>452810000</v>
      </c>
      <c r="F67" s="105">
        <f t="shared" ref="F67:O67" si="43">SUM(F9:F14,F17:F23,F26:F29,F32,F35:F39,F42:F52,F55:F58,F61:F65)</f>
        <v>452810000</v>
      </c>
      <c r="G67" s="106">
        <f t="shared" si="43"/>
        <v>224842000</v>
      </c>
      <c r="H67" s="105">
        <f t="shared" si="43"/>
        <v>98644000</v>
      </c>
      <c r="I67" s="106">
        <f t="shared" si="43"/>
        <v>36490709</v>
      </c>
      <c r="J67" s="105">
        <f t="shared" si="43"/>
        <v>92913000</v>
      </c>
      <c r="K67" s="106">
        <f t="shared" si="43"/>
        <v>171973940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191557000</v>
      </c>
      <c r="Q67" s="106">
        <f t="shared" si="37"/>
        <v>208464649</v>
      </c>
      <c r="R67" s="61">
        <f t="shared" si="38"/>
        <v>-5.8097806252787798</v>
      </c>
      <c r="S67" s="62">
        <f t="shared" si="39"/>
        <v>371.28144317502847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47.390934325566661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51.573863079716773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291208000</v>
      </c>
      <c r="C69" s="92"/>
      <c r="D69" s="92"/>
      <c r="E69" s="92">
        <f>$B69      +$C69      +$D69</f>
        <v>291208000</v>
      </c>
      <c r="F69" s="93">
        <v>291208000</v>
      </c>
      <c r="G69" s="94">
        <v>186158000</v>
      </c>
      <c r="H69" s="93">
        <v>71614000</v>
      </c>
      <c r="I69" s="94">
        <v>28589579</v>
      </c>
      <c r="J69" s="93">
        <v>54970000</v>
      </c>
      <c r="K69" s="94">
        <v>47057350</v>
      </c>
      <c r="L69" s="93"/>
      <c r="M69" s="94"/>
      <c r="N69" s="93"/>
      <c r="O69" s="94"/>
      <c r="P69" s="93">
        <f>$H69      +$J69      +$L69      +$N69</f>
        <v>126584000</v>
      </c>
      <c r="Q69" s="94">
        <f>$I69      +$K69      +$M69      +$O69</f>
        <v>75646929</v>
      </c>
      <c r="R69" s="48">
        <f>IF(($H69      =0),0,((($J69      -$H69      )/$H69      )*100))</f>
        <v>-23.241265674309492</v>
      </c>
      <c r="S69" s="49">
        <f>IF(($I69      =0),0,((($K69      -$I69      )/$I69      )*100))</f>
        <v>64.596162818627022</v>
      </c>
      <c r="T69" s="48">
        <f>IF(($E69      =0),0,(($P69      /$E69      )*100))</f>
        <v>43.468586027856375</v>
      </c>
      <c r="U69" s="50">
        <f>IF(($E69      =0),0,(($Q69      /$E69      )*100))</f>
        <v>25.976940537347875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291208000</v>
      </c>
      <c r="C70" s="101">
        <f>C69</f>
        <v>0</v>
      </c>
      <c r="D70" s="101"/>
      <c r="E70" s="101">
        <f>$B70      +$C70      +$D70</f>
        <v>291208000</v>
      </c>
      <c r="F70" s="102">
        <f t="shared" ref="F70:O70" si="44">F69</f>
        <v>291208000</v>
      </c>
      <c r="G70" s="103">
        <f t="shared" si="44"/>
        <v>186158000</v>
      </c>
      <c r="H70" s="102">
        <f t="shared" si="44"/>
        <v>71614000</v>
      </c>
      <c r="I70" s="103">
        <f t="shared" si="44"/>
        <v>28589579</v>
      </c>
      <c r="J70" s="102">
        <f t="shared" si="44"/>
        <v>54970000</v>
      </c>
      <c r="K70" s="103">
        <f t="shared" si="44"/>
        <v>47057350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126584000</v>
      </c>
      <c r="Q70" s="103">
        <f>$I70      +$K70      +$M70      +$O70</f>
        <v>75646929</v>
      </c>
      <c r="R70" s="57">
        <f>IF(($H70      =0),0,((($J70      -$H70      )/$H70      )*100))</f>
        <v>-23.241265674309492</v>
      </c>
      <c r="S70" s="58">
        <f>IF(($I70      =0),0,((($K70      -$I70      )/$I70      )*100))</f>
        <v>64.596162818627022</v>
      </c>
      <c r="T70" s="57">
        <f>IF($E70   =0,0,($P70   /$E70   )*100)</f>
        <v>43.468586027856375</v>
      </c>
      <c r="U70" s="59">
        <f>IF($E70   =0,0,($Q70   /$E70 )*100)</f>
        <v>25.976940537347875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291208000</v>
      </c>
      <c r="C71" s="104">
        <f>C69</f>
        <v>0</v>
      </c>
      <c r="D71" s="104"/>
      <c r="E71" s="104">
        <f>$B71      +$C71      +$D71</f>
        <v>291208000</v>
      </c>
      <c r="F71" s="105">
        <f t="shared" ref="F71:O71" si="45">F69</f>
        <v>291208000</v>
      </c>
      <c r="G71" s="106">
        <f t="shared" si="45"/>
        <v>186158000</v>
      </c>
      <c r="H71" s="105">
        <f t="shared" si="45"/>
        <v>71614000</v>
      </c>
      <c r="I71" s="106">
        <f t="shared" si="45"/>
        <v>28589579</v>
      </c>
      <c r="J71" s="105">
        <f t="shared" si="45"/>
        <v>54970000</v>
      </c>
      <c r="K71" s="106">
        <f t="shared" si="45"/>
        <v>47057350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126584000</v>
      </c>
      <c r="Q71" s="106">
        <f>$I71      +$K71      +$M71      +$O71</f>
        <v>75646929</v>
      </c>
      <c r="R71" s="61">
        <f>IF(($H71      =0),0,((($J71      -$H71      )/$H71      )*100))</f>
        <v>-23.241265674309492</v>
      </c>
      <c r="S71" s="62">
        <f>IF(($I71      =0),0,((($K71      -$I71      )/$I71      )*100))</f>
        <v>64.596162818627022</v>
      </c>
      <c r="T71" s="61">
        <f>IF($E71   =0,0,($P71   /$E71   )*100)</f>
        <v>43.468586027856375</v>
      </c>
      <c r="U71" s="65">
        <f>IF($E71   =0,0,($Q71   /$E71   )*100)</f>
        <v>25.976940537347875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744018000</v>
      </c>
      <c r="C72" s="104">
        <f>SUM(C9:C14,C17:C23,C26:C29,C32,C35:C39,C42:C52,C55:C58,C61:C65,C69)</f>
        <v>0</v>
      </c>
      <c r="D72" s="104"/>
      <c r="E72" s="104">
        <f>$B72      +$C72      +$D72</f>
        <v>744018000</v>
      </c>
      <c r="F72" s="105">
        <f t="shared" ref="F72:O72" si="46">SUM(F9:F14,F17:F23,F26:F29,F32,F35:F39,F42:F52,F55:F58,F61:F65,F69)</f>
        <v>744018000</v>
      </c>
      <c r="G72" s="106">
        <f t="shared" si="46"/>
        <v>411000000</v>
      </c>
      <c r="H72" s="105">
        <f t="shared" si="46"/>
        <v>170258000</v>
      </c>
      <c r="I72" s="106">
        <f t="shared" si="46"/>
        <v>65080288</v>
      </c>
      <c r="J72" s="105">
        <f t="shared" si="46"/>
        <v>147883000</v>
      </c>
      <c r="K72" s="106">
        <f t="shared" si="46"/>
        <v>219031290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318141000</v>
      </c>
      <c r="Q72" s="106">
        <f>$I72      +$K72      +$M72      +$O72</f>
        <v>284111578</v>
      </c>
      <c r="R72" s="61">
        <f>IF(($H72      =0),0,((($J72      -$H72      )/$H72      )*100))</f>
        <v>-13.141820061318704</v>
      </c>
      <c r="S72" s="62">
        <f>IF(($I72      =0),0,((($K72      -$I72      )/$I72      )*100))</f>
        <v>236.55550202850978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45.748431869361269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40.855027077395626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aJvKp5l3CbsKDeLUhGjyhatPoeElqR9M+KwSqist7HlFbGQjgV1eEIhSOhwXjmJNSbxBtl3J+b/on16GSWgQtQ==" saltValue="ffkGerL8CVST5iNXzUxvs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165000</v>
      </c>
      <c r="I10" s="94">
        <v>122896</v>
      </c>
      <c r="J10" s="93">
        <v>219000</v>
      </c>
      <c r="K10" s="94">
        <v>193011</v>
      </c>
      <c r="L10" s="93"/>
      <c r="M10" s="94"/>
      <c r="N10" s="93"/>
      <c r="O10" s="94"/>
      <c r="P10" s="93">
        <f t="shared" ref="P10:P15" si="1">$H10      +$J10      +$L10      +$N10</f>
        <v>384000</v>
      </c>
      <c r="Q10" s="94">
        <f t="shared" ref="Q10:Q15" si="2">$I10      +$K10      +$M10      +$O10</f>
        <v>315907</v>
      </c>
      <c r="R10" s="48">
        <f t="shared" ref="R10:R15" si="3">IF(($H10      =0),0,((($J10      -$H10      )/$H10      )*100))</f>
        <v>32.727272727272727</v>
      </c>
      <c r="S10" s="49">
        <f t="shared" ref="S10:S15" si="4">IF(($I10      =0),0,((($K10      -$I10      )/$I10      )*100))</f>
        <v>57.052304387449546</v>
      </c>
      <c r="T10" s="48">
        <f t="shared" ref="T10:T14" si="5">IF(($E10      =0),0,(($P10      /$E10      )*100))</f>
        <v>12.387096774193548</v>
      </c>
      <c r="U10" s="50">
        <f t="shared" ref="U10:U14" si="6">IF(($E10      =0),0,(($Q10      /$E10      )*100))</f>
        <v>10.190548387096774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31162000</v>
      </c>
      <c r="C13" s="92"/>
      <c r="D13" s="92"/>
      <c r="E13" s="92">
        <f t="shared" si="0"/>
        <v>31162000</v>
      </c>
      <c r="F13" s="93">
        <v>31162000</v>
      </c>
      <c r="G13" s="94">
        <v>10000000</v>
      </c>
      <c r="H13" s="93">
        <v>3137000</v>
      </c>
      <c r="I13" s="94"/>
      <c r="J13" s="93">
        <v>9111000</v>
      </c>
      <c r="K13" s="94">
        <v>2689195</v>
      </c>
      <c r="L13" s="93"/>
      <c r="M13" s="94"/>
      <c r="N13" s="93"/>
      <c r="O13" s="94"/>
      <c r="P13" s="93">
        <f t="shared" si="1"/>
        <v>12248000</v>
      </c>
      <c r="Q13" s="94">
        <f t="shared" si="2"/>
        <v>2689195</v>
      </c>
      <c r="R13" s="48">
        <f t="shared" si="3"/>
        <v>190.43672298374244</v>
      </c>
      <c r="S13" s="49">
        <f t="shared" si="4"/>
        <v>0</v>
      </c>
      <c r="T13" s="48">
        <f t="shared" si="5"/>
        <v>39.304280854887367</v>
      </c>
      <c r="U13" s="50">
        <f t="shared" si="6"/>
        <v>8.6297253064629995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1000000</v>
      </c>
      <c r="C14" s="92"/>
      <c r="D14" s="92"/>
      <c r="E14" s="92">
        <f t="shared" si="0"/>
        <v>1000000</v>
      </c>
      <c r="F14" s="93">
        <v>1000000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35262000</v>
      </c>
      <c r="C15" s="95">
        <f>SUM(C9:C14)</f>
        <v>0</v>
      </c>
      <c r="D15" s="95"/>
      <c r="E15" s="95">
        <f t="shared" si="0"/>
        <v>35262000</v>
      </c>
      <c r="F15" s="96">
        <f t="shared" ref="F15:O15" si="7">SUM(F9:F14)</f>
        <v>35262000</v>
      </c>
      <c r="G15" s="97">
        <f t="shared" si="7"/>
        <v>13100000</v>
      </c>
      <c r="H15" s="96">
        <f t="shared" si="7"/>
        <v>3302000</v>
      </c>
      <c r="I15" s="97">
        <f t="shared" si="7"/>
        <v>122896</v>
      </c>
      <c r="J15" s="96">
        <f t="shared" si="7"/>
        <v>9330000</v>
      </c>
      <c r="K15" s="97">
        <f t="shared" si="7"/>
        <v>2882206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12632000</v>
      </c>
      <c r="Q15" s="97">
        <f t="shared" si="2"/>
        <v>3005102</v>
      </c>
      <c r="R15" s="52">
        <f t="shared" si="3"/>
        <v>182.55602665051484</v>
      </c>
      <c r="S15" s="53">
        <f t="shared" si="4"/>
        <v>2245.2398776201017</v>
      </c>
      <c r="T15" s="52">
        <f>IF((SUM($E9:$E13))=0,0,(P15/(SUM($E9:$E13))*100))</f>
        <v>36.868834277041614</v>
      </c>
      <c r="U15" s="54">
        <f>IF((SUM($E9:$E13))=0,0,(Q15/(SUM($E9:$E13))*100))</f>
        <v>8.7709474052886574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3512000</v>
      </c>
      <c r="C32" s="92"/>
      <c r="D32" s="92"/>
      <c r="E32" s="92">
        <f>$B32      +$C32      +$D32</f>
        <v>3512000</v>
      </c>
      <c r="F32" s="93">
        <v>3512000</v>
      </c>
      <c r="G32" s="94">
        <v>878000</v>
      </c>
      <c r="H32" s="93"/>
      <c r="I32" s="94"/>
      <c r="J32" s="93">
        <v>878000</v>
      </c>
      <c r="K32" s="94">
        <v>978955</v>
      </c>
      <c r="L32" s="93"/>
      <c r="M32" s="94"/>
      <c r="N32" s="93"/>
      <c r="O32" s="94"/>
      <c r="P32" s="93">
        <f>$H32      +$J32      +$L32      +$N32</f>
        <v>878000</v>
      </c>
      <c r="Q32" s="94">
        <f>$I32      +$K32      +$M32      +$O32</f>
        <v>978955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25</v>
      </c>
      <c r="U32" s="50">
        <f>IF(($E32      =0),0,(($Q32      /$E32      )*100))</f>
        <v>27.874572892938499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3512000</v>
      </c>
      <c r="C33" s="95">
        <f>C32</f>
        <v>0</v>
      </c>
      <c r="D33" s="95"/>
      <c r="E33" s="95">
        <f>$B33      +$C33      +$D33</f>
        <v>3512000</v>
      </c>
      <c r="F33" s="96">
        <f t="shared" ref="F33:O33" si="17">F32</f>
        <v>3512000</v>
      </c>
      <c r="G33" s="97">
        <f t="shared" si="17"/>
        <v>878000</v>
      </c>
      <c r="H33" s="96">
        <f t="shared" si="17"/>
        <v>0</v>
      </c>
      <c r="I33" s="97">
        <f t="shared" si="17"/>
        <v>0</v>
      </c>
      <c r="J33" s="96">
        <f t="shared" si="17"/>
        <v>878000</v>
      </c>
      <c r="K33" s="97">
        <f t="shared" si="17"/>
        <v>978955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878000</v>
      </c>
      <c r="Q33" s="97">
        <f>$I33      +$K33      +$M33      +$O33</f>
        <v>978955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25</v>
      </c>
      <c r="U33" s="54">
        <f>IF($E33   =0,0,($Q33   /$E33   )*100)</f>
        <v>27.874572892938499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1732000</v>
      </c>
      <c r="C35" s="92"/>
      <c r="D35" s="92"/>
      <c r="E35" s="92">
        <f t="shared" ref="E35:E40" si="18">$B35      +$C35      +$D35</f>
        <v>1732000</v>
      </c>
      <c r="F35" s="93">
        <v>1732000</v>
      </c>
      <c r="G35" s="94">
        <v>1732000</v>
      </c>
      <c r="H35" s="93"/>
      <c r="I35" s="94"/>
      <c r="J35" s="93">
        <v>973000</v>
      </c>
      <c r="K35" s="94">
        <v>972993</v>
      </c>
      <c r="L35" s="93"/>
      <c r="M35" s="94"/>
      <c r="N35" s="93"/>
      <c r="O35" s="94"/>
      <c r="P35" s="93">
        <f t="shared" ref="P35:P40" si="19">$H35      +$J35      +$L35      +$N35</f>
        <v>973000</v>
      </c>
      <c r="Q35" s="94">
        <f t="shared" ref="Q35:Q40" si="20">$I35      +$K35      +$M35      +$O35</f>
        <v>972993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56.177829099307161</v>
      </c>
      <c r="U35" s="50">
        <f t="shared" ref="U35:U39" si="24">IF(($E35      =0),0,(($Q35      /$E35      )*100))</f>
        <v>56.177424942263279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2701000</v>
      </c>
      <c r="C36" s="92"/>
      <c r="D36" s="92"/>
      <c r="E36" s="92">
        <f t="shared" si="18"/>
        <v>2701000</v>
      </c>
      <c r="F36" s="93">
        <v>2701000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3000000</v>
      </c>
      <c r="H38" s="93"/>
      <c r="I38" s="94"/>
      <c r="J38" s="93"/>
      <c r="K38" s="94">
        <v>26087</v>
      </c>
      <c r="L38" s="93"/>
      <c r="M38" s="94"/>
      <c r="N38" s="93"/>
      <c r="O38" s="94"/>
      <c r="P38" s="93">
        <f t="shared" si="19"/>
        <v>0</v>
      </c>
      <c r="Q38" s="94">
        <f t="shared" si="20"/>
        <v>26087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0.65217499999999995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8433000</v>
      </c>
      <c r="C40" s="95">
        <f>SUM(C35:C39)</f>
        <v>0</v>
      </c>
      <c r="D40" s="95"/>
      <c r="E40" s="95">
        <f t="shared" si="18"/>
        <v>8433000</v>
      </c>
      <c r="F40" s="96">
        <f t="shared" ref="F40:O40" si="25">SUM(F35:F39)</f>
        <v>8433000</v>
      </c>
      <c r="G40" s="97">
        <f t="shared" si="25"/>
        <v>4732000</v>
      </c>
      <c r="H40" s="96">
        <f t="shared" si="25"/>
        <v>0</v>
      </c>
      <c r="I40" s="97">
        <f t="shared" si="25"/>
        <v>0</v>
      </c>
      <c r="J40" s="96">
        <f t="shared" si="25"/>
        <v>973000</v>
      </c>
      <c r="K40" s="97">
        <f t="shared" si="25"/>
        <v>999080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973000</v>
      </c>
      <c r="Q40" s="97">
        <f t="shared" si="20"/>
        <v>999080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16.974877878576415</v>
      </c>
      <c r="U40" s="54">
        <f>IF((+$E35+$E38) =0,0,(Q40   /(+$E35+$E38) )*100)</f>
        <v>17.429867411025821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48630000</v>
      </c>
      <c r="C51" s="92"/>
      <c r="D51" s="92"/>
      <c r="E51" s="92">
        <f t="shared" si="26"/>
        <v>48630000</v>
      </c>
      <c r="F51" s="93">
        <v>48630000</v>
      </c>
      <c r="G51" s="94">
        <v>40000000</v>
      </c>
      <c r="H51" s="93">
        <v>5958000</v>
      </c>
      <c r="I51" s="94"/>
      <c r="J51" s="93">
        <v>12635000</v>
      </c>
      <c r="K51" s="94">
        <v>2612691</v>
      </c>
      <c r="L51" s="93"/>
      <c r="M51" s="94"/>
      <c r="N51" s="93"/>
      <c r="O51" s="94"/>
      <c r="P51" s="93">
        <f t="shared" si="27"/>
        <v>18593000</v>
      </c>
      <c r="Q51" s="94">
        <f t="shared" si="28"/>
        <v>2612691</v>
      </c>
      <c r="R51" s="48">
        <f t="shared" si="29"/>
        <v>112.06780798925816</v>
      </c>
      <c r="S51" s="49">
        <f t="shared" si="30"/>
        <v>0</v>
      </c>
      <c r="T51" s="48">
        <f t="shared" si="31"/>
        <v>38.233600658030021</v>
      </c>
      <c r="U51" s="50">
        <f t="shared" si="32"/>
        <v>5.3725909932140654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48630000</v>
      </c>
      <c r="C53" s="95">
        <f>SUM(C42:C52)</f>
        <v>0</v>
      </c>
      <c r="D53" s="95"/>
      <c r="E53" s="95">
        <f t="shared" si="26"/>
        <v>48630000</v>
      </c>
      <c r="F53" s="96">
        <f t="shared" ref="F53:O53" si="33">SUM(F42:F52)</f>
        <v>48630000</v>
      </c>
      <c r="G53" s="97">
        <f t="shared" si="33"/>
        <v>40000000</v>
      </c>
      <c r="H53" s="96">
        <f t="shared" si="33"/>
        <v>5958000</v>
      </c>
      <c r="I53" s="97">
        <f t="shared" si="33"/>
        <v>0</v>
      </c>
      <c r="J53" s="96">
        <f t="shared" si="33"/>
        <v>12635000</v>
      </c>
      <c r="K53" s="97">
        <f t="shared" si="33"/>
        <v>2612691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18593000</v>
      </c>
      <c r="Q53" s="97">
        <f t="shared" si="28"/>
        <v>2612691</v>
      </c>
      <c r="R53" s="52">
        <f t="shared" si="29"/>
        <v>112.06780798925816</v>
      </c>
      <c r="S53" s="53">
        <f t="shared" si="30"/>
        <v>0</v>
      </c>
      <c r="T53" s="52">
        <f>IF((+$E43+$E45+$E47+$E48+$E51) =0,0,(P53   /(+$E43+$E45+$E47+$E48+$E51) )*100)</f>
        <v>38.233600658030021</v>
      </c>
      <c r="U53" s="54">
        <f>IF((+$E43+$E45+$E47+$E48+$E51) =0,0,(Q53   /(+$E43+$E45+$E47+$E48+$E51) )*100)</f>
        <v>5.3725909932140654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95837000</v>
      </c>
      <c r="C67" s="104">
        <f>SUM(C9:C14,C17:C23,C26:C29,C32,C35:C39,C42:C52,C55:C58,C61:C65)</f>
        <v>0</v>
      </c>
      <c r="D67" s="104"/>
      <c r="E67" s="104">
        <f t="shared" si="35"/>
        <v>95837000</v>
      </c>
      <c r="F67" s="105">
        <f t="shared" ref="F67:O67" si="43">SUM(F9:F14,F17:F23,F26:F29,F32,F35:F39,F42:F52,F55:F58,F61:F65)</f>
        <v>95837000</v>
      </c>
      <c r="G67" s="106">
        <f t="shared" si="43"/>
        <v>58710000</v>
      </c>
      <c r="H67" s="105">
        <f t="shared" si="43"/>
        <v>9260000</v>
      </c>
      <c r="I67" s="106">
        <f t="shared" si="43"/>
        <v>122896</v>
      </c>
      <c r="J67" s="105">
        <f t="shared" si="43"/>
        <v>23816000</v>
      </c>
      <c r="K67" s="106">
        <f t="shared" si="43"/>
        <v>7472932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33076000</v>
      </c>
      <c r="Q67" s="106">
        <f t="shared" si="37"/>
        <v>7595828</v>
      </c>
      <c r="R67" s="61">
        <f t="shared" si="38"/>
        <v>157.19222462203024</v>
      </c>
      <c r="S67" s="62">
        <f t="shared" si="39"/>
        <v>5980.6958729332118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35.899105669879312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8.244147781540331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115732000</v>
      </c>
      <c r="C69" s="92"/>
      <c r="D69" s="92"/>
      <c r="E69" s="92">
        <f>$B69      +$C69      +$D69</f>
        <v>115732000</v>
      </c>
      <c r="F69" s="93">
        <v>115732000</v>
      </c>
      <c r="G69" s="94">
        <v>30374000</v>
      </c>
      <c r="H69" s="93">
        <v>6582000</v>
      </c>
      <c r="I69" s="94">
        <v>1517730</v>
      </c>
      <c r="J69" s="93">
        <v>16772000</v>
      </c>
      <c r="K69" s="94">
        <v>9005706</v>
      </c>
      <c r="L69" s="93"/>
      <c r="M69" s="94"/>
      <c r="N69" s="93"/>
      <c r="O69" s="94"/>
      <c r="P69" s="93">
        <f>$H69      +$J69      +$L69      +$N69</f>
        <v>23354000</v>
      </c>
      <c r="Q69" s="94">
        <f>$I69      +$K69      +$M69      +$O69</f>
        <v>10523436</v>
      </c>
      <c r="R69" s="48">
        <f>IF(($H69      =0),0,((($J69      -$H69      )/$H69      )*100))</f>
        <v>154.81616529930113</v>
      </c>
      <c r="S69" s="49">
        <f>IF(($I69      =0),0,((($K69      -$I69      )/$I69      )*100))</f>
        <v>493.36680437231922</v>
      </c>
      <c r="T69" s="48">
        <f>IF(($E69      =0),0,(($P69      /$E69      )*100))</f>
        <v>20.179379946773579</v>
      </c>
      <c r="U69" s="50">
        <f>IF(($E69      =0),0,(($Q69      /$E69      )*100))</f>
        <v>9.0929354024815954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115732000</v>
      </c>
      <c r="C70" s="101">
        <f>C69</f>
        <v>0</v>
      </c>
      <c r="D70" s="101"/>
      <c r="E70" s="101">
        <f>$B70      +$C70      +$D70</f>
        <v>115732000</v>
      </c>
      <c r="F70" s="102">
        <f t="shared" ref="F70:O70" si="44">F69</f>
        <v>115732000</v>
      </c>
      <c r="G70" s="103">
        <f t="shared" si="44"/>
        <v>30374000</v>
      </c>
      <c r="H70" s="102">
        <f t="shared" si="44"/>
        <v>6582000</v>
      </c>
      <c r="I70" s="103">
        <f t="shared" si="44"/>
        <v>1517730</v>
      </c>
      <c r="J70" s="102">
        <f t="shared" si="44"/>
        <v>16772000</v>
      </c>
      <c r="K70" s="103">
        <f t="shared" si="44"/>
        <v>9005706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23354000</v>
      </c>
      <c r="Q70" s="103">
        <f>$I70      +$K70      +$M70      +$O70</f>
        <v>10523436</v>
      </c>
      <c r="R70" s="57">
        <f>IF(($H70      =0),0,((($J70      -$H70      )/$H70      )*100))</f>
        <v>154.81616529930113</v>
      </c>
      <c r="S70" s="58">
        <f>IF(($I70      =0),0,((($K70      -$I70      )/$I70      )*100))</f>
        <v>493.36680437231922</v>
      </c>
      <c r="T70" s="57">
        <f>IF($E70   =0,0,($P70   /$E70   )*100)</f>
        <v>20.179379946773579</v>
      </c>
      <c r="U70" s="59">
        <f>IF($E70   =0,0,($Q70   /$E70 )*100)</f>
        <v>9.0929354024815954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115732000</v>
      </c>
      <c r="C71" s="104">
        <f>C69</f>
        <v>0</v>
      </c>
      <c r="D71" s="104"/>
      <c r="E71" s="104">
        <f>$B71      +$C71      +$D71</f>
        <v>115732000</v>
      </c>
      <c r="F71" s="105">
        <f t="shared" ref="F71:O71" si="45">F69</f>
        <v>115732000</v>
      </c>
      <c r="G71" s="106">
        <f t="shared" si="45"/>
        <v>30374000</v>
      </c>
      <c r="H71" s="105">
        <f t="shared" si="45"/>
        <v>6582000</v>
      </c>
      <c r="I71" s="106">
        <f t="shared" si="45"/>
        <v>1517730</v>
      </c>
      <c r="J71" s="105">
        <f t="shared" si="45"/>
        <v>16772000</v>
      </c>
      <c r="K71" s="106">
        <f t="shared" si="45"/>
        <v>9005706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23354000</v>
      </c>
      <c r="Q71" s="106">
        <f>$I71      +$K71      +$M71      +$O71</f>
        <v>10523436</v>
      </c>
      <c r="R71" s="61">
        <f>IF(($H71      =0),0,((($J71      -$H71      )/$H71      )*100))</f>
        <v>154.81616529930113</v>
      </c>
      <c r="S71" s="62">
        <f>IF(($I71      =0),0,((($K71      -$I71      )/$I71      )*100))</f>
        <v>493.36680437231922</v>
      </c>
      <c r="T71" s="61">
        <f>IF($E71   =0,0,($P71   /$E71   )*100)</f>
        <v>20.179379946773579</v>
      </c>
      <c r="U71" s="65">
        <f>IF($E71   =0,0,($Q71   /$E71   )*100)</f>
        <v>9.0929354024815954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211569000</v>
      </c>
      <c r="C72" s="104">
        <f>SUM(C9:C14,C17:C23,C26:C29,C32,C35:C39,C42:C52,C55:C58,C61:C65,C69)</f>
        <v>0</v>
      </c>
      <c r="D72" s="104"/>
      <c r="E72" s="104">
        <f>$B72      +$C72      +$D72</f>
        <v>211569000</v>
      </c>
      <c r="F72" s="105">
        <f t="shared" ref="F72:O72" si="46">SUM(F9:F14,F17:F23,F26:F29,F32,F35:F39,F42:F52,F55:F58,F61:F65,F69)</f>
        <v>211569000</v>
      </c>
      <c r="G72" s="106">
        <f t="shared" si="46"/>
        <v>89084000</v>
      </c>
      <c r="H72" s="105">
        <f t="shared" si="46"/>
        <v>15842000</v>
      </c>
      <c r="I72" s="106">
        <f t="shared" si="46"/>
        <v>1640626</v>
      </c>
      <c r="J72" s="105">
        <f t="shared" si="46"/>
        <v>40588000</v>
      </c>
      <c r="K72" s="106">
        <f t="shared" si="46"/>
        <v>16478638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56430000</v>
      </c>
      <c r="Q72" s="106">
        <f>$I72      +$K72      +$M72      +$O72</f>
        <v>18119264</v>
      </c>
      <c r="R72" s="61">
        <f>IF(($H72      =0),0,((($J72      -$H72      )/$H72      )*100))</f>
        <v>156.20502461810378</v>
      </c>
      <c r="S72" s="62">
        <f>IF(($I72      =0),0,((($K72      -$I72      )/$I72      )*100))</f>
        <v>904.41160873959086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27.147035618758057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8.7167163777012338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4Ad4t66AEAN+n4IfnqbHMXB3tg2RIoa40hdML/pcfcpF7wOIS9tlfDCVcpknwNmlmOehgckbVnEGeZCHw6dwUg==" saltValue="KJm9QZxj6K9HnBFNAp7sg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186000</v>
      </c>
      <c r="I10" s="94"/>
      <c r="J10" s="93">
        <v>263000</v>
      </c>
      <c r="K10" s="94"/>
      <c r="L10" s="93"/>
      <c r="M10" s="94"/>
      <c r="N10" s="93"/>
      <c r="O10" s="94"/>
      <c r="P10" s="93">
        <f t="shared" ref="P10:P15" si="1">$H10      +$J10      +$L10      +$N10</f>
        <v>449000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41.397849462365592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14.483870967741936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5000000</v>
      </c>
      <c r="C13" s="92"/>
      <c r="D13" s="92"/>
      <c r="E13" s="92">
        <f t="shared" si="0"/>
        <v>5000000</v>
      </c>
      <c r="F13" s="93">
        <v>5000000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8200000</v>
      </c>
      <c r="C15" s="95">
        <f>SUM(C9:C14)</f>
        <v>0</v>
      </c>
      <c r="D15" s="95"/>
      <c r="E15" s="95">
        <f t="shared" si="0"/>
        <v>8200000</v>
      </c>
      <c r="F15" s="96">
        <f t="shared" ref="F15:O15" si="7">SUM(F9:F14)</f>
        <v>8200000</v>
      </c>
      <c r="G15" s="97">
        <f t="shared" si="7"/>
        <v>3100000</v>
      </c>
      <c r="H15" s="96">
        <f t="shared" si="7"/>
        <v>186000</v>
      </c>
      <c r="I15" s="97">
        <f t="shared" si="7"/>
        <v>0</v>
      </c>
      <c r="J15" s="96">
        <f t="shared" si="7"/>
        <v>263000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449000</v>
      </c>
      <c r="Q15" s="97">
        <f t="shared" si="2"/>
        <v>0</v>
      </c>
      <c r="R15" s="52">
        <f t="shared" si="3"/>
        <v>41.397849462365592</v>
      </c>
      <c r="S15" s="53">
        <f t="shared" si="4"/>
        <v>0</v>
      </c>
      <c r="T15" s="52">
        <f>IF((SUM($E9:$E13))=0,0,(P15/(SUM($E9:$E13))*100))</f>
        <v>5.5432098765432096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2848000</v>
      </c>
      <c r="C32" s="92"/>
      <c r="D32" s="92"/>
      <c r="E32" s="92">
        <f>$B32      +$C32      +$D32</f>
        <v>2848000</v>
      </c>
      <c r="F32" s="93">
        <v>2848000</v>
      </c>
      <c r="G32" s="94">
        <v>712000</v>
      </c>
      <c r="H32" s="93">
        <v>441000</v>
      </c>
      <c r="I32" s="94"/>
      <c r="J32" s="93">
        <v>271000</v>
      </c>
      <c r="K32" s="94"/>
      <c r="L32" s="93"/>
      <c r="M32" s="94"/>
      <c r="N32" s="93"/>
      <c r="O32" s="94"/>
      <c r="P32" s="93">
        <f>$H32      +$J32      +$L32      +$N32</f>
        <v>712000</v>
      </c>
      <c r="Q32" s="94">
        <f>$I32      +$K32      +$M32      +$O32</f>
        <v>0</v>
      </c>
      <c r="R32" s="48">
        <f>IF(($H32      =0),0,((($J32      -$H32      )/$H32      )*100))</f>
        <v>-38.548752834467123</v>
      </c>
      <c r="S32" s="49">
        <f>IF(($I32      =0),0,((($K32      -$I32      )/$I32      )*100))</f>
        <v>0</v>
      </c>
      <c r="T32" s="48">
        <f>IF(($E32      =0),0,(($P32      /$E32      )*100))</f>
        <v>25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2848000</v>
      </c>
      <c r="C33" s="95">
        <f>C32</f>
        <v>0</v>
      </c>
      <c r="D33" s="95"/>
      <c r="E33" s="95">
        <f>$B33      +$C33      +$D33</f>
        <v>2848000</v>
      </c>
      <c r="F33" s="96">
        <f t="shared" ref="F33:O33" si="17">F32</f>
        <v>2848000</v>
      </c>
      <c r="G33" s="97">
        <f t="shared" si="17"/>
        <v>712000</v>
      </c>
      <c r="H33" s="96">
        <f t="shared" si="17"/>
        <v>441000</v>
      </c>
      <c r="I33" s="97">
        <f t="shared" si="17"/>
        <v>0</v>
      </c>
      <c r="J33" s="96">
        <f t="shared" si="17"/>
        <v>271000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712000</v>
      </c>
      <c r="Q33" s="97">
        <f>$I33      +$K33      +$M33      +$O33</f>
        <v>0</v>
      </c>
      <c r="R33" s="52">
        <f>IF(($H33      =0),0,((($J33      -$H33      )/$H33      )*100))</f>
        <v>-38.548752834467123</v>
      </c>
      <c r="S33" s="53">
        <f>IF(($I33      =0),0,((($K33      -$I33      )/$I33      )*100))</f>
        <v>0</v>
      </c>
      <c r="T33" s="52">
        <f>IF($E33   =0,0,($P33   /$E33   )*100)</f>
        <v>25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27436000</v>
      </c>
      <c r="C35" s="92"/>
      <c r="D35" s="92"/>
      <c r="E35" s="92">
        <f t="shared" ref="E35:E40" si="18">$B35      +$C35      +$D35</f>
        <v>27436000</v>
      </c>
      <c r="F35" s="93">
        <v>27436000</v>
      </c>
      <c r="G35" s="94">
        <v>16520000</v>
      </c>
      <c r="H35" s="93"/>
      <c r="I35" s="94"/>
      <c r="J35" s="93">
        <v>7179000</v>
      </c>
      <c r="K35" s="94"/>
      <c r="L35" s="93"/>
      <c r="M35" s="94"/>
      <c r="N35" s="93"/>
      <c r="O35" s="94"/>
      <c r="P35" s="93">
        <f t="shared" ref="P35:P40" si="19">$H35      +$J35      +$L35      +$N35</f>
        <v>7179000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26.166350779997082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406000</v>
      </c>
      <c r="C36" s="92"/>
      <c r="D36" s="92"/>
      <c r="E36" s="92">
        <f t="shared" si="18"/>
        <v>406000</v>
      </c>
      <c r="F36" s="93">
        <v>406000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27842000</v>
      </c>
      <c r="C40" s="95">
        <f>SUM(C35:C39)</f>
        <v>0</v>
      </c>
      <c r="D40" s="95"/>
      <c r="E40" s="95">
        <f t="shared" si="18"/>
        <v>27842000</v>
      </c>
      <c r="F40" s="96">
        <f t="shared" ref="F40:O40" si="25">SUM(F35:F39)</f>
        <v>27842000</v>
      </c>
      <c r="G40" s="97">
        <f t="shared" si="25"/>
        <v>16520000</v>
      </c>
      <c r="H40" s="96">
        <f t="shared" si="25"/>
        <v>0</v>
      </c>
      <c r="I40" s="97">
        <f t="shared" si="25"/>
        <v>0</v>
      </c>
      <c r="J40" s="96">
        <f t="shared" si="25"/>
        <v>7179000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7179000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26.166350779997082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43964000</v>
      </c>
      <c r="C44" s="92"/>
      <c r="D44" s="92"/>
      <c r="E44" s="92">
        <f t="shared" si="26"/>
        <v>43964000</v>
      </c>
      <c r="F44" s="93">
        <v>43964000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25000000</v>
      </c>
      <c r="C51" s="92"/>
      <c r="D51" s="92"/>
      <c r="E51" s="92">
        <f t="shared" si="26"/>
        <v>25000000</v>
      </c>
      <c r="F51" s="93">
        <v>25000000</v>
      </c>
      <c r="G51" s="94">
        <v>15000000</v>
      </c>
      <c r="H51" s="93">
        <v>1856000</v>
      </c>
      <c r="I51" s="94"/>
      <c r="J51" s="93">
        <v>1466000</v>
      </c>
      <c r="K51" s="94"/>
      <c r="L51" s="93"/>
      <c r="M51" s="94"/>
      <c r="N51" s="93"/>
      <c r="O51" s="94"/>
      <c r="P51" s="93">
        <f t="shared" si="27"/>
        <v>3322000</v>
      </c>
      <c r="Q51" s="94">
        <f t="shared" si="28"/>
        <v>0</v>
      </c>
      <c r="R51" s="48">
        <f t="shared" si="29"/>
        <v>-21.012931034482758</v>
      </c>
      <c r="S51" s="49">
        <f t="shared" si="30"/>
        <v>0</v>
      </c>
      <c r="T51" s="48">
        <f t="shared" si="31"/>
        <v>13.288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68964000</v>
      </c>
      <c r="C53" s="95">
        <f>SUM(C42:C52)</f>
        <v>0</v>
      </c>
      <c r="D53" s="95"/>
      <c r="E53" s="95">
        <f t="shared" si="26"/>
        <v>68964000</v>
      </c>
      <c r="F53" s="96">
        <f t="shared" ref="F53:O53" si="33">SUM(F42:F52)</f>
        <v>68964000</v>
      </c>
      <c r="G53" s="97">
        <f t="shared" si="33"/>
        <v>15000000</v>
      </c>
      <c r="H53" s="96">
        <f t="shared" si="33"/>
        <v>1856000</v>
      </c>
      <c r="I53" s="97">
        <f t="shared" si="33"/>
        <v>0</v>
      </c>
      <c r="J53" s="96">
        <f t="shared" si="33"/>
        <v>1466000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3322000</v>
      </c>
      <c r="Q53" s="97">
        <f t="shared" si="28"/>
        <v>0</v>
      </c>
      <c r="R53" s="52">
        <f t="shared" si="29"/>
        <v>-21.012931034482758</v>
      </c>
      <c r="S53" s="53">
        <f t="shared" si="30"/>
        <v>0</v>
      </c>
      <c r="T53" s="52">
        <f>IF((+$E43+$E45+$E47+$E48+$E51) =0,0,(P53   /(+$E43+$E45+$E47+$E48+$E51) )*100)</f>
        <v>13.288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107854000</v>
      </c>
      <c r="C67" s="104">
        <f>SUM(C9:C14,C17:C23,C26:C29,C32,C35:C39,C42:C52,C55:C58,C61:C65)</f>
        <v>0</v>
      </c>
      <c r="D67" s="104"/>
      <c r="E67" s="104">
        <f t="shared" si="35"/>
        <v>107854000</v>
      </c>
      <c r="F67" s="105">
        <f t="shared" ref="F67:O67" si="43">SUM(F9:F14,F17:F23,F26:F29,F32,F35:F39,F42:F52,F55:F58,F61:F65)</f>
        <v>107854000</v>
      </c>
      <c r="G67" s="106">
        <f t="shared" si="43"/>
        <v>35332000</v>
      </c>
      <c r="H67" s="105">
        <f t="shared" si="43"/>
        <v>2483000</v>
      </c>
      <c r="I67" s="106">
        <f t="shared" si="43"/>
        <v>0</v>
      </c>
      <c r="J67" s="105">
        <f t="shared" si="43"/>
        <v>9179000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11662000</v>
      </c>
      <c r="Q67" s="106">
        <f t="shared" si="37"/>
        <v>0</v>
      </c>
      <c r="R67" s="61">
        <f t="shared" si="38"/>
        <v>269.67378171566651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18.398965038495518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79585000</v>
      </c>
      <c r="C69" s="92"/>
      <c r="D69" s="92"/>
      <c r="E69" s="92">
        <f>$B69      +$C69      +$D69</f>
        <v>79585000</v>
      </c>
      <c r="F69" s="93">
        <v>79585000</v>
      </c>
      <c r="G69" s="94">
        <v>51746000</v>
      </c>
      <c r="H69" s="93">
        <v>9858000</v>
      </c>
      <c r="I69" s="94"/>
      <c r="J69" s="93">
        <v>38429000</v>
      </c>
      <c r="K69" s="94"/>
      <c r="L69" s="93"/>
      <c r="M69" s="94"/>
      <c r="N69" s="93"/>
      <c r="O69" s="94"/>
      <c r="P69" s="93">
        <f>$H69      +$J69      +$L69      +$N69</f>
        <v>48287000</v>
      </c>
      <c r="Q69" s="94">
        <f>$I69      +$K69      +$M69      +$O69</f>
        <v>0</v>
      </c>
      <c r="R69" s="48">
        <f>IF(($H69      =0),0,((($J69      -$H69      )/$H69      )*100))</f>
        <v>289.82552241834043</v>
      </c>
      <c r="S69" s="49">
        <f>IF(($I69      =0),0,((($K69      -$I69      )/$I69      )*100))</f>
        <v>0</v>
      </c>
      <c r="T69" s="48">
        <f>IF(($E69      =0),0,(($P69      /$E69      )*100))</f>
        <v>60.673493748822018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79585000</v>
      </c>
      <c r="C70" s="101">
        <f>C69</f>
        <v>0</v>
      </c>
      <c r="D70" s="101"/>
      <c r="E70" s="101">
        <f>$B70      +$C70      +$D70</f>
        <v>79585000</v>
      </c>
      <c r="F70" s="102">
        <f t="shared" ref="F70:O70" si="44">F69</f>
        <v>79585000</v>
      </c>
      <c r="G70" s="103">
        <f t="shared" si="44"/>
        <v>51746000</v>
      </c>
      <c r="H70" s="102">
        <f t="shared" si="44"/>
        <v>9858000</v>
      </c>
      <c r="I70" s="103">
        <f t="shared" si="44"/>
        <v>0</v>
      </c>
      <c r="J70" s="102">
        <f t="shared" si="44"/>
        <v>38429000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48287000</v>
      </c>
      <c r="Q70" s="103">
        <f>$I70      +$K70      +$M70      +$O70</f>
        <v>0</v>
      </c>
      <c r="R70" s="57">
        <f>IF(($H70      =0),0,((($J70      -$H70      )/$H70      )*100))</f>
        <v>289.82552241834043</v>
      </c>
      <c r="S70" s="58">
        <f>IF(($I70      =0),0,((($K70      -$I70      )/$I70      )*100))</f>
        <v>0</v>
      </c>
      <c r="T70" s="57">
        <f>IF($E70   =0,0,($P70   /$E70   )*100)</f>
        <v>60.673493748822018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79585000</v>
      </c>
      <c r="C71" s="104">
        <f>C69</f>
        <v>0</v>
      </c>
      <c r="D71" s="104"/>
      <c r="E71" s="104">
        <f>$B71      +$C71      +$D71</f>
        <v>79585000</v>
      </c>
      <c r="F71" s="105">
        <f t="shared" ref="F71:O71" si="45">F69</f>
        <v>79585000</v>
      </c>
      <c r="G71" s="106">
        <f t="shared" si="45"/>
        <v>51746000</v>
      </c>
      <c r="H71" s="105">
        <f t="shared" si="45"/>
        <v>9858000</v>
      </c>
      <c r="I71" s="106">
        <f t="shared" si="45"/>
        <v>0</v>
      </c>
      <c r="J71" s="105">
        <f t="shared" si="45"/>
        <v>38429000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48287000</v>
      </c>
      <c r="Q71" s="106">
        <f>$I71      +$K71      +$M71      +$O71</f>
        <v>0</v>
      </c>
      <c r="R71" s="61">
        <f>IF(($H71      =0),0,((($J71      -$H71      )/$H71      )*100))</f>
        <v>289.82552241834043</v>
      </c>
      <c r="S71" s="62">
        <f>IF(($I71      =0),0,((($K71      -$I71      )/$I71      )*100))</f>
        <v>0</v>
      </c>
      <c r="T71" s="61">
        <f>IF($E71   =0,0,($P71   /$E71   )*100)</f>
        <v>60.673493748822018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187439000</v>
      </c>
      <c r="C72" s="104">
        <f>SUM(C9:C14,C17:C23,C26:C29,C32,C35:C39,C42:C52,C55:C58,C61:C65,C69)</f>
        <v>0</v>
      </c>
      <c r="D72" s="104"/>
      <c r="E72" s="104">
        <f>$B72      +$C72      +$D72</f>
        <v>187439000</v>
      </c>
      <c r="F72" s="105">
        <f t="shared" ref="F72:O72" si="46">SUM(F9:F14,F17:F23,F26:F29,F32,F35:F39,F42:F52,F55:F58,F61:F65,F69)</f>
        <v>187439000</v>
      </c>
      <c r="G72" s="106">
        <f t="shared" si="46"/>
        <v>87078000</v>
      </c>
      <c r="H72" s="105">
        <f t="shared" si="46"/>
        <v>12341000</v>
      </c>
      <c r="I72" s="106">
        <f t="shared" si="46"/>
        <v>0</v>
      </c>
      <c r="J72" s="105">
        <f t="shared" si="46"/>
        <v>47608000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59949000</v>
      </c>
      <c r="Q72" s="106">
        <f>$I72      +$K72      +$M72      +$O72</f>
        <v>0</v>
      </c>
      <c r="R72" s="61">
        <f>IF(($H72      =0),0,((($J72      -$H72      )/$H72      )*100))</f>
        <v>285.77100721173326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41.931467660821575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iw3WWgeEuuX6IC/jSalfBHdNh3Uzn+BxyNaZct4nMTJN/J1IYcMhrIrHoWOYRpq0RB7yTx4HzzFI2HT5uSDQoA==" saltValue="l0ZPa9RcbHIuOuFVQ+kD5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222000</v>
      </c>
      <c r="I10" s="94">
        <v>222254</v>
      </c>
      <c r="J10" s="93">
        <v>414000</v>
      </c>
      <c r="K10" s="94">
        <v>355271</v>
      </c>
      <c r="L10" s="93"/>
      <c r="M10" s="94"/>
      <c r="N10" s="93"/>
      <c r="O10" s="94"/>
      <c r="P10" s="93">
        <f t="shared" ref="P10:P15" si="1">$H10      +$J10      +$L10      +$N10</f>
        <v>636000</v>
      </c>
      <c r="Q10" s="94">
        <f t="shared" ref="Q10:Q15" si="2">$I10      +$K10      +$M10      +$O10</f>
        <v>577525</v>
      </c>
      <c r="R10" s="48">
        <f t="shared" ref="R10:R15" si="3">IF(($H10      =0),0,((($J10      -$H10      )/$H10      )*100))</f>
        <v>86.486486486486484</v>
      </c>
      <c r="S10" s="49">
        <f t="shared" ref="S10:S15" si="4">IF(($I10      =0),0,((($K10      -$I10      )/$I10      )*100))</f>
        <v>59.849091579904076</v>
      </c>
      <c r="T10" s="48">
        <f t="shared" ref="T10:T14" si="5">IF(($E10      =0),0,(($P10      /$E10      )*100))</f>
        <v>41.032258064516128</v>
      </c>
      <c r="U10" s="50">
        <f t="shared" ref="U10:U14" si="6">IF(($E10      =0),0,(($Q10      /$E10      )*100))</f>
        <v>37.259677419354837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10000000</v>
      </c>
      <c r="C13" s="92"/>
      <c r="D13" s="92"/>
      <c r="E13" s="92">
        <f t="shared" si="0"/>
        <v>10000000</v>
      </c>
      <c r="F13" s="93">
        <v>10000000</v>
      </c>
      <c r="G13" s="94">
        <v>10000000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11550000</v>
      </c>
      <c r="C15" s="95">
        <f>SUM(C9:C14)</f>
        <v>0</v>
      </c>
      <c r="D15" s="95"/>
      <c r="E15" s="95">
        <f t="shared" si="0"/>
        <v>11550000</v>
      </c>
      <c r="F15" s="96">
        <f t="shared" ref="F15:O15" si="7">SUM(F9:F14)</f>
        <v>11550000</v>
      </c>
      <c r="G15" s="97">
        <f t="shared" si="7"/>
        <v>11550000</v>
      </c>
      <c r="H15" s="96">
        <f t="shared" si="7"/>
        <v>222000</v>
      </c>
      <c r="I15" s="97">
        <f t="shared" si="7"/>
        <v>222254</v>
      </c>
      <c r="J15" s="96">
        <f t="shared" si="7"/>
        <v>414000</v>
      </c>
      <c r="K15" s="97">
        <f t="shared" si="7"/>
        <v>355271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636000</v>
      </c>
      <c r="Q15" s="97">
        <f t="shared" si="2"/>
        <v>577525</v>
      </c>
      <c r="R15" s="52">
        <f t="shared" si="3"/>
        <v>86.486486486486484</v>
      </c>
      <c r="S15" s="53">
        <f t="shared" si="4"/>
        <v>59.849091579904076</v>
      </c>
      <c r="T15" s="52">
        <f>IF((SUM($E9:$E13))=0,0,(P15/(SUM($E9:$E13))*100))</f>
        <v>5.5064935064935066</v>
      </c>
      <c r="U15" s="54">
        <f>IF((SUM($E9:$E13))=0,0,(Q15/(SUM($E9:$E13))*100))</f>
        <v>5.0002164502164499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58616000</v>
      </c>
      <c r="C17" s="92"/>
      <c r="D17" s="92"/>
      <c r="E17" s="92">
        <f t="shared" ref="E17:E24" si="8">$B17      +$C17      +$D17</f>
        <v>58616000</v>
      </c>
      <c r="F17" s="93">
        <v>58616000</v>
      </c>
      <c r="G17" s="94">
        <v>38442000</v>
      </c>
      <c r="H17" s="93">
        <v>4263000</v>
      </c>
      <c r="I17" s="94">
        <v>4263554</v>
      </c>
      <c r="J17" s="93">
        <v>27033000</v>
      </c>
      <c r="K17" s="94">
        <v>26357391</v>
      </c>
      <c r="L17" s="93"/>
      <c r="M17" s="94"/>
      <c r="N17" s="93"/>
      <c r="O17" s="94"/>
      <c r="P17" s="93">
        <f t="shared" ref="P17:P24" si="9">$H17      +$J17      +$L17      +$N17</f>
        <v>31296000</v>
      </c>
      <c r="Q17" s="94">
        <f t="shared" ref="Q17:Q24" si="10">$I17      +$K17      +$M17      +$O17</f>
        <v>30620945</v>
      </c>
      <c r="R17" s="48">
        <f t="shared" ref="R17:R24" si="11">IF(($H17      =0),0,((($J17      -$H17      )/$H17      )*100))</f>
        <v>534.13089373680509</v>
      </c>
      <c r="S17" s="49">
        <f t="shared" ref="S17:S24" si="12">IF(($I17      =0),0,((($K17      -$I17      )/$I17      )*100))</f>
        <v>518.20234949528026</v>
      </c>
      <c r="T17" s="48">
        <f t="shared" ref="T17:T23" si="13">IF(($E17      =0),0,(($P17      /$E17      )*100))</f>
        <v>53.391565442882495</v>
      </c>
      <c r="U17" s="50">
        <f t="shared" ref="U17:U23" si="14">IF(($E17      =0),0,(($Q17      /$E17      )*100))</f>
        <v>52.239908898594244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58616000</v>
      </c>
      <c r="C24" s="95">
        <f>SUM(C17:C23)</f>
        <v>0</v>
      </c>
      <c r="D24" s="95"/>
      <c r="E24" s="95">
        <f t="shared" si="8"/>
        <v>58616000</v>
      </c>
      <c r="F24" s="96">
        <f t="shared" ref="F24:O24" si="15">SUM(F17:F23)</f>
        <v>58616000</v>
      </c>
      <c r="G24" s="97">
        <f t="shared" si="15"/>
        <v>38442000</v>
      </c>
      <c r="H24" s="96">
        <f t="shared" si="15"/>
        <v>4263000</v>
      </c>
      <c r="I24" s="97">
        <f t="shared" si="15"/>
        <v>4263554</v>
      </c>
      <c r="J24" s="96">
        <f t="shared" si="15"/>
        <v>27033000</v>
      </c>
      <c r="K24" s="97">
        <f t="shared" si="15"/>
        <v>26357391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31296000</v>
      </c>
      <c r="Q24" s="97">
        <f t="shared" si="10"/>
        <v>30620945</v>
      </c>
      <c r="R24" s="52">
        <f t="shared" si="11"/>
        <v>534.13089373680509</v>
      </c>
      <c r="S24" s="53">
        <f t="shared" si="12"/>
        <v>518.20234949528026</v>
      </c>
      <c r="T24" s="52">
        <f>IF(($E24-$E19-$E23)   =0,0,($P24   /($E24-$E19-$E23)   )*100)</f>
        <v>53.391565442882495</v>
      </c>
      <c r="U24" s="54">
        <f>IF(($E24-$E19-$E23)   =0,0,($Q24   /($E24-$E19-$E23)   )*100)</f>
        <v>52.239908898594244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4363000</v>
      </c>
      <c r="C32" s="92"/>
      <c r="D32" s="92"/>
      <c r="E32" s="92">
        <f>$B32      +$C32      +$D32</f>
        <v>4363000</v>
      </c>
      <c r="F32" s="93">
        <v>4363000</v>
      </c>
      <c r="G32" s="94">
        <v>3054000</v>
      </c>
      <c r="H32" s="93">
        <v>1309000</v>
      </c>
      <c r="I32" s="94">
        <v>1309370</v>
      </c>
      <c r="J32" s="93">
        <v>1745000</v>
      </c>
      <c r="K32" s="94"/>
      <c r="L32" s="93"/>
      <c r="M32" s="94"/>
      <c r="N32" s="93"/>
      <c r="O32" s="94"/>
      <c r="P32" s="93">
        <f>$H32      +$J32      +$L32      +$N32</f>
        <v>3054000</v>
      </c>
      <c r="Q32" s="94">
        <f>$I32      +$K32      +$M32      +$O32</f>
        <v>1309370</v>
      </c>
      <c r="R32" s="48">
        <f>IF(($H32      =0),0,((($J32      -$H32      )/$H32      )*100))</f>
        <v>33.30786860198625</v>
      </c>
      <c r="S32" s="49">
        <f>IF(($I32      =0),0,((($K32      -$I32      )/$I32      )*100))</f>
        <v>-100</v>
      </c>
      <c r="T32" s="48">
        <f>IF(($E32      =0),0,(($P32      /$E32      )*100))</f>
        <v>69.997707999083204</v>
      </c>
      <c r="U32" s="50">
        <f>IF(($E32      =0),0,(($Q32      /$E32      )*100))</f>
        <v>30.010772404308959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4363000</v>
      </c>
      <c r="C33" s="95">
        <f>C32</f>
        <v>0</v>
      </c>
      <c r="D33" s="95"/>
      <c r="E33" s="95">
        <f>$B33      +$C33      +$D33</f>
        <v>4363000</v>
      </c>
      <c r="F33" s="96">
        <f t="shared" ref="F33:O33" si="17">F32</f>
        <v>4363000</v>
      </c>
      <c r="G33" s="97">
        <f t="shared" si="17"/>
        <v>3054000</v>
      </c>
      <c r="H33" s="96">
        <f t="shared" si="17"/>
        <v>1309000</v>
      </c>
      <c r="I33" s="97">
        <f t="shared" si="17"/>
        <v>1309370</v>
      </c>
      <c r="J33" s="96">
        <f t="shared" si="17"/>
        <v>1745000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3054000</v>
      </c>
      <c r="Q33" s="97">
        <f>$I33      +$K33      +$M33      +$O33</f>
        <v>1309370</v>
      </c>
      <c r="R33" s="52">
        <f>IF(($H33      =0),0,((($J33      -$H33      )/$H33      )*100))</f>
        <v>33.30786860198625</v>
      </c>
      <c r="S33" s="53">
        <f>IF(($I33      =0),0,((($K33      -$I33      )/$I33      )*100))</f>
        <v>-100</v>
      </c>
      <c r="T33" s="52">
        <f>IF($E33   =0,0,($P33   /$E33   )*100)</f>
        <v>69.997707999083204</v>
      </c>
      <c r="U33" s="54">
        <f>IF($E33   =0,0,($Q33   /$E33   )*100)</f>
        <v>30.010772404308959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10000000</v>
      </c>
      <c r="C35" s="92"/>
      <c r="D35" s="92"/>
      <c r="E35" s="92">
        <f t="shared" ref="E35:E40" si="18">$B35      +$C35      +$D35</f>
        <v>10000000</v>
      </c>
      <c r="F35" s="93">
        <v>10000000</v>
      </c>
      <c r="G35" s="94">
        <v>7500000</v>
      </c>
      <c r="H35" s="93">
        <v>409000</v>
      </c>
      <c r="I35" s="94">
        <v>409039</v>
      </c>
      <c r="J35" s="93">
        <v>4789000</v>
      </c>
      <c r="K35" s="94">
        <v>4380417</v>
      </c>
      <c r="L35" s="93"/>
      <c r="M35" s="94"/>
      <c r="N35" s="93"/>
      <c r="O35" s="94"/>
      <c r="P35" s="93">
        <f t="shared" ref="P35:P40" si="19">$H35      +$J35      +$L35      +$N35</f>
        <v>5198000</v>
      </c>
      <c r="Q35" s="94">
        <f t="shared" ref="Q35:Q40" si="20">$I35      +$K35      +$M35      +$O35</f>
        <v>4789456</v>
      </c>
      <c r="R35" s="48">
        <f t="shared" ref="R35:R40" si="21">IF(($H35      =0),0,((($J35      -$H35      )/$H35      )*100))</f>
        <v>1070.9046454767727</v>
      </c>
      <c r="S35" s="49">
        <f t="shared" ref="S35:S40" si="22">IF(($I35      =0),0,((($K35      -$I35      )/$I35      )*100))</f>
        <v>970.90448588031938</v>
      </c>
      <c r="T35" s="48">
        <f t="shared" ref="T35:T39" si="23">IF(($E35      =0),0,(($P35      /$E35      )*100))</f>
        <v>51.980000000000004</v>
      </c>
      <c r="U35" s="50">
        <f t="shared" ref="U35:U39" si="24">IF(($E35      =0),0,(($Q35      /$E35      )*100))</f>
        <v>47.894560000000006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10000000</v>
      </c>
      <c r="C40" s="95">
        <f>SUM(C35:C39)</f>
        <v>0</v>
      </c>
      <c r="D40" s="95"/>
      <c r="E40" s="95">
        <f t="shared" si="18"/>
        <v>10000000</v>
      </c>
      <c r="F40" s="96">
        <f t="shared" ref="F40:O40" si="25">SUM(F35:F39)</f>
        <v>10000000</v>
      </c>
      <c r="G40" s="97">
        <f t="shared" si="25"/>
        <v>7500000</v>
      </c>
      <c r="H40" s="96">
        <f t="shared" si="25"/>
        <v>409000</v>
      </c>
      <c r="I40" s="97">
        <f t="shared" si="25"/>
        <v>409039</v>
      </c>
      <c r="J40" s="96">
        <f t="shared" si="25"/>
        <v>4789000</v>
      </c>
      <c r="K40" s="97">
        <f t="shared" si="25"/>
        <v>4380417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5198000</v>
      </c>
      <c r="Q40" s="97">
        <f t="shared" si="20"/>
        <v>4789456</v>
      </c>
      <c r="R40" s="52">
        <f t="shared" si="21"/>
        <v>1070.9046454767727</v>
      </c>
      <c r="S40" s="53">
        <f t="shared" si="22"/>
        <v>970.90448588031938</v>
      </c>
      <c r="T40" s="52">
        <f>IF((+$E35+$E38) =0,0,(P40   /(+$E35+$E38) )*100)</f>
        <v>51.980000000000004</v>
      </c>
      <c r="U40" s="54">
        <f>IF((+$E35+$E38) =0,0,(Q40   /(+$E35+$E38) )*100)</f>
        <v>47.894560000000006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305310000</v>
      </c>
      <c r="C43" s="92"/>
      <c r="D43" s="92"/>
      <c r="E43" s="92">
        <f t="shared" si="26"/>
        <v>305310000</v>
      </c>
      <c r="F43" s="93">
        <v>305310000</v>
      </c>
      <c r="G43" s="94">
        <v>203243000</v>
      </c>
      <c r="H43" s="93">
        <v>5540000</v>
      </c>
      <c r="I43" s="94">
        <v>5539531</v>
      </c>
      <c r="J43" s="93">
        <v>96898000</v>
      </c>
      <c r="K43" s="94">
        <v>87712695</v>
      </c>
      <c r="L43" s="93"/>
      <c r="M43" s="94"/>
      <c r="N43" s="93"/>
      <c r="O43" s="94"/>
      <c r="P43" s="93">
        <f t="shared" si="27"/>
        <v>102438000</v>
      </c>
      <c r="Q43" s="94">
        <f t="shared" si="28"/>
        <v>93252226</v>
      </c>
      <c r="R43" s="48">
        <f t="shared" si="29"/>
        <v>1649.0613718411553</v>
      </c>
      <c r="S43" s="49">
        <f t="shared" si="30"/>
        <v>1483.3956881909319</v>
      </c>
      <c r="T43" s="48">
        <f t="shared" si="31"/>
        <v>33.552127345976217</v>
      </c>
      <c r="U43" s="50">
        <f t="shared" si="32"/>
        <v>30.543456159313486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16000000</v>
      </c>
      <c r="C51" s="92"/>
      <c r="D51" s="92"/>
      <c r="E51" s="92">
        <f t="shared" si="26"/>
        <v>16000000</v>
      </c>
      <c r="F51" s="93">
        <v>16000000</v>
      </c>
      <c r="G51" s="94">
        <v>10062000</v>
      </c>
      <c r="H51" s="93">
        <v>1405000</v>
      </c>
      <c r="I51" s="94">
        <v>1223590</v>
      </c>
      <c r="J51" s="93">
        <v>4676000</v>
      </c>
      <c r="K51" s="94">
        <v>3062724</v>
      </c>
      <c r="L51" s="93"/>
      <c r="M51" s="94"/>
      <c r="N51" s="93"/>
      <c r="O51" s="94"/>
      <c r="P51" s="93">
        <f t="shared" si="27"/>
        <v>6081000</v>
      </c>
      <c r="Q51" s="94">
        <f t="shared" si="28"/>
        <v>4286314</v>
      </c>
      <c r="R51" s="48">
        <f t="shared" si="29"/>
        <v>232.8113879003559</v>
      </c>
      <c r="S51" s="49">
        <f t="shared" si="30"/>
        <v>150.30639348147662</v>
      </c>
      <c r="T51" s="48">
        <f t="shared" si="31"/>
        <v>38.006250000000001</v>
      </c>
      <c r="U51" s="50">
        <f t="shared" si="32"/>
        <v>26.789462499999999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321310000</v>
      </c>
      <c r="C53" s="95">
        <f>SUM(C42:C52)</f>
        <v>0</v>
      </c>
      <c r="D53" s="95"/>
      <c r="E53" s="95">
        <f t="shared" si="26"/>
        <v>321310000</v>
      </c>
      <c r="F53" s="96">
        <f t="shared" ref="F53:O53" si="33">SUM(F42:F52)</f>
        <v>321310000</v>
      </c>
      <c r="G53" s="97">
        <f t="shared" si="33"/>
        <v>213305000</v>
      </c>
      <c r="H53" s="96">
        <f t="shared" si="33"/>
        <v>6945000</v>
      </c>
      <c r="I53" s="97">
        <f t="shared" si="33"/>
        <v>6763121</v>
      </c>
      <c r="J53" s="96">
        <f t="shared" si="33"/>
        <v>101574000</v>
      </c>
      <c r="K53" s="97">
        <f t="shared" si="33"/>
        <v>90775419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108519000</v>
      </c>
      <c r="Q53" s="97">
        <f t="shared" si="28"/>
        <v>97538540</v>
      </c>
      <c r="R53" s="52">
        <f t="shared" si="29"/>
        <v>1362.5485961123109</v>
      </c>
      <c r="S53" s="53">
        <f t="shared" si="30"/>
        <v>1242.2119610162231</v>
      </c>
      <c r="T53" s="52">
        <f>IF((+$E43+$E45+$E47+$E48+$E51) =0,0,(P53   /(+$E43+$E45+$E47+$E48+$E51) )*100)</f>
        <v>33.773925492515019</v>
      </c>
      <c r="U53" s="54">
        <f>IF((+$E43+$E45+$E47+$E48+$E51) =0,0,(Q53   /(+$E43+$E45+$E47+$E48+$E51) )*100)</f>
        <v>30.356521739130432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405839000</v>
      </c>
      <c r="C67" s="104">
        <f>SUM(C9:C14,C17:C23,C26:C29,C32,C35:C39,C42:C52,C55:C58,C61:C65)</f>
        <v>0</v>
      </c>
      <c r="D67" s="104"/>
      <c r="E67" s="104">
        <f t="shared" si="35"/>
        <v>405839000</v>
      </c>
      <c r="F67" s="105">
        <f t="shared" ref="F67:O67" si="43">SUM(F9:F14,F17:F23,F26:F29,F32,F35:F39,F42:F52,F55:F58,F61:F65)</f>
        <v>405839000</v>
      </c>
      <c r="G67" s="106">
        <f t="shared" si="43"/>
        <v>273851000</v>
      </c>
      <c r="H67" s="105">
        <f t="shared" si="43"/>
        <v>13148000</v>
      </c>
      <c r="I67" s="106">
        <f t="shared" si="43"/>
        <v>12967338</v>
      </c>
      <c r="J67" s="105">
        <f t="shared" si="43"/>
        <v>135555000</v>
      </c>
      <c r="K67" s="106">
        <f t="shared" si="43"/>
        <v>121868498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148703000</v>
      </c>
      <c r="Q67" s="106">
        <f t="shared" si="37"/>
        <v>134835836</v>
      </c>
      <c r="R67" s="61">
        <f t="shared" si="38"/>
        <v>930.9933069668391</v>
      </c>
      <c r="S67" s="62">
        <f t="shared" si="39"/>
        <v>839.81122416952496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36.640884685799044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33.223972067741144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405839000</v>
      </c>
      <c r="C72" s="104">
        <f>SUM(C9:C14,C17:C23,C26:C29,C32,C35:C39,C42:C52,C55:C58,C61:C65,C69)</f>
        <v>0</v>
      </c>
      <c r="D72" s="104"/>
      <c r="E72" s="104">
        <f>$B72      +$C72      +$D72</f>
        <v>405839000</v>
      </c>
      <c r="F72" s="105">
        <f t="shared" ref="F72:O72" si="46">SUM(F9:F14,F17:F23,F26:F29,F32,F35:F39,F42:F52,F55:F58,F61:F65,F69)</f>
        <v>405839000</v>
      </c>
      <c r="G72" s="106">
        <f t="shared" si="46"/>
        <v>273851000</v>
      </c>
      <c r="H72" s="105">
        <f t="shared" si="46"/>
        <v>13148000</v>
      </c>
      <c r="I72" s="106">
        <f t="shared" si="46"/>
        <v>12967338</v>
      </c>
      <c r="J72" s="105">
        <f t="shared" si="46"/>
        <v>135555000</v>
      </c>
      <c r="K72" s="106">
        <f t="shared" si="46"/>
        <v>121868498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148703000</v>
      </c>
      <c r="Q72" s="106">
        <f>$I72      +$K72      +$M72      +$O72</f>
        <v>134835836</v>
      </c>
      <c r="R72" s="61">
        <f>IF(($H72      =0),0,((($J72      -$H72      )/$H72      )*100))</f>
        <v>930.9933069668391</v>
      </c>
      <c r="S72" s="62">
        <f>IF(($I72      =0),0,((($K72      -$I72      )/$I72      )*100))</f>
        <v>839.81122416952496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36.640884685799044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33.223972067741144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7nW46hdj5w385K52BksFY6GO1DchUqneUbKyjEMcEiPsVBblfeLsbjn+OmuLFWOvazkjD1KAZdDrqZXOlUkB2w==" saltValue="sQfBvBlHeCdRixb34WFZx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/>
      <c r="I10" s="94"/>
      <c r="J10" s="93"/>
      <c r="K10" s="94">
        <v>85374</v>
      </c>
      <c r="L10" s="93"/>
      <c r="M10" s="94"/>
      <c r="N10" s="93"/>
      <c r="O10" s="94"/>
      <c r="P10" s="93">
        <f t="shared" ref="P10:P15" si="1">$H10      +$J10      +$L10      +$N10</f>
        <v>0</v>
      </c>
      <c r="Q10" s="94">
        <f t="shared" ref="Q10:Q15" si="2">$I10      +$K10      +$M10      +$O10</f>
        <v>85374</v>
      </c>
      <c r="R10" s="48">
        <f t="shared" ref="R10:R15" si="3">IF(($H10      =0),0,((($J10      -$H10      )/$H10      )*100))</f>
        <v>0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0</v>
      </c>
      <c r="U10" s="50">
        <f t="shared" ref="U10:U14" si="6">IF(($E10      =0),0,(($Q10      /$E10      )*100))</f>
        <v>5.508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85374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0</v>
      </c>
      <c r="Q15" s="97">
        <f t="shared" si="2"/>
        <v>85374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0</v>
      </c>
      <c r="U15" s="54">
        <f>IF((SUM($E9:$E13))=0,0,(Q15/(SUM($E9:$E13))*100))</f>
        <v>5.508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59410000</v>
      </c>
      <c r="C17" s="92"/>
      <c r="D17" s="92"/>
      <c r="E17" s="92">
        <f t="shared" ref="E17:E24" si="8">$B17      +$C17      +$D17</f>
        <v>59410000</v>
      </c>
      <c r="F17" s="93">
        <v>59410000</v>
      </c>
      <c r="G17" s="94">
        <v>36000000</v>
      </c>
      <c r="H17" s="93">
        <v>8403000</v>
      </c>
      <c r="I17" s="94">
        <v>8403144</v>
      </c>
      <c r="J17" s="93">
        <v>19247000</v>
      </c>
      <c r="K17" s="94">
        <v>19247126</v>
      </c>
      <c r="L17" s="93"/>
      <c r="M17" s="94"/>
      <c r="N17" s="93"/>
      <c r="O17" s="94"/>
      <c r="P17" s="93">
        <f t="shared" ref="P17:P24" si="9">$H17      +$J17      +$L17      +$N17</f>
        <v>27650000</v>
      </c>
      <c r="Q17" s="94">
        <f t="shared" ref="Q17:Q24" si="10">$I17      +$K17      +$M17      +$O17</f>
        <v>27650270</v>
      </c>
      <c r="R17" s="48">
        <f t="shared" ref="R17:R24" si="11">IF(($H17      =0),0,((($J17      -$H17      )/$H17      )*100))</f>
        <v>129.04914911341189</v>
      </c>
      <c r="S17" s="49">
        <f t="shared" ref="S17:S24" si="12">IF(($I17      =0),0,((($K17      -$I17      )/$I17      )*100))</f>
        <v>129.04672346445568</v>
      </c>
      <c r="T17" s="48">
        <f t="shared" ref="T17:T23" si="13">IF(($E17      =0),0,(($P17      /$E17      )*100))</f>
        <v>46.540986365931666</v>
      </c>
      <c r="U17" s="50">
        <f t="shared" ref="U17:U23" si="14">IF(($E17      =0),0,(($Q17      /$E17      )*100))</f>
        <v>46.541440834876283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59410000</v>
      </c>
      <c r="C24" s="95">
        <f>SUM(C17:C23)</f>
        <v>0</v>
      </c>
      <c r="D24" s="95"/>
      <c r="E24" s="95">
        <f t="shared" si="8"/>
        <v>59410000</v>
      </c>
      <c r="F24" s="96">
        <f t="shared" ref="F24:O24" si="15">SUM(F17:F23)</f>
        <v>59410000</v>
      </c>
      <c r="G24" s="97">
        <f t="shared" si="15"/>
        <v>36000000</v>
      </c>
      <c r="H24" s="96">
        <f t="shared" si="15"/>
        <v>8403000</v>
      </c>
      <c r="I24" s="97">
        <f t="shared" si="15"/>
        <v>8403144</v>
      </c>
      <c r="J24" s="96">
        <f t="shared" si="15"/>
        <v>19247000</v>
      </c>
      <c r="K24" s="97">
        <f t="shared" si="15"/>
        <v>19247126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27650000</v>
      </c>
      <c r="Q24" s="97">
        <f t="shared" si="10"/>
        <v>27650270</v>
      </c>
      <c r="R24" s="52">
        <f t="shared" si="11"/>
        <v>129.04914911341189</v>
      </c>
      <c r="S24" s="53">
        <f t="shared" si="12"/>
        <v>129.04672346445568</v>
      </c>
      <c r="T24" s="52">
        <f>IF(($E24-$E19-$E23)   =0,0,($P24   /($E24-$E19-$E23)   )*100)</f>
        <v>46.540986365931666</v>
      </c>
      <c r="U24" s="54">
        <f>IF(($E24-$E19-$E23)   =0,0,($Q24   /($E24-$E19-$E23)   )*100)</f>
        <v>46.541440834876283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4786000</v>
      </c>
      <c r="C32" s="92"/>
      <c r="D32" s="92"/>
      <c r="E32" s="92">
        <f>$B32      +$C32      +$D32</f>
        <v>4786000</v>
      </c>
      <c r="F32" s="93">
        <v>4786000</v>
      </c>
      <c r="G32" s="94">
        <v>3350000</v>
      </c>
      <c r="H32" s="93">
        <v>690000</v>
      </c>
      <c r="I32" s="94"/>
      <c r="J32" s="93">
        <v>694000</v>
      </c>
      <c r="K32" s="94">
        <v>608943</v>
      </c>
      <c r="L32" s="93"/>
      <c r="M32" s="94"/>
      <c r="N32" s="93"/>
      <c r="O32" s="94"/>
      <c r="P32" s="93">
        <f>$H32      +$J32      +$L32      +$N32</f>
        <v>1384000</v>
      </c>
      <c r="Q32" s="94">
        <f>$I32      +$K32      +$M32      +$O32</f>
        <v>608943</v>
      </c>
      <c r="R32" s="48">
        <f>IF(($H32      =0),0,((($J32      -$H32      )/$H32      )*100))</f>
        <v>0.57971014492753625</v>
      </c>
      <c r="S32" s="49">
        <f>IF(($I32      =0),0,((($K32      -$I32      )/$I32      )*100))</f>
        <v>0</v>
      </c>
      <c r="T32" s="48">
        <f>IF(($E32      =0),0,(($P32      /$E32      )*100))</f>
        <v>28.917676556623483</v>
      </c>
      <c r="U32" s="50">
        <f>IF(($E32      =0),0,(($Q32      /$E32      )*100))</f>
        <v>12.723422482239865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4786000</v>
      </c>
      <c r="C33" s="95">
        <f>C32</f>
        <v>0</v>
      </c>
      <c r="D33" s="95"/>
      <c r="E33" s="95">
        <f>$B33      +$C33      +$D33</f>
        <v>4786000</v>
      </c>
      <c r="F33" s="96">
        <f t="shared" ref="F33:O33" si="17">F32</f>
        <v>4786000</v>
      </c>
      <c r="G33" s="97">
        <f t="shared" si="17"/>
        <v>3350000</v>
      </c>
      <c r="H33" s="96">
        <f t="shared" si="17"/>
        <v>690000</v>
      </c>
      <c r="I33" s="97">
        <f t="shared" si="17"/>
        <v>0</v>
      </c>
      <c r="J33" s="96">
        <f t="shared" si="17"/>
        <v>694000</v>
      </c>
      <c r="K33" s="97">
        <f t="shared" si="17"/>
        <v>608943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1384000</v>
      </c>
      <c r="Q33" s="97">
        <f>$I33      +$K33      +$M33      +$O33</f>
        <v>608943</v>
      </c>
      <c r="R33" s="52">
        <f>IF(($H33      =0),0,((($J33      -$H33      )/$H33      )*100))</f>
        <v>0.57971014492753625</v>
      </c>
      <c r="S33" s="53">
        <f>IF(($I33      =0),0,((($K33      -$I33      )/$I33      )*100))</f>
        <v>0</v>
      </c>
      <c r="T33" s="52">
        <f>IF($E33   =0,0,($P33   /$E33   )*100)</f>
        <v>28.917676556623483</v>
      </c>
      <c r="U33" s="54">
        <f>IF($E33   =0,0,($Q33   /$E33   )*100)</f>
        <v>12.723422482239865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22750000</v>
      </c>
      <c r="C35" s="92"/>
      <c r="D35" s="92"/>
      <c r="E35" s="92">
        <f t="shared" ref="E35:E40" si="18">$B35      +$C35      +$D35</f>
        <v>22750000</v>
      </c>
      <c r="F35" s="93">
        <v>22750000</v>
      </c>
      <c r="G35" s="94">
        <v>15350000</v>
      </c>
      <c r="H35" s="93">
        <v>3668000</v>
      </c>
      <c r="I35" s="94">
        <v>1146895</v>
      </c>
      <c r="J35" s="93"/>
      <c r="K35" s="94">
        <v>6039028</v>
      </c>
      <c r="L35" s="93"/>
      <c r="M35" s="94"/>
      <c r="N35" s="93"/>
      <c r="O35" s="94"/>
      <c r="P35" s="93">
        <f t="shared" ref="P35:P40" si="19">$H35      +$J35      +$L35      +$N35</f>
        <v>3668000</v>
      </c>
      <c r="Q35" s="94">
        <f t="shared" ref="Q35:Q40" si="20">$I35      +$K35      +$M35      +$O35</f>
        <v>7185923</v>
      </c>
      <c r="R35" s="48">
        <f t="shared" ref="R35:R40" si="21">IF(($H35      =0),0,((($J35      -$H35      )/$H35      )*100))</f>
        <v>-100</v>
      </c>
      <c r="S35" s="49">
        <f t="shared" ref="S35:S40" si="22">IF(($I35      =0),0,((($K35      -$I35      )/$I35      )*100))</f>
        <v>426.5545668958361</v>
      </c>
      <c r="T35" s="48">
        <f t="shared" ref="T35:T39" si="23">IF(($E35      =0),0,(($P35      /$E35      )*100))</f>
        <v>16.123076923076923</v>
      </c>
      <c r="U35" s="50">
        <f t="shared" ref="U35:U39" si="24">IF(($E35      =0),0,(($Q35      /$E35      )*100))</f>
        <v>31.586474725274726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123000</v>
      </c>
      <c r="C36" s="92"/>
      <c r="D36" s="92"/>
      <c r="E36" s="92">
        <f t="shared" si="18"/>
        <v>123000</v>
      </c>
      <c r="F36" s="93">
        <v>123000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22873000</v>
      </c>
      <c r="C40" s="95">
        <f>SUM(C35:C39)</f>
        <v>0</v>
      </c>
      <c r="D40" s="95"/>
      <c r="E40" s="95">
        <f t="shared" si="18"/>
        <v>22873000</v>
      </c>
      <c r="F40" s="96">
        <f t="shared" ref="F40:O40" si="25">SUM(F35:F39)</f>
        <v>22873000</v>
      </c>
      <c r="G40" s="97">
        <f t="shared" si="25"/>
        <v>15350000</v>
      </c>
      <c r="H40" s="96">
        <f t="shared" si="25"/>
        <v>3668000</v>
      </c>
      <c r="I40" s="97">
        <f t="shared" si="25"/>
        <v>1146895</v>
      </c>
      <c r="J40" s="96">
        <f t="shared" si="25"/>
        <v>0</v>
      </c>
      <c r="K40" s="97">
        <f t="shared" si="25"/>
        <v>6039028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3668000</v>
      </c>
      <c r="Q40" s="97">
        <f t="shared" si="20"/>
        <v>7185923</v>
      </c>
      <c r="R40" s="52">
        <f t="shared" si="21"/>
        <v>-100</v>
      </c>
      <c r="S40" s="53">
        <f t="shared" si="22"/>
        <v>426.5545668958361</v>
      </c>
      <c r="T40" s="52">
        <f>IF((+$E35+$E38) =0,0,(P40   /(+$E35+$E38) )*100)</f>
        <v>16.123076923076923</v>
      </c>
      <c r="U40" s="54">
        <f>IF((+$E35+$E38) =0,0,(Q40   /(+$E35+$E38) )*100)</f>
        <v>31.586474725274726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88619000</v>
      </c>
      <c r="C67" s="104">
        <f>SUM(C9:C14,C17:C23,C26:C29,C32,C35:C39,C42:C52,C55:C58,C61:C65)</f>
        <v>0</v>
      </c>
      <c r="D67" s="104"/>
      <c r="E67" s="104">
        <f t="shared" si="35"/>
        <v>88619000</v>
      </c>
      <c r="F67" s="105">
        <f t="shared" ref="F67:O67" si="43">SUM(F9:F14,F17:F23,F26:F29,F32,F35:F39,F42:F52,F55:F58,F61:F65)</f>
        <v>88619000</v>
      </c>
      <c r="G67" s="106">
        <f t="shared" si="43"/>
        <v>56250000</v>
      </c>
      <c r="H67" s="105">
        <f t="shared" si="43"/>
        <v>12761000</v>
      </c>
      <c r="I67" s="106">
        <f t="shared" si="43"/>
        <v>9550039</v>
      </c>
      <c r="J67" s="105">
        <f t="shared" si="43"/>
        <v>19941000</v>
      </c>
      <c r="K67" s="106">
        <f t="shared" si="43"/>
        <v>25980471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32702000</v>
      </c>
      <c r="Q67" s="106">
        <f t="shared" si="37"/>
        <v>35530510</v>
      </c>
      <c r="R67" s="61">
        <f t="shared" si="38"/>
        <v>56.265182979390325</v>
      </c>
      <c r="S67" s="62">
        <f t="shared" si="39"/>
        <v>172.04570578193449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36.9530826252034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40.149283583438802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88619000</v>
      </c>
      <c r="C72" s="104">
        <f>SUM(C9:C14,C17:C23,C26:C29,C32,C35:C39,C42:C52,C55:C58,C61:C65,C69)</f>
        <v>0</v>
      </c>
      <c r="D72" s="104"/>
      <c r="E72" s="104">
        <f>$B72      +$C72      +$D72</f>
        <v>88619000</v>
      </c>
      <c r="F72" s="105">
        <f t="shared" ref="F72:O72" si="46">SUM(F9:F14,F17:F23,F26:F29,F32,F35:F39,F42:F52,F55:F58,F61:F65,F69)</f>
        <v>88619000</v>
      </c>
      <c r="G72" s="106">
        <f t="shared" si="46"/>
        <v>56250000</v>
      </c>
      <c r="H72" s="105">
        <f t="shared" si="46"/>
        <v>12761000</v>
      </c>
      <c r="I72" s="106">
        <f t="shared" si="46"/>
        <v>9550039</v>
      </c>
      <c r="J72" s="105">
        <f t="shared" si="46"/>
        <v>19941000</v>
      </c>
      <c r="K72" s="106">
        <f t="shared" si="46"/>
        <v>25980471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32702000</v>
      </c>
      <c r="Q72" s="106">
        <f>$I72      +$K72      +$M72      +$O72</f>
        <v>35530510</v>
      </c>
      <c r="R72" s="61">
        <f>IF(($H72      =0),0,((($J72      -$H72      )/$H72      )*100))</f>
        <v>56.265182979390325</v>
      </c>
      <c r="S72" s="62">
        <f>IF(($I72      =0),0,((($K72      -$I72      )/$I72      )*100))</f>
        <v>172.04570578193449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36.9530826252034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40.149283583438802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WoFXPXKh/hU2wHGfvE5dCgDMl8VhVIXsy+cQKsIEvzhn8V6eDiEzAkTg/bZQ7dbPRHPd0AR5drL3FKkiekPV1g==" saltValue="3w3jt8ux6zx1Ck2+O+EsS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61000</v>
      </c>
      <c r="I10" s="94"/>
      <c r="J10" s="93">
        <v>51000</v>
      </c>
      <c r="K10" s="94">
        <v>15344</v>
      </c>
      <c r="L10" s="93"/>
      <c r="M10" s="94"/>
      <c r="N10" s="93"/>
      <c r="O10" s="94"/>
      <c r="P10" s="93">
        <f t="shared" ref="P10:P15" si="1">$H10      +$J10      +$L10      +$N10</f>
        <v>112000</v>
      </c>
      <c r="Q10" s="94">
        <f t="shared" ref="Q10:Q15" si="2">$I10      +$K10      +$M10      +$O10</f>
        <v>15344</v>
      </c>
      <c r="R10" s="48">
        <f t="shared" ref="R10:R15" si="3">IF(($H10      =0),0,((($J10      -$H10      )/$H10      )*100))</f>
        <v>-16.393442622950818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3.612903225806452</v>
      </c>
      <c r="U10" s="50">
        <f t="shared" ref="U10:U14" si="6">IF(($E10      =0),0,(($Q10      /$E10      )*100))</f>
        <v>0.49496774193548387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3200000</v>
      </c>
      <c r="C15" s="95">
        <f>SUM(C9:C14)</f>
        <v>0</v>
      </c>
      <c r="D15" s="95"/>
      <c r="E15" s="95">
        <f t="shared" si="0"/>
        <v>3200000</v>
      </c>
      <c r="F15" s="96">
        <f t="shared" ref="F15:O15" si="7">SUM(F9:F14)</f>
        <v>3200000</v>
      </c>
      <c r="G15" s="97">
        <f t="shared" si="7"/>
        <v>3100000</v>
      </c>
      <c r="H15" s="96">
        <f t="shared" si="7"/>
        <v>61000</v>
      </c>
      <c r="I15" s="97">
        <f t="shared" si="7"/>
        <v>0</v>
      </c>
      <c r="J15" s="96">
        <f t="shared" si="7"/>
        <v>51000</v>
      </c>
      <c r="K15" s="97">
        <f t="shared" si="7"/>
        <v>15344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112000</v>
      </c>
      <c r="Q15" s="97">
        <f t="shared" si="2"/>
        <v>15344</v>
      </c>
      <c r="R15" s="52">
        <f t="shared" si="3"/>
        <v>-16.393442622950818</v>
      </c>
      <c r="S15" s="53">
        <f t="shared" si="4"/>
        <v>0</v>
      </c>
      <c r="T15" s="52">
        <f>IF((SUM($E9:$E13))=0,0,(P15/(SUM($E9:$E13))*100))</f>
        <v>3.612903225806452</v>
      </c>
      <c r="U15" s="54">
        <f>IF((SUM($E9:$E13))=0,0,(Q15/(SUM($E9:$E13))*100))</f>
        <v>0.49496774193548387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3661000</v>
      </c>
      <c r="C32" s="92"/>
      <c r="D32" s="92"/>
      <c r="E32" s="92">
        <f>$B32      +$C32      +$D32</f>
        <v>3661000</v>
      </c>
      <c r="F32" s="93">
        <v>3661000</v>
      </c>
      <c r="G32" s="94">
        <v>916000</v>
      </c>
      <c r="H32" s="93"/>
      <c r="I32" s="94"/>
      <c r="J32" s="93">
        <v>782000</v>
      </c>
      <c r="K32" s="94">
        <v>405416</v>
      </c>
      <c r="L32" s="93"/>
      <c r="M32" s="94"/>
      <c r="N32" s="93"/>
      <c r="O32" s="94"/>
      <c r="P32" s="93">
        <f>$H32      +$J32      +$L32      +$N32</f>
        <v>782000</v>
      </c>
      <c r="Q32" s="94">
        <f>$I32      +$K32      +$M32      +$O32</f>
        <v>405416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21.360284075389238</v>
      </c>
      <c r="U32" s="50">
        <f>IF(($E32      =0),0,(($Q32      /$E32      )*100))</f>
        <v>11.073914231084403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3661000</v>
      </c>
      <c r="C33" s="95">
        <f>C32</f>
        <v>0</v>
      </c>
      <c r="D33" s="95"/>
      <c r="E33" s="95">
        <f>$B33      +$C33      +$D33</f>
        <v>3661000</v>
      </c>
      <c r="F33" s="96">
        <f t="shared" ref="F33:O33" si="17">F32</f>
        <v>3661000</v>
      </c>
      <c r="G33" s="97">
        <f t="shared" si="17"/>
        <v>916000</v>
      </c>
      <c r="H33" s="96">
        <f t="shared" si="17"/>
        <v>0</v>
      </c>
      <c r="I33" s="97">
        <f t="shared" si="17"/>
        <v>0</v>
      </c>
      <c r="J33" s="96">
        <f t="shared" si="17"/>
        <v>782000</v>
      </c>
      <c r="K33" s="97">
        <f t="shared" si="17"/>
        <v>405416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782000</v>
      </c>
      <c r="Q33" s="97">
        <f>$I33      +$K33      +$M33      +$O33</f>
        <v>405416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21.360284075389238</v>
      </c>
      <c r="U33" s="54">
        <f>IF($E33   =0,0,($Q33   /$E33   )*100)</f>
        <v>11.073914231084403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30000000</v>
      </c>
      <c r="C35" s="92"/>
      <c r="D35" s="92"/>
      <c r="E35" s="92">
        <f t="shared" ref="E35:E40" si="18">$B35      +$C35      +$D35</f>
        <v>30000000</v>
      </c>
      <c r="F35" s="93">
        <v>30000000</v>
      </c>
      <c r="G35" s="94">
        <v>4500000</v>
      </c>
      <c r="H35" s="93"/>
      <c r="I35" s="94"/>
      <c r="J35" s="93">
        <v>6303000</v>
      </c>
      <c r="K35" s="94"/>
      <c r="L35" s="93"/>
      <c r="M35" s="94"/>
      <c r="N35" s="93"/>
      <c r="O35" s="94"/>
      <c r="P35" s="93">
        <f t="shared" ref="P35:P40" si="19">$H35      +$J35      +$L35      +$N35</f>
        <v>6303000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21.01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30823000</v>
      </c>
      <c r="C36" s="92"/>
      <c r="D36" s="92"/>
      <c r="E36" s="92">
        <f t="shared" si="18"/>
        <v>30823000</v>
      </c>
      <c r="F36" s="93">
        <v>30823000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60823000</v>
      </c>
      <c r="C40" s="95">
        <f>SUM(C35:C39)</f>
        <v>0</v>
      </c>
      <c r="D40" s="95"/>
      <c r="E40" s="95">
        <f t="shared" si="18"/>
        <v>60823000</v>
      </c>
      <c r="F40" s="96">
        <f t="shared" ref="F40:O40" si="25">SUM(F35:F39)</f>
        <v>60823000</v>
      </c>
      <c r="G40" s="97">
        <f t="shared" si="25"/>
        <v>4500000</v>
      </c>
      <c r="H40" s="96">
        <f t="shared" si="25"/>
        <v>0</v>
      </c>
      <c r="I40" s="97">
        <f t="shared" si="25"/>
        <v>0</v>
      </c>
      <c r="J40" s="96">
        <f t="shared" si="25"/>
        <v>6303000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6303000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21.01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80000000</v>
      </c>
      <c r="C44" s="92"/>
      <c r="D44" s="92"/>
      <c r="E44" s="92">
        <f t="shared" si="26"/>
        <v>80000000</v>
      </c>
      <c r="F44" s="93">
        <v>80000000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20000000</v>
      </c>
      <c r="C51" s="92"/>
      <c r="D51" s="92"/>
      <c r="E51" s="92">
        <f t="shared" si="26"/>
        <v>20000000</v>
      </c>
      <c r="F51" s="93">
        <v>20000000</v>
      </c>
      <c r="G51" s="94">
        <v>10000000</v>
      </c>
      <c r="H51" s="93"/>
      <c r="I51" s="94"/>
      <c r="J51" s="93"/>
      <c r="K51" s="94">
        <v>9999434</v>
      </c>
      <c r="L51" s="93"/>
      <c r="M51" s="94"/>
      <c r="N51" s="93"/>
      <c r="O51" s="94"/>
      <c r="P51" s="93">
        <f t="shared" si="27"/>
        <v>0</v>
      </c>
      <c r="Q51" s="94">
        <f t="shared" si="28"/>
        <v>9999434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49.997170000000004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100000000</v>
      </c>
      <c r="C53" s="95">
        <f>SUM(C42:C52)</f>
        <v>0</v>
      </c>
      <c r="D53" s="95"/>
      <c r="E53" s="95">
        <f t="shared" si="26"/>
        <v>100000000</v>
      </c>
      <c r="F53" s="96">
        <f t="shared" ref="F53:O53" si="33">SUM(F42:F52)</f>
        <v>100000000</v>
      </c>
      <c r="G53" s="97">
        <f t="shared" si="33"/>
        <v>10000000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9999434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9999434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49.997170000000004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167684000</v>
      </c>
      <c r="C67" s="104">
        <f>SUM(C9:C14,C17:C23,C26:C29,C32,C35:C39,C42:C52,C55:C58,C61:C65)</f>
        <v>0</v>
      </c>
      <c r="D67" s="104"/>
      <c r="E67" s="104">
        <f t="shared" si="35"/>
        <v>167684000</v>
      </c>
      <c r="F67" s="105">
        <f t="shared" ref="F67:O67" si="43">SUM(F9:F14,F17:F23,F26:F29,F32,F35:F39,F42:F52,F55:F58,F61:F65)</f>
        <v>167684000</v>
      </c>
      <c r="G67" s="106">
        <f t="shared" si="43"/>
        <v>18516000</v>
      </c>
      <c r="H67" s="105">
        <f t="shared" si="43"/>
        <v>61000</v>
      </c>
      <c r="I67" s="106">
        <f t="shared" si="43"/>
        <v>0</v>
      </c>
      <c r="J67" s="105">
        <f t="shared" si="43"/>
        <v>7136000</v>
      </c>
      <c r="K67" s="106">
        <f t="shared" si="43"/>
        <v>10420194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7197000</v>
      </c>
      <c r="Q67" s="106">
        <f t="shared" si="37"/>
        <v>10420194</v>
      </c>
      <c r="R67" s="61">
        <f t="shared" si="38"/>
        <v>11598.360655737704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12.679480629305335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18.358016948256726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142914000</v>
      </c>
      <c r="C69" s="92"/>
      <c r="D69" s="92"/>
      <c r="E69" s="92">
        <f>$B69      +$C69      +$D69</f>
        <v>142914000</v>
      </c>
      <c r="F69" s="93">
        <v>142914000</v>
      </c>
      <c r="G69" s="94">
        <v>76261000</v>
      </c>
      <c r="H69" s="93">
        <v>12942000</v>
      </c>
      <c r="I69" s="94"/>
      <c r="J69" s="93">
        <v>54418000</v>
      </c>
      <c r="K69" s="94">
        <v>92055978</v>
      </c>
      <c r="L69" s="93"/>
      <c r="M69" s="94"/>
      <c r="N69" s="93"/>
      <c r="O69" s="94"/>
      <c r="P69" s="93">
        <f>$H69      +$J69      +$L69      +$N69</f>
        <v>67360000</v>
      </c>
      <c r="Q69" s="94">
        <f>$I69      +$K69      +$M69      +$O69</f>
        <v>92055978</v>
      </c>
      <c r="R69" s="48">
        <f>IF(($H69      =0),0,((($J69      -$H69      )/$H69      )*100))</f>
        <v>320.47596971101837</v>
      </c>
      <c r="S69" s="49">
        <f>IF(($I69      =0),0,((($K69      -$I69      )/$I69      )*100))</f>
        <v>0</v>
      </c>
      <c r="T69" s="48">
        <f>IF(($E69      =0),0,(($P69      /$E69      )*100))</f>
        <v>47.133240970093901</v>
      </c>
      <c r="U69" s="50">
        <f>IF(($E69      =0),0,(($Q69      /$E69      )*100))</f>
        <v>64.413548007892857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142914000</v>
      </c>
      <c r="C70" s="101">
        <f>C69</f>
        <v>0</v>
      </c>
      <c r="D70" s="101"/>
      <c r="E70" s="101">
        <f>$B70      +$C70      +$D70</f>
        <v>142914000</v>
      </c>
      <c r="F70" s="102">
        <f t="shared" ref="F70:O70" si="44">F69</f>
        <v>142914000</v>
      </c>
      <c r="G70" s="103">
        <f t="shared" si="44"/>
        <v>76261000</v>
      </c>
      <c r="H70" s="102">
        <f t="shared" si="44"/>
        <v>12942000</v>
      </c>
      <c r="I70" s="103">
        <f t="shared" si="44"/>
        <v>0</v>
      </c>
      <c r="J70" s="102">
        <f t="shared" si="44"/>
        <v>54418000</v>
      </c>
      <c r="K70" s="103">
        <f t="shared" si="44"/>
        <v>92055978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67360000</v>
      </c>
      <c r="Q70" s="103">
        <f>$I70      +$K70      +$M70      +$O70</f>
        <v>92055978</v>
      </c>
      <c r="R70" s="57">
        <f>IF(($H70      =0),0,((($J70      -$H70      )/$H70      )*100))</f>
        <v>320.47596971101837</v>
      </c>
      <c r="S70" s="58">
        <f>IF(($I70      =0),0,((($K70      -$I70      )/$I70      )*100))</f>
        <v>0</v>
      </c>
      <c r="T70" s="57">
        <f>IF($E70   =0,0,($P70   /$E70   )*100)</f>
        <v>47.133240970093901</v>
      </c>
      <c r="U70" s="59">
        <f>IF($E70   =0,0,($Q70   /$E70 )*100)</f>
        <v>64.413548007892857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142914000</v>
      </c>
      <c r="C71" s="104">
        <f>C69</f>
        <v>0</v>
      </c>
      <c r="D71" s="104"/>
      <c r="E71" s="104">
        <f>$B71      +$C71      +$D71</f>
        <v>142914000</v>
      </c>
      <c r="F71" s="105">
        <f t="shared" ref="F71:O71" si="45">F69</f>
        <v>142914000</v>
      </c>
      <c r="G71" s="106">
        <f t="shared" si="45"/>
        <v>76261000</v>
      </c>
      <c r="H71" s="105">
        <f t="shared" si="45"/>
        <v>12942000</v>
      </c>
      <c r="I71" s="106">
        <f t="shared" si="45"/>
        <v>0</v>
      </c>
      <c r="J71" s="105">
        <f t="shared" si="45"/>
        <v>54418000</v>
      </c>
      <c r="K71" s="106">
        <f t="shared" si="45"/>
        <v>92055978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67360000</v>
      </c>
      <c r="Q71" s="106">
        <f>$I71      +$K71      +$M71      +$O71</f>
        <v>92055978</v>
      </c>
      <c r="R71" s="61">
        <f>IF(($H71      =0),0,((($J71      -$H71      )/$H71      )*100))</f>
        <v>320.47596971101837</v>
      </c>
      <c r="S71" s="62">
        <f>IF(($I71      =0),0,((($K71      -$I71      )/$I71      )*100))</f>
        <v>0</v>
      </c>
      <c r="T71" s="61">
        <f>IF($E71   =0,0,($P71   /$E71   )*100)</f>
        <v>47.133240970093901</v>
      </c>
      <c r="U71" s="65">
        <f>IF($E71   =0,0,($Q71   /$E71   )*100)</f>
        <v>64.413548007892857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310598000</v>
      </c>
      <c r="C72" s="104">
        <f>SUM(C9:C14,C17:C23,C26:C29,C32,C35:C39,C42:C52,C55:C58,C61:C65,C69)</f>
        <v>0</v>
      </c>
      <c r="D72" s="104"/>
      <c r="E72" s="104">
        <f>$B72      +$C72      +$D72</f>
        <v>310598000</v>
      </c>
      <c r="F72" s="105">
        <f t="shared" ref="F72:O72" si="46">SUM(F9:F14,F17:F23,F26:F29,F32,F35:F39,F42:F52,F55:F58,F61:F65,F69)</f>
        <v>310598000</v>
      </c>
      <c r="G72" s="106">
        <f t="shared" si="46"/>
        <v>94777000</v>
      </c>
      <c r="H72" s="105">
        <f t="shared" si="46"/>
        <v>13003000</v>
      </c>
      <c r="I72" s="106">
        <f t="shared" si="46"/>
        <v>0</v>
      </c>
      <c r="J72" s="105">
        <f t="shared" si="46"/>
        <v>61554000</v>
      </c>
      <c r="K72" s="106">
        <f t="shared" si="46"/>
        <v>102476172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74557000</v>
      </c>
      <c r="Q72" s="106">
        <f>$I72      +$K72      +$M72      +$O72</f>
        <v>102476172</v>
      </c>
      <c r="R72" s="61">
        <f>IF(($H72      =0),0,((($J72      -$H72      )/$H72      )*100))</f>
        <v>373.38306544643547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37.339176161262053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51.321483410542136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OqbjLHlKgE6S0rVHuhsaRN+Su1fMXbmiLthocHgdKSCfs0v2kDvkAp3iQsHnstCaTolMvYOolK3Kql/nNhUVKw==" saltValue="V+F2L+Wxx89JcoxLTh0y1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1771000</v>
      </c>
      <c r="C10" s="92"/>
      <c r="D10" s="92"/>
      <c r="E10" s="92">
        <f t="shared" ref="E10:E15" si="0">$B10      +$C10      +$D10</f>
        <v>1771000</v>
      </c>
      <c r="F10" s="93">
        <v>1771000</v>
      </c>
      <c r="G10" s="94">
        <v>1771000</v>
      </c>
      <c r="H10" s="93">
        <v>93000</v>
      </c>
      <c r="I10" s="94">
        <v>93500</v>
      </c>
      <c r="J10" s="93">
        <v>647000</v>
      </c>
      <c r="K10" s="94">
        <v>646603</v>
      </c>
      <c r="L10" s="93"/>
      <c r="M10" s="94"/>
      <c r="N10" s="93"/>
      <c r="O10" s="94"/>
      <c r="P10" s="93">
        <f t="shared" ref="P10:P15" si="1">$H10      +$J10      +$L10      +$N10</f>
        <v>740000</v>
      </c>
      <c r="Q10" s="94">
        <f t="shared" ref="Q10:Q15" si="2">$I10      +$K10      +$M10      +$O10</f>
        <v>740103</v>
      </c>
      <c r="R10" s="48">
        <f t="shared" ref="R10:R15" si="3">IF(($H10      =0),0,((($J10      -$H10      )/$H10      )*100))</f>
        <v>595.69892473118284</v>
      </c>
      <c r="S10" s="49">
        <f t="shared" ref="S10:S15" si="4">IF(($I10      =0),0,((($K10      -$I10      )/$I10      )*100))</f>
        <v>591.55401069518712</v>
      </c>
      <c r="T10" s="48">
        <f t="shared" ref="T10:T14" si="5">IF(($E10      =0),0,(($P10      /$E10      )*100))</f>
        <v>41.784302653867869</v>
      </c>
      <c r="U10" s="50">
        <f t="shared" ref="U10:U14" si="6">IF(($E10      =0),0,(($Q10      /$E10      )*100))</f>
        <v>41.790118577075098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6500000</v>
      </c>
      <c r="C11" s="92"/>
      <c r="D11" s="92"/>
      <c r="E11" s="92">
        <f t="shared" si="0"/>
        <v>6500000</v>
      </c>
      <c r="F11" s="93">
        <v>6500000</v>
      </c>
      <c r="G11" s="94">
        <v>3500000</v>
      </c>
      <c r="H11" s="93">
        <v>1127000</v>
      </c>
      <c r="I11" s="94">
        <v>1247956</v>
      </c>
      <c r="J11" s="93">
        <v>445000</v>
      </c>
      <c r="K11" s="94">
        <v>1325808</v>
      </c>
      <c r="L11" s="93"/>
      <c r="M11" s="94"/>
      <c r="N11" s="93"/>
      <c r="O11" s="94"/>
      <c r="P11" s="93">
        <f t="shared" si="1"/>
        <v>1572000</v>
      </c>
      <c r="Q11" s="94">
        <f t="shared" si="2"/>
        <v>2573764</v>
      </c>
      <c r="R11" s="48">
        <f t="shared" si="3"/>
        <v>-60.514640638864236</v>
      </c>
      <c r="S11" s="49">
        <f t="shared" si="4"/>
        <v>6.2383609678546357</v>
      </c>
      <c r="T11" s="48">
        <f t="shared" si="5"/>
        <v>24.184615384615384</v>
      </c>
      <c r="U11" s="50">
        <f t="shared" si="6"/>
        <v>39.596369230769227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5000000</v>
      </c>
      <c r="C13" s="92"/>
      <c r="D13" s="92"/>
      <c r="E13" s="92">
        <f t="shared" si="0"/>
        <v>5000000</v>
      </c>
      <c r="F13" s="93">
        <v>5000000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1300000</v>
      </c>
      <c r="C14" s="92"/>
      <c r="D14" s="92"/>
      <c r="E14" s="92">
        <f t="shared" si="0"/>
        <v>1300000</v>
      </c>
      <c r="F14" s="93">
        <v>1300000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14571000</v>
      </c>
      <c r="C15" s="95">
        <f>SUM(C9:C14)</f>
        <v>0</v>
      </c>
      <c r="D15" s="95"/>
      <c r="E15" s="95">
        <f t="shared" si="0"/>
        <v>14571000</v>
      </c>
      <c r="F15" s="96">
        <f t="shared" ref="F15:O15" si="7">SUM(F9:F14)</f>
        <v>14571000</v>
      </c>
      <c r="G15" s="97">
        <f t="shared" si="7"/>
        <v>5271000</v>
      </c>
      <c r="H15" s="96">
        <f t="shared" si="7"/>
        <v>1220000</v>
      </c>
      <c r="I15" s="97">
        <f t="shared" si="7"/>
        <v>1341456</v>
      </c>
      <c r="J15" s="96">
        <f t="shared" si="7"/>
        <v>1092000</v>
      </c>
      <c r="K15" s="97">
        <f t="shared" si="7"/>
        <v>1972411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2312000</v>
      </c>
      <c r="Q15" s="97">
        <f t="shared" si="2"/>
        <v>3313867</v>
      </c>
      <c r="R15" s="52">
        <f t="shared" si="3"/>
        <v>-10.491803278688524</v>
      </c>
      <c r="S15" s="53">
        <f t="shared" si="4"/>
        <v>47.035087248482242</v>
      </c>
      <c r="T15" s="52">
        <f>IF((SUM($E9:$E13))=0,0,(P15/(SUM($E9:$E13))*100))</f>
        <v>17.421445256574486</v>
      </c>
      <c r="U15" s="54">
        <f>IF((SUM($E9:$E13))=0,0,(Q15/(SUM($E9:$E13))*100))</f>
        <v>24.970740712832491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67450000</v>
      </c>
      <c r="C17" s="92"/>
      <c r="D17" s="92"/>
      <c r="E17" s="92">
        <f t="shared" ref="E17:E24" si="8">$B17      +$C17      +$D17</f>
        <v>67450000</v>
      </c>
      <c r="F17" s="93">
        <v>67450000</v>
      </c>
      <c r="G17" s="94">
        <v>40510000</v>
      </c>
      <c r="H17" s="93">
        <v>5663000</v>
      </c>
      <c r="I17" s="94"/>
      <c r="J17" s="93">
        <v>13746000</v>
      </c>
      <c r="K17" s="94">
        <v>9349201</v>
      </c>
      <c r="L17" s="93"/>
      <c r="M17" s="94"/>
      <c r="N17" s="93"/>
      <c r="O17" s="94"/>
      <c r="P17" s="93">
        <f t="shared" ref="P17:P24" si="9">$H17      +$J17      +$L17      +$N17</f>
        <v>19409000</v>
      </c>
      <c r="Q17" s="94">
        <f t="shared" ref="Q17:Q24" si="10">$I17      +$K17      +$M17      +$O17</f>
        <v>9349201</v>
      </c>
      <c r="R17" s="48">
        <f t="shared" ref="R17:R24" si="11">IF(($H17      =0),0,((($J17      -$H17      )/$H17      )*100))</f>
        <v>142.73353346282889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28.775389177168272</v>
      </c>
      <c r="U17" s="50">
        <f t="shared" ref="U17:U23" si="14">IF(($E17      =0),0,(($Q17      /$E17      )*100))</f>
        <v>13.860935507783543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67450000</v>
      </c>
      <c r="C24" s="95">
        <f>SUM(C17:C23)</f>
        <v>0</v>
      </c>
      <c r="D24" s="95"/>
      <c r="E24" s="95">
        <f t="shared" si="8"/>
        <v>67450000</v>
      </c>
      <c r="F24" s="96">
        <f t="shared" ref="F24:O24" si="15">SUM(F17:F23)</f>
        <v>67450000</v>
      </c>
      <c r="G24" s="97">
        <f t="shared" si="15"/>
        <v>40510000</v>
      </c>
      <c r="H24" s="96">
        <f t="shared" si="15"/>
        <v>5663000</v>
      </c>
      <c r="I24" s="97">
        <f t="shared" si="15"/>
        <v>0</v>
      </c>
      <c r="J24" s="96">
        <f t="shared" si="15"/>
        <v>13746000</v>
      </c>
      <c r="K24" s="97">
        <f t="shared" si="15"/>
        <v>9349201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19409000</v>
      </c>
      <c r="Q24" s="97">
        <f t="shared" si="10"/>
        <v>9349201</v>
      </c>
      <c r="R24" s="52">
        <f t="shared" si="11"/>
        <v>142.73353346282889</v>
      </c>
      <c r="S24" s="53">
        <f t="shared" si="12"/>
        <v>0</v>
      </c>
      <c r="T24" s="52">
        <f>IF(($E24-$E19-$E23)   =0,0,($P24   /($E24-$E19-$E23)   )*100)</f>
        <v>28.775389177168272</v>
      </c>
      <c r="U24" s="54">
        <f>IF(($E24-$E19-$E23)   =0,0,($Q24   /($E24-$E19-$E23)   )*100)</f>
        <v>13.860935507783543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144823000</v>
      </c>
      <c r="C28" s="92"/>
      <c r="D28" s="92"/>
      <c r="E28" s="92">
        <f>$B28      +$C28      +$D28</f>
        <v>144823000</v>
      </c>
      <c r="F28" s="93">
        <v>144823000</v>
      </c>
      <c r="G28" s="94">
        <v>47791000</v>
      </c>
      <c r="H28" s="93">
        <v>10402000</v>
      </c>
      <c r="I28" s="94">
        <v>19845896</v>
      </c>
      <c r="J28" s="93">
        <v>43515000</v>
      </c>
      <c r="K28" s="94">
        <v>47964754</v>
      </c>
      <c r="L28" s="93"/>
      <c r="M28" s="94"/>
      <c r="N28" s="93"/>
      <c r="O28" s="94"/>
      <c r="P28" s="93">
        <f>$H28      +$J28      +$L28      +$N28</f>
        <v>53917000</v>
      </c>
      <c r="Q28" s="94">
        <f>$I28      +$K28      +$M28      +$O28</f>
        <v>67810650</v>
      </c>
      <c r="R28" s="48">
        <f>IF(($H28      =0),0,((($J28      -$H28      )/$H28      )*100))</f>
        <v>318.33301288213806</v>
      </c>
      <c r="S28" s="49">
        <f>IF(($I28      =0),0,((($K28      -$I28      )/$I28      )*100))</f>
        <v>141.6860090368306</v>
      </c>
      <c r="T28" s="48">
        <f>IF(($E28      =0),0,(($P28      /$E28      )*100))</f>
        <v>37.229583698721882</v>
      </c>
      <c r="U28" s="50">
        <f>IF(($E28      =0),0,(($Q28      /$E28      )*100))</f>
        <v>46.823122017911516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144823000</v>
      </c>
      <c r="C30" s="95">
        <f>SUM(C26:C29)</f>
        <v>0</v>
      </c>
      <c r="D30" s="95"/>
      <c r="E30" s="95">
        <f>$B30      +$C30      +$D30</f>
        <v>144823000</v>
      </c>
      <c r="F30" s="96">
        <f t="shared" ref="F30:O30" si="16">SUM(F26:F29)</f>
        <v>144823000</v>
      </c>
      <c r="G30" s="97">
        <f t="shared" si="16"/>
        <v>47791000</v>
      </c>
      <c r="H30" s="96">
        <f t="shared" si="16"/>
        <v>10402000</v>
      </c>
      <c r="I30" s="97">
        <f t="shared" si="16"/>
        <v>19845896</v>
      </c>
      <c r="J30" s="96">
        <f t="shared" si="16"/>
        <v>43515000</v>
      </c>
      <c r="K30" s="97">
        <f t="shared" si="16"/>
        <v>47964754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53917000</v>
      </c>
      <c r="Q30" s="97">
        <f>$I30      +$K30      +$M30      +$O30</f>
        <v>67810650</v>
      </c>
      <c r="R30" s="52">
        <f>IF(($H30      =0),0,((($J30      -$H30      )/$H30      )*100))</f>
        <v>318.33301288213806</v>
      </c>
      <c r="S30" s="53">
        <f>IF(($I30      =0),0,((($K30      -$I30      )/$I30      )*100))</f>
        <v>141.6860090368306</v>
      </c>
      <c r="T30" s="52">
        <f>IF($E30   =0,0,($P30   /$E30   )*100)</f>
        <v>37.229583698721882</v>
      </c>
      <c r="U30" s="54">
        <f>IF($E30   =0,0,($Q30   /$E30   )*100)</f>
        <v>46.823122017911516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4420000</v>
      </c>
      <c r="C32" s="92"/>
      <c r="D32" s="92"/>
      <c r="E32" s="92">
        <f>$B32      +$C32      +$D32</f>
        <v>4420000</v>
      </c>
      <c r="F32" s="93">
        <v>4420000</v>
      </c>
      <c r="G32" s="94">
        <v>3094000</v>
      </c>
      <c r="H32" s="93">
        <v>564000</v>
      </c>
      <c r="I32" s="94">
        <v>544869</v>
      </c>
      <c r="J32" s="93">
        <v>575000</v>
      </c>
      <c r="K32" s="94">
        <v>654977</v>
      </c>
      <c r="L32" s="93"/>
      <c r="M32" s="94"/>
      <c r="N32" s="93"/>
      <c r="O32" s="94"/>
      <c r="P32" s="93">
        <f>$H32      +$J32      +$L32      +$N32</f>
        <v>1139000</v>
      </c>
      <c r="Q32" s="94">
        <f>$I32      +$K32      +$M32      +$O32</f>
        <v>1199846</v>
      </c>
      <c r="R32" s="48">
        <f>IF(($H32      =0),0,((($J32      -$H32      )/$H32      )*100))</f>
        <v>1.9503546099290781</v>
      </c>
      <c r="S32" s="49">
        <f>IF(($I32      =0),0,((($K32      -$I32      )/$I32      )*100))</f>
        <v>20.208160126562532</v>
      </c>
      <c r="T32" s="48">
        <f>IF(($E32      =0),0,(($P32      /$E32      )*100))</f>
        <v>25.769230769230766</v>
      </c>
      <c r="U32" s="50">
        <f>IF(($E32      =0),0,(($Q32      /$E32      )*100))</f>
        <v>27.145837104072395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4420000</v>
      </c>
      <c r="C33" s="95">
        <f>C32</f>
        <v>0</v>
      </c>
      <c r="D33" s="95"/>
      <c r="E33" s="95">
        <f>$B33      +$C33      +$D33</f>
        <v>4420000</v>
      </c>
      <c r="F33" s="96">
        <f t="shared" ref="F33:O33" si="17">F32</f>
        <v>4420000</v>
      </c>
      <c r="G33" s="97">
        <f t="shared" si="17"/>
        <v>3094000</v>
      </c>
      <c r="H33" s="96">
        <f t="shared" si="17"/>
        <v>564000</v>
      </c>
      <c r="I33" s="97">
        <f t="shared" si="17"/>
        <v>544869</v>
      </c>
      <c r="J33" s="96">
        <f t="shared" si="17"/>
        <v>575000</v>
      </c>
      <c r="K33" s="97">
        <f t="shared" si="17"/>
        <v>654977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1139000</v>
      </c>
      <c r="Q33" s="97">
        <f>$I33      +$K33      +$M33      +$O33</f>
        <v>1199846</v>
      </c>
      <c r="R33" s="52">
        <f>IF(($H33      =0),0,((($J33      -$H33      )/$H33      )*100))</f>
        <v>1.9503546099290781</v>
      </c>
      <c r="S33" s="53">
        <f>IF(($I33      =0),0,((($K33      -$I33      )/$I33      )*100))</f>
        <v>20.208160126562532</v>
      </c>
      <c r="T33" s="52">
        <f>IF($E33   =0,0,($P33   /$E33   )*100)</f>
        <v>25.769230769230766</v>
      </c>
      <c r="U33" s="54">
        <f>IF($E33   =0,0,($Q33   /$E33   )*100)</f>
        <v>27.145837104072395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6346000</v>
      </c>
      <c r="C35" s="92"/>
      <c r="D35" s="92"/>
      <c r="E35" s="92">
        <f t="shared" ref="E35:E40" si="18">$B35      +$C35      +$D35</f>
        <v>6346000</v>
      </c>
      <c r="F35" s="93">
        <v>6346000</v>
      </c>
      <c r="G35" s="94">
        <v>3500000</v>
      </c>
      <c r="H35" s="93">
        <v>4288000</v>
      </c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4288000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-100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67.570122912070602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6346000</v>
      </c>
      <c r="C40" s="95">
        <f>SUM(C35:C39)</f>
        <v>0</v>
      </c>
      <c r="D40" s="95"/>
      <c r="E40" s="95">
        <f t="shared" si="18"/>
        <v>6346000</v>
      </c>
      <c r="F40" s="96">
        <f t="shared" ref="F40:O40" si="25">SUM(F35:F39)</f>
        <v>6346000</v>
      </c>
      <c r="G40" s="97">
        <f t="shared" si="25"/>
        <v>3500000</v>
      </c>
      <c r="H40" s="96">
        <f t="shared" si="25"/>
        <v>4288000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4288000</v>
      </c>
      <c r="Q40" s="97">
        <f t="shared" si="20"/>
        <v>0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67.570122912070602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375138000</v>
      </c>
      <c r="C43" s="92"/>
      <c r="D43" s="92"/>
      <c r="E43" s="92">
        <f t="shared" si="26"/>
        <v>375138000</v>
      </c>
      <c r="F43" s="93">
        <v>375138000</v>
      </c>
      <c r="G43" s="94">
        <v>161012000</v>
      </c>
      <c r="H43" s="93">
        <v>56116000</v>
      </c>
      <c r="I43" s="94">
        <v>45683689</v>
      </c>
      <c r="J43" s="93">
        <v>93056000</v>
      </c>
      <c r="K43" s="94">
        <v>96679261</v>
      </c>
      <c r="L43" s="93"/>
      <c r="M43" s="94"/>
      <c r="N43" s="93"/>
      <c r="O43" s="94"/>
      <c r="P43" s="93">
        <f t="shared" si="27"/>
        <v>149172000</v>
      </c>
      <c r="Q43" s="94">
        <f t="shared" si="28"/>
        <v>142362950</v>
      </c>
      <c r="R43" s="48">
        <f t="shared" si="29"/>
        <v>65.827927863710883</v>
      </c>
      <c r="S43" s="49">
        <f t="shared" si="30"/>
        <v>111.62752640225706</v>
      </c>
      <c r="T43" s="48">
        <f t="shared" si="31"/>
        <v>39.764566639476669</v>
      </c>
      <c r="U43" s="50">
        <f t="shared" si="32"/>
        <v>37.949487921778122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3820000</v>
      </c>
      <c r="C51" s="92"/>
      <c r="D51" s="92"/>
      <c r="E51" s="92">
        <f t="shared" si="26"/>
        <v>3820000</v>
      </c>
      <c r="F51" s="93">
        <v>3820000</v>
      </c>
      <c r="G51" s="94">
        <v>1502000</v>
      </c>
      <c r="H51" s="93">
        <v>141000</v>
      </c>
      <c r="I51" s="94"/>
      <c r="J51" s="93">
        <v>1361000</v>
      </c>
      <c r="K51" s="94"/>
      <c r="L51" s="93"/>
      <c r="M51" s="94"/>
      <c r="N51" s="93"/>
      <c r="O51" s="94"/>
      <c r="P51" s="93">
        <f t="shared" si="27"/>
        <v>1502000</v>
      </c>
      <c r="Q51" s="94">
        <f t="shared" si="28"/>
        <v>0</v>
      </c>
      <c r="R51" s="48">
        <f t="shared" si="29"/>
        <v>865.24822695035459</v>
      </c>
      <c r="S51" s="49">
        <f t="shared" si="30"/>
        <v>0</v>
      </c>
      <c r="T51" s="48">
        <f t="shared" si="31"/>
        <v>39.319371727748695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378958000</v>
      </c>
      <c r="C53" s="95">
        <f>SUM(C42:C52)</f>
        <v>0</v>
      </c>
      <c r="D53" s="95"/>
      <c r="E53" s="95">
        <f t="shared" si="26"/>
        <v>378958000</v>
      </c>
      <c r="F53" s="96">
        <f t="shared" ref="F53:O53" si="33">SUM(F42:F52)</f>
        <v>378958000</v>
      </c>
      <c r="G53" s="97">
        <f t="shared" si="33"/>
        <v>162514000</v>
      </c>
      <c r="H53" s="96">
        <f t="shared" si="33"/>
        <v>56257000</v>
      </c>
      <c r="I53" s="97">
        <f t="shared" si="33"/>
        <v>45683689</v>
      </c>
      <c r="J53" s="96">
        <f t="shared" si="33"/>
        <v>94417000</v>
      </c>
      <c r="K53" s="97">
        <f t="shared" si="33"/>
        <v>96679261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150674000</v>
      </c>
      <c r="Q53" s="97">
        <f t="shared" si="28"/>
        <v>142362950</v>
      </c>
      <c r="R53" s="52">
        <f t="shared" si="29"/>
        <v>67.831558739356879</v>
      </c>
      <c r="S53" s="53">
        <f t="shared" si="30"/>
        <v>111.62752640225706</v>
      </c>
      <c r="T53" s="52">
        <f>IF((+$E43+$E45+$E47+$E48+$E51) =0,0,(P53   /(+$E43+$E45+$E47+$E48+$E51) )*100)</f>
        <v>39.760078953340475</v>
      </c>
      <c r="U53" s="54">
        <f>IF((+$E43+$E45+$E47+$E48+$E51) =0,0,(Q53   /(+$E43+$E45+$E47+$E48+$E51) )*100)</f>
        <v>37.566946732883331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616568000</v>
      </c>
      <c r="C67" s="104">
        <f>SUM(C9:C14,C17:C23,C26:C29,C32,C35:C39,C42:C52,C55:C58,C61:C65)</f>
        <v>0</v>
      </c>
      <c r="D67" s="104"/>
      <c r="E67" s="104">
        <f t="shared" si="35"/>
        <v>616568000</v>
      </c>
      <c r="F67" s="105">
        <f t="shared" ref="F67:O67" si="43">SUM(F9:F14,F17:F23,F26:F29,F32,F35:F39,F42:F52,F55:F58,F61:F65)</f>
        <v>616568000</v>
      </c>
      <c r="G67" s="106">
        <f t="shared" si="43"/>
        <v>262680000</v>
      </c>
      <c r="H67" s="105">
        <f t="shared" si="43"/>
        <v>78394000</v>
      </c>
      <c r="I67" s="106">
        <f t="shared" si="43"/>
        <v>67415910</v>
      </c>
      <c r="J67" s="105">
        <f t="shared" si="43"/>
        <v>153345000</v>
      </c>
      <c r="K67" s="106">
        <f t="shared" si="43"/>
        <v>156620604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231739000</v>
      </c>
      <c r="Q67" s="106">
        <f t="shared" si="37"/>
        <v>224036514</v>
      </c>
      <c r="R67" s="61">
        <f t="shared" si="38"/>
        <v>95.608082251192698</v>
      </c>
      <c r="S67" s="62">
        <f t="shared" si="39"/>
        <v>132.31994346735064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37.664724965380941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36.412833756996946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616568000</v>
      </c>
      <c r="C72" s="104">
        <f>SUM(C9:C14,C17:C23,C26:C29,C32,C35:C39,C42:C52,C55:C58,C61:C65,C69)</f>
        <v>0</v>
      </c>
      <c r="D72" s="104"/>
      <c r="E72" s="104">
        <f>$B72      +$C72      +$D72</f>
        <v>616568000</v>
      </c>
      <c r="F72" s="105">
        <f t="shared" ref="F72:O72" si="46">SUM(F9:F14,F17:F23,F26:F29,F32,F35:F39,F42:F52,F55:F58,F61:F65,F69)</f>
        <v>616568000</v>
      </c>
      <c r="G72" s="106">
        <f t="shared" si="46"/>
        <v>262680000</v>
      </c>
      <c r="H72" s="105">
        <f t="shared" si="46"/>
        <v>78394000</v>
      </c>
      <c r="I72" s="106">
        <f t="shared" si="46"/>
        <v>67415910</v>
      </c>
      <c r="J72" s="105">
        <f t="shared" si="46"/>
        <v>153345000</v>
      </c>
      <c r="K72" s="106">
        <f t="shared" si="46"/>
        <v>156620604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231739000</v>
      </c>
      <c r="Q72" s="106">
        <f>$I72      +$K72      +$M72      +$O72</f>
        <v>224036514</v>
      </c>
      <c r="R72" s="61">
        <f>IF(($H72      =0),0,((($J72      -$H72      )/$H72      )*100))</f>
        <v>95.608082251192698</v>
      </c>
      <c r="S72" s="62">
        <f>IF(($I72      =0),0,((($K72      -$I72      )/$I72      )*100))</f>
        <v>132.31994346735064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37.664724965380941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36.412833756996946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uGQmQjVMpijRWb0KexglGyB/b2nxTvbIw5zGEc4V0t8gJFHLNR8WYEEkw1ZprVympeF4VxCpXAJaLEMnq9fefg==" saltValue="xN44yPy1bYLV9fUcRMIIc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2200000</v>
      </c>
      <c r="C10" s="92"/>
      <c r="D10" s="92"/>
      <c r="E10" s="92">
        <f t="shared" ref="E10:E15" si="0">$B10      +$C10      +$D10</f>
        <v>2200000</v>
      </c>
      <c r="F10" s="93">
        <v>2200000</v>
      </c>
      <c r="G10" s="94">
        <v>2200000</v>
      </c>
      <c r="H10" s="93">
        <v>294000</v>
      </c>
      <c r="I10" s="94">
        <v>196560</v>
      </c>
      <c r="J10" s="93">
        <v>293000</v>
      </c>
      <c r="K10" s="94">
        <v>293565</v>
      </c>
      <c r="L10" s="93"/>
      <c r="M10" s="94"/>
      <c r="N10" s="93"/>
      <c r="O10" s="94"/>
      <c r="P10" s="93">
        <f t="shared" ref="P10:P15" si="1">$H10      +$J10      +$L10      +$N10</f>
        <v>587000</v>
      </c>
      <c r="Q10" s="94">
        <f t="shared" ref="Q10:Q15" si="2">$I10      +$K10      +$M10      +$O10</f>
        <v>490125</v>
      </c>
      <c r="R10" s="48">
        <f t="shared" ref="R10:R15" si="3">IF(($H10      =0),0,((($J10      -$H10      )/$H10      )*100))</f>
        <v>-0.3401360544217687</v>
      </c>
      <c r="S10" s="49">
        <f t="shared" ref="S10:S15" si="4">IF(($I10      =0),0,((($K10      -$I10      )/$I10      )*100))</f>
        <v>49.351343101343105</v>
      </c>
      <c r="T10" s="48">
        <f t="shared" ref="T10:T14" si="5">IF(($E10      =0),0,(($P10      /$E10      )*100))</f>
        <v>26.681818181818183</v>
      </c>
      <c r="U10" s="50">
        <f t="shared" ref="U10:U14" si="6">IF(($E10      =0),0,(($Q10      /$E10      )*100))</f>
        <v>22.27840909090909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15000000</v>
      </c>
      <c r="C13" s="92"/>
      <c r="D13" s="92"/>
      <c r="E13" s="92">
        <f t="shared" si="0"/>
        <v>15000000</v>
      </c>
      <c r="F13" s="93">
        <v>15000000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17200000</v>
      </c>
      <c r="C15" s="95">
        <f>SUM(C9:C14)</f>
        <v>0</v>
      </c>
      <c r="D15" s="95"/>
      <c r="E15" s="95">
        <f t="shared" si="0"/>
        <v>17200000</v>
      </c>
      <c r="F15" s="96">
        <f t="shared" ref="F15:O15" si="7">SUM(F9:F14)</f>
        <v>17200000</v>
      </c>
      <c r="G15" s="97">
        <f t="shared" si="7"/>
        <v>2200000</v>
      </c>
      <c r="H15" s="96">
        <f t="shared" si="7"/>
        <v>294000</v>
      </c>
      <c r="I15" s="97">
        <f t="shared" si="7"/>
        <v>196560</v>
      </c>
      <c r="J15" s="96">
        <f t="shared" si="7"/>
        <v>293000</v>
      </c>
      <c r="K15" s="97">
        <f t="shared" si="7"/>
        <v>293565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587000</v>
      </c>
      <c r="Q15" s="97">
        <f t="shared" si="2"/>
        <v>490125</v>
      </c>
      <c r="R15" s="52">
        <f t="shared" si="3"/>
        <v>-0.3401360544217687</v>
      </c>
      <c r="S15" s="53">
        <f t="shared" si="4"/>
        <v>49.351343101343105</v>
      </c>
      <c r="T15" s="52">
        <f>IF((SUM($E9:$E13))=0,0,(P15/(SUM($E9:$E13))*100))</f>
        <v>3.4127906976744184</v>
      </c>
      <c r="U15" s="54">
        <f>IF((SUM($E9:$E13))=0,0,(Q15/(SUM($E9:$E13))*100))</f>
        <v>2.8495639534883721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1242000</v>
      </c>
      <c r="C32" s="92"/>
      <c r="D32" s="92"/>
      <c r="E32" s="92">
        <f>$B32      +$C32      +$D32</f>
        <v>1242000</v>
      </c>
      <c r="F32" s="93">
        <v>1242000</v>
      </c>
      <c r="G32" s="94">
        <v>310000</v>
      </c>
      <c r="H32" s="93"/>
      <c r="I32" s="94"/>
      <c r="J32" s="93">
        <v>310000</v>
      </c>
      <c r="K32" s="94"/>
      <c r="L32" s="93"/>
      <c r="M32" s="94"/>
      <c r="N32" s="93"/>
      <c r="O32" s="94"/>
      <c r="P32" s="93">
        <f>$H32      +$J32      +$L32      +$N32</f>
        <v>310000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24.9597423510467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1242000</v>
      </c>
      <c r="C33" s="95">
        <f>C32</f>
        <v>0</v>
      </c>
      <c r="D33" s="95"/>
      <c r="E33" s="95">
        <f>$B33      +$C33      +$D33</f>
        <v>1242000</v>
      </c>
      <c r="F33" s="96">
        <f t="shared" ref="F33:O33" si="17">F32</f>
        <v>1242000</v>
      </c>
      <c r="G33" s="97">
        <f t="shared" si="17"/>
        <v>310000</v>
      </c>
      <c r="H33" s="96">
        <f t="shared" si="17"/>
        <v>0</v>
      </c>
      <c r="I33" s="97">
        <f t="shared" si="17"/>
        <v>0</v>
      </c>
      <c r="J33" s="96">
        <f t="shared" si="17"/>
        <v>310000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310000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24.9597423510467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3540000</v>
      </c>
      <c r="C35" s="92"/>
      <c r="D35" s="92"/>
      <c r="E35" s="92">
        <f t="shared" ref="E35:E40" si="18">$B35      +$C35      +$D35</f>
        <v>3540000</v>
      </c>
      <c r="F35" s="93">
        <v>3540000</v>
      </c>
      <c r="G35" s="94">
        <v>558000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115000</v>
      </c>
      <c r="C36" s="92"/>
      <c r="D36" s="92"/>
      <c r="E36" s="92">
        <f t="shared" si="18"/>
        <v>115000</v>
      </c>
      <c r="F36" s="93">
        <v>115000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3655000</v>
      </c>
      <c r="C40" s="95">
        <f>SUM(C35:C39)</f>
        <v>0</v>
      </c>
      <c r="D40" s="95"/>
      <c r="E40" s="95">
        <f t="shared" si="18"/>
        <v>3655000</v>
      </c>
      <c r="F40" s="96">
        <f t="shared" ref="F40:O40" si="25">SUM(F35:F39)</f>
        <v>3655000</v>
      </c>
      <c r="G40" s="97">
        <f t="shared" si="25"/>
        <v>558000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671944000</v>
      </c>
      <c r="C44" s="92"/>
      <c r="D44" s="92"/>
      <c r="E44" s="92">
        <f t="shared" si="26"/>
        <v>671944000</v>
      </c>
      <c r="F44" s="93">
        <v>671944000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671944000</v>
      </c>
      <c r="C53" s="95">
        <f>SUM(C42:C52)</f>
        <v>0</v>
      </c>
      <c r="D53" s="95"/>
      <c r="E53" s="95">
        <f t="shared" si="26"/>
        <v>671944000</v>
      </c>
      <c r="F53" s="96">
        <f t="shared" ref="F53:O53" si="33">SUM(F42:F52)</f>
        <v>671944000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694041000</v>
      </c>
      <c r="C67" s="104">
        <f>SUM(C9:C14,C17:C23,C26:C29,C32,C35:C39,C42:C52,C55:C58,C61:C65)</f>
        <v>0</v>
      </c>
      <c r="D67" s="104"/>
      <c r="E67" s="104">
        <f t="shared" si="35"/>
        <v>694041000</v>
      </c>
      <c r="F67" s="105">
        <f t="shared" ref="F67:O67" si="43">SUM(F9:F14,F17:F23,F26:F29,F32,F35:F39,F42:F52,F55:F58,F61:F65)</f>
        <v>694041000</v>
      </c>
      <c r="G67" s="106">
        <f t="shared" si="43"/>
        <v>3068000</v>
      </c>
      <c r="H67" s="105">
        <f t="shared" si="43"/>
        <v>294000</v>
      </c>
      <c r="I67" s="106">
        <f t="shared" si="43"/>
        <v>196560</v>
      </c>
      <c r="J67" s="105">
        <f t="shared" si="43"/>
        <v>603000</v>
      </c>
      <c r="K67" s="106">
        <f t="shared" si="43"/>
        <v>293565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897000</v>
      </c>
      <c r="Q67" s="106">
        <f t="shared" si="37"/>
        <v>490125</v>
      </c>
      <c r="R67" s="61">
        <f t="shared" si="38"/>
        <v>105.10204081632652</v>
      </c>
      <c r="S67" s="62">
        <f t="shared" si="39"/>
        <v>49.351343101343105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4.0806114093349102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2.2296651806023111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203242000</v>
      </c>
      <c r="C69" s="92"/>
      <c r="D69" s="92"/>
      <c r="E69" s="92">
        <f>$B69      +$C69      +$D69</f>
        <v>203242000</v>
      </c>
      <c r="F69" s="93">
        <v>203242000</v>
      </c>
      <c r="G69" s="94">
        <v>15547000</v>
      </c>
      <c r="H69" s="93"/>
      <c r="I69" s="94">
        <v>3529934</v>
      </c>
      <c r="J69" s="93"/>
      <c r="K69" s="94">
        <v>43647</v>
      </c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3573581</v>
      </c>
      <c r="R69" s="48">
        <f>IF(($H69      =0),0,((($J69      -$H69      )/$H69      )*100))</f>
        <v>0</v>
      </c>
      <c r="S69" s="49">
        <f>IF(($I69      =0),0,((($K69      -$I69      )/$I69      )*100))</f>
        <v>-98.76351795812613</v>
      </c>
      <c r="T69" s="48">
        <f>IF(($E69      =0),0,(($P69      /$E69      )*100))</f>
        <v>0</v>
      </c>
      <c r="U69" s="50">
        <f>IF(($E69      =0),0,(($Q69      /$E69      )*100))</f>
        <v>1.7582886411273262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203242000</v>
      </c>
      <c r="C70" s="101">
        <f>C69</f>
        <v>0</v>
      </c>
      <c r="D70" s="101"/>
      <c r="E70" s="101">
        <f>$B70      +$C70      +$D70</f>
        <v>203242000</v>
      </c>
      <c r="F70" s="102">
        <f t="shared" ref="F70:O70" si="44">F69</f>
        <v>203242000</v>
      </c>
      <c r="G70" s="103">
        <f t="shared" si="44"/>
        <v>15547000</v>
      </c>
      <c r="H70" s="102">
        <f t="shared" si="44"/>
        <v>0</v>
      </c>
      <c r="I70" s="103">
        <f t="shared" si="44"/>
        <v>3529934</v>
      </c>
      <c r="J70" s="102">
        <f t="shared" si="44"/>
        <v>0</v>
      </c>
      <c r="K70" s="103">
        <f t="shared" si="44"/>
        <v>43647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3573581</v>
      </c>
      <c r="R70" s="57">
        <f>IF(($H70      =0),0,((($J70      -$H70      )/$H70      )*100))</f>
        <v>0</v>
      </c>
      <c r="S70" s="58">
        <f>IF(($I70      =0),0,((($K70      -$I70      )/$I70      )*100))</f>
        <v>-98.76351795812613</v>
      </c>
      <c r="T70" s="57">
        <f>IF($E70   =0,0,($P70   /$E70   )*100)</f>
        <v>0</v>
      </c>
      <c r="U70" s="59">
        <f>IF($E70   =0,0,($Q70   /$E70 )*100)</f>
        <v>1.7582886411273262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203242000</v>
      </c>
      <c r="C71" s="104">
        <f>C69</f>
        <v>0</v>
      </c>
      <c r="D71" s="104"/>
      <c r="E71" s="104">
        <f>$B71      +$C71      +$D71</f>
        <v>203242000</v>
      </c>
      <c r="F71" s="105">
        <f t="shared" ref="F71:O71" si="45">F69</f>
        <v>203242000</v>
      </c>
      <c r="G71" s="106">
        <f t="shared" si="45"/>
        <v>15547000</v>
      </c>
      <c r="H71" s="105">
        <f t="shared" si="45"/>
        <v>0</v>
      </c>
      <c r="I71" s="106">
        <f t="shared" si="45"/>
        <v>3529934</v>
      </c>
      <c r="J71" s="105">
        <f t="shared" si="45"/>
        <v>0</v>
      </c>
      <c r="K71" s="106">
        <f t="shared" si="45"/>
        <v>43647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3573581</v>
      </c>
      <c r="R71" s="61">
        <f>IF(($H71      =0),0,((($J71      -$H71      )/$H71      )*100))</f>
        <v>0</v>
      </c>
      <c r="S71" s="62">
        <f>IF(($I71      =0),0,((($K71      -$I71      )/$I71      )*100))</f>
        <v>-98.76351795812613</v>
      </c>
      <c r="T71" s="61">
        <f>IF($E71   =0,0,($P71   /$E71   )*100)</f>
        <v>0</v>
      </c>
      <c r="U71" s="65">
        <f>IF($E71   =0,0,($Q71   /$E71   )*100)</f>
        <v>1.7582886411273262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897283000</v>
      </c>
      <c r="C72" s="104">
        <f>SUM(C9:C14,C17:C23,C26:C29,C32,C35:C39,C42:C52,C55:C58,C61:C65,C69)</f>
        <v>0</v>
      </c>
      <c r="D72" s="104"/>
      <c r="E72" s="104">
        <f>$B72      +$C72      +$D72</f>
        <v>897283000</v>
      </c>
      <c r="F72" s="105">
        <f t="shared" ref="F72:O72" si="46">SUM(F9:F14,F17:F23,F26:F29,F32,F35:F39,F42:F52,F55:F58,F61:F65,F69)</f>
        <v>897283000</v>
      </c>
      <c r="G72" s="106">
        <f t="shared" si="46"/>
        <v>18615000</v>
      </c>
      <c r="H72" s="105">
        <f t="shared" si="46"/>
        <v>294000</v>
      </c>
      <c r="I72" s="106">
        <f t="shared" si="46"/>
        <v>3726494</v>
      </c>
      <c r="J72" s="105">
        <f t="shared" si="46"/>
        <v>603000</v>
      </c>
      <c r="K72" s="106">
        <f t="shared" si="46"/>
        <v>337212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897000</v>
      </c>
      <c r="Q72" s="106">
        <f>$I72      +$K72      +$M72      +$O72</f>
        <v>4063706</v>
      </c>
      <c r="R72" s="61">
        <f>IF(($H72      =0),0,((($J72      -$H72      )/$H72      )*100))</f>
        <v>105.10204081632652</v>
      </c>
      <c r="S72" s="62">
        <f>IF(($I72      =0),0,((($K72      -$I72      )/$I72      )*100))</f>
        <v>-90.950958192875135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0.39827016658970621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1.8042952793663198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NIxuycS+FVJo/ZGr+G14EdtdZgnKftgkOWh11sWVvDR1p4gO1dyrcsVhy0vEP+pteeKCfcNFf7wUAhpCl6ot1w==" saltValue="/PLt9DDVv/gcDjPkbOdkx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174000</v>
      </c>
      <c r="I10" s="94"/>
      <c r="J10" s="93">
        <v>673000</v>
      </c>
      <c r="K10" s="94"/>
      <c r="L10" s="93"/>
      <c r="M10" s="94"/>
      <c r="N10" s="93"/>
      <c r="O10" s="94"/>
      <c r="P10" s="93">
        <f t="shared" ref="P10:P15" si="1">$H10      +$J10      +$L10      +$N10</f>
        <v>847000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286.78160919540232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49.823529411764703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30000000</v>
      </c>
      <c r="C13" s="92"/>
      <c r="D13" s="92"/>
      <c r="E13" s="92">
        <f t="shared" si="0"/>
        <v>30000000</v>
      </c>
      <c r="F13" s="93">
        <v>30000000</v>
      </c>
      <c r="G13" s="94">
        <v>30000000</v>
      </c>
      <c r="H13" s="93">
        <v>24333000</v>
      </c>
      <c r="I13" s="94"/>
      <c r="J13" s="93">
        <v>3313000</v>
      </c>
      <c r="K13" s="94"/>
      <c r="L13" s="93"/>
      <c r="M13" s="94"/>
      <c r="N13" s="93"/>
      <c r="O13" s="94"/>
      <c r="P13" s="93">
        <f t="shared" si="1"/>
        <v>27646000</v>
      </c>
      <c r="Q13" s="94">
        <f t="shared" si="2"/>
        <v>0</v>
      </c>
      <c r="R13" s="48">
        <f t="shared" si="3"/>
        <v>-86.384744996506797</v>
      </c>
      <c r="S13" s="49">
        <f t="shared" si="4"/>
        <v>0</v>
      </c>
      <c r="T13" s="48">
        <f t="shared" si="5"/>
        <v>92.153333333333336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2000000</v>
      </c>
      <c r="C14" s="92"/>
      <c r="D14" s="92"/>
      <c r="E14" s="92">
        <f t="shared" si="0"/>
        <v>2000000</v>
      </c>
      <c r="F14" s="93">
        <v>2000000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33700000</v>
      </c>
      <c r="C15" s="95">
        <f>SUM(C9:C14)</f>
        <v>0</v>
      </c>
      <c r="D15" s="95"/>
      <c r="E15" s="95">
        <f t="shared" si="0"/>
        <v>33700000</v>
      </c>
      <c r="F15" s="96">
        <f t="shared" ref="F15:O15" si="7">SUM(F9:F14)</f>
        <v>33700000</v>
      </c>
      <c r="G15" s="97">
        <f t="shared" si="7"/>
        <v>31700000</v>
      </c>
      <c r="H15" s="96">
        <f t="shared" si="7"/>
        <v>24507000</v>
      </c>
      <c r="I15" s="97">
        <f t="shared" si="7"/>
        <v>0</v>
      </c>
      <c r="J15" s="96">
        <f t="shared" si="7"/>
        <v>3986000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28493000</v>
      </c>
      <c r="Q15" s="97">
        <f t="shared" si="2"/>
        <v>0</v>
      </c>
      <c r="R15" s="52">
        <f t="shared" si="3"/>
        <v>-83.735259313665495</v>
      </c>
      <c r="S15" s="53">
        <f t="shared" si="4"/>
        <v>0</v>
      </c>
      <c r="T15" s="52">
        <f>IF((SUM($E9:$E13))=0,0,(P15/(SUM($E9:$E13))*100))</f>
        <v>89.883280757097793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158007000</v>
      </c>
      <c r="C17" s="92"/>
      <c r="D17" s="92"/>
      <c r="E17" s="92">
        <f t="shared" ref="E17:E24" si="8">$B17      +$C17      +$D17</f>
        <v>158007000</v>
      </c>
      <c r="F17" s="93">
        <v>158007000</v>
      </c>
      <c r="G17" s="94">
        <v>94804000</v>
      </c>
      <c r="H17" s="93">
        <v>6579000</v>
      </c>
      <c r="I17" s="94"/>
      <c r="J17" s="93">
        <v>67526000</v>
      </c>
      <c r="K17" s="94"/>
      <c r="L17" s="93"/>
      <c r="M17" s="94"/>
      <c r="N17" s="93"/>
      <c r="O17" s="94"/>
      <c r="P17" s="93">
        <f t="shared" ref="P17:P24" si="9">$H17      +$J17      +$L17      +$N17</f>
        <v>74105000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926.38698890408864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46.899820894011022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158007000</v>
      </c>
      <c r="C24" s="95">
        <f>SUM(C17:C23)</f>
        <v>0</v>
      </c>
      <c r="D24" s="95"/>
      <c r="E24" s="95">
        <f t="shared" si="8"/>
        <v>158007000</v>
      </c>
      <c r="F24" s="96">
        <f t="shared" ref="F24:O24" si="15">SUM(F17:F23)</f>
        <v>158007000</v>
      </c>
      <c r="G24" s="97">
        <f t="shared" si="15"/>
        <v>94804000</v>
      </c>
      <c r="H24" s="96">
        <f t="shared" si="15"/>
        <v>6579000</v>
      </c>
      <c r="I24" s="97">
        <f t="shared" si="15"/>
        <v>0</v>
      </c>
      <c r="J24" s="96">
        <f t="shared" si="15"/>
        <v>67526000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74105000</v>
      </c>
      <c r="Q24" s="97">
        <f t="shared" si="10"/>
        <v>0</v>
      </c>
      <c r="R24" s="52">
        <f t="shared" si="11"/>
        <v>926.38698890408864</v>
      </c>
      <c r="S24" s="53">
        <f t="shared" si="12"/>
        <v>0</v>
      </c>
      <c r="T24" s="52">
        <f>IF(($E24-$E19-$E23)   =0,0,($P24   /($E24-$E19-$E23)   )*100)</f>
        <v>46.899820894011022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6366000</v>
      </c>
      <c r="C32" s="92"/>
      <c r="D32" s="92"/>
      <c r="E32" s="92">
        <f>$B32      +$C32      +$D32</f>
        <v>6366000</v>
      </c>
      <c r="F32" s="93">
        <v>6366000</v>
      </c>
      <c r="G32" s="94">
        <v>4456000</v>
      </c>
      <c r="H32" s="93">
        <v>4169000</v>
      </c>
      <c r="I32" s="94"/>
      <c r="J32" s="93">
        <v>287000</v>
      </c>
      <c r="K32" s="94"/>
      <c r="L32" s="93"/>
      <c r="M32" s="94"/>
      <c r="N32" s="93"/>
      <c r="O32" s="94"/>
      <c r="P32" s="93">
        <f>$H32      +$J32      +$L32      +$N32</f>
        <v>4456000</v>
      </c>
      <c r="Q32" s="94">
        <f>$I32      +$K32      +$M32      +$O32</f>
        <v>0</v>
      </c>
      <c r="R32" s="48">
        <f>IF(($H32      =0),0,((($J32      -$H32      )/$H32      )*100))</f>
        <v>-93.115855121132157</v>
      </c>
      <c r="S32" s="49">
        <f>IF(($I32      =0),0,((($K32      -$I32      )/$I32      )*100))</f>
        <v>0</v>
      </c>
      <c r="T32" s="48">
        <f>IF(($E32      =0),0,(($P32      /$E32      )*100))</f>
        <v>69.996858309770658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6366000</v>
      </c>
      <c r="C33" s="95">
        <f>C32</f>
        <v>0</v>
      </c>
      <c r="D33" s="95"/>
      <c r="E33" s="95">
        <f>$B33      +$C33      +$D33</f>
        <v>6366000</v>
      </c>
      <c r="F33" s="96">
        <f t="shared" ref="F33:O33" si="17">F32</f>
        <v>6366000</v>
      </c>
      <c r="G33" s="97">
        <f t="shared" si="17"/>
        <v>4456000</v>
      </c>
      <c r="H33" s="96">
        <f t="shared" si="17"/>
        <v>4169000</v>
      </c>
      <c r="I33" s="97">
        <f t="shared" si="17"/>
        <v>0</v>
      </c>
      <c r="J33" s="96">
        <f t="shared" si="17"/>
        <v>287000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4456000</v>
      </c>
      <c r="Q33" s="97">
        <f>$I33      +$K33      +$M33      +$O33</f>
        <v>0</v>
      </c>
      <c r="R33" s="52">
        <f>IF(($H33      =0),0,((($J33      -$H33      )/$H33      )*100))</f>
        <v>-93.115855121132157</v>
      </c>
      <c r="S33" s="53">
        <f>IF(($I33      =0),0,((($K33      -$I33      )/$I33      )*100))</f>
        <v>0</v>
      </c>
      <c r="T33" s="52">
        <f>IF($E33   =0,0,($P33   /$E33   )*100)</f>
        <v>69.996858309770658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13493000</v>
      </c>
      <c r="C35" s="92"/>
      <c r="D35" s="92"/>
      <c r="E35" s="92">
        <f t="shared" ref="E35:E40" si="18">$B35      +$C35      +$D35</f>
        <v>13493000</v>
      </c>
      <c r="F35" s="93">
        <v>13493000</v>
      </c>
      <c r="G35" s="94">
        <v>8200000</v>
      </c>
      <c r="H35" s="93"/>
      <c r="I35" s="94"/>
      <c r="J35" s="93">
        <v>2965000</v>
      </c>
      <c r="K35" s="94"/>
      <c r="L35" s="93"/>
      <c r="M35" s="94"/>
      <c r="N35" s="93"/>
      <c r="O35" s="94"/>
      <c r="P35" s="93">
        <f t="shared" ref="P35:P40" si="19">$H35      +$J35      +$L35      +$N35</f>
        <v>2965000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21.974357074038391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11646000</v>
      </c>
      <c r="C36" s="92"/>
      <c r="D36" s="92"/>
      <c r="E36" s="92">
        <f t="shared" si="18"/>
        <v>11646000</v>
      </c>
      <c r="F36" s="93">
        <v>11646000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25139000</v>
      </c>
      <c r="C40" s="95">
        <f>SUM(C35:C39)</f>
        <v>0</v>
      </c>
      <c r="D40" s="95"/>
      <c r="E40" s="95">
        <f t="shared" si="18"/>
        <v>25139000</v>
      </c>
      <c r="F40" s="96">
        <f t="shared" ref="F40:O40" si="25">SUM(F35:F39)</f>
        <v>25139000</v>
      </c>
      <c r="G40" s="97">
        <f t="shared" si="25"/>
        <v>8200000</v>
      </c>
      <c r="H40" s="96">
        <f t="shared" si="25"/>
        <v>0</v>
      </c>
      <c r="I40" s="97">
        <f t="shared" si="25"/>
        <v>0</v>
      </c>
      <c r="J40" s="96">
        <f t="shared" si="25"/>
        <v>2965000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2965000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21.974357074038391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46782000</v>
      </c>
      <c r="C51" s="92"/>
      <c r="D51" s="92"/>
      <c r="E51" s="92">
        <f t="shared" si="26"/>
        <v>46782000</v>
      </c>
      <c r="F51" s="93">
        <v>46782000</v>
      </c>
      <c r="G51" s="94">
        <v>16782000</v>
      </c>
      <c r="H51" s="93"/>
      <c r="I51" s="94"/>
      <c r="J51" s="93">
        <v>15527000</v>
      </c>
      <c r="K51" s="94"/>
      <c r="L51" s="93"/>
      <c r="M51" s="94"/>
      <c r="N51" s="93"/>
      <c r="O51" s="94"/>
      <c r="P51" s="93">
        <f t="shared" si="27"/>
        <v>15527000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33.190115856526013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46782000</v>
      </c>
      <c r="C53" s="95">
        <f>SUM(C42:C52)</f>
        <v>0</v>
      </c>
      <c r="D53" s="95"/>
      <c r="E53" s="95">
        <f t="shared" si="26"/>
        <v>46782000</v>
      </c>
      <c r="F53" s="96">
        <f t="shared" ref="F53:O53" si="33">SUM(F42:F52)</f>
        <v>46782000</v>
      </c>
      <c r="G53" s="97">
        <f t="shared" si="33"/>
        <v>16782000</v>
      </c>
      <c r="H53" s="96">
        <f t="shared" si="33"/>
        <v>0</v>
      </c>
      <c r="I53" s="97">
        <f t="shared" si="33"/>
        <v>0</v>
      </c>
      <c r="J53" s="96">
        <f t="shared" si="33"/>
        <v>15527000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15527000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33.190115856526013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269994000</v>
      </c>
      <c r="C67" s="104">
        <f>SUM(C9:C14,C17:C23,C26:C29,C32,C35:C39,C42:C52,C55:C58,C61:C65)</f>
        <v>0</v>
      </c>
      <c r="D67" s="104"/>
      <c r="E67" s="104">
        <f t="shared" si="35"/>
        <v>269994000</v>
      </c>
      <c r="F67" s="105">
        <f t="shared" ref="F67:O67" si="43">SUM(F9:F14,F17:F23,F26:F29,F32,F35:F39,F42:F52,F55:F58,F61:F65)</f>
        <v>269994000</v>
      </c>
      <c r="G67" s="106">
        <f t="shared" si="43"/>
        <v>155942000</v>
      </c>
      <c r="H67" s="105">
        <f t="shared" si="43"/>
        <v>35255000</v>
      </c>
      <c r="I67" s="106">
        <f t="shared" si="43"/>
        <v>0</v>
      </c>
      <c r="J67" s="105">
        <f t="shared" si="43"/>
        <v>90291000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125546000</v>
      </c>
      <c r="Q67" s="106">
        <f t="shared" si="37"/>
        <v>0</v>
      </c>
      <c r="R67" s="61">
        <f t="shared" si="38"/>
        <v>156.10835342504609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48.97483108898841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269994000</v>
      </c>
      <c r="C72" s="104">
        <f>SUM(C9:C14,C17:C23,C26:C29,C32,C35:C39,C42:C52,C55:C58,C61:C65,C69)</f>
        <v>0</v>
      </c>
      <c r="D72" s="104"/>
      <c r="E72" s="104">
        <f>$B72      +$C72      +$D72</f>
        <v>269994000</v>
      </c>
      <c r="F72" s="105">
        <f t="shared" ref="F72:O72" si="46">SUM(F9:F14,F17:F23,F26:F29,F32,F35:F39,F42:F52,F55:F58,F61:F65,F69)</f>
        <v>269994000</v>
      </c>
      <c r="G72" s="106">
        <f t="shared" si="46"/>
        <v>155942000</v>
      </c>
      <c r="H72" s="105">
        <f t="shared" si="46"/>
        <v>35255000</v>
      </c>
      <c r="I72" s="106">
        <f t="shared" si="46"/>
        <v>0</v>
      </c>
      <c r="J72" s="105">
        <f t="shared" si="46"/>
        <v>90291000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125546000</v>
      </c>
      <c r="Q72" s="106">
        <f>$I72      +$K72      +$M72      +$O72</f>
        <v>0</v>
      </c>
      <c r="R72" s="61">
        <f>IF(($H72      =0),0,((($J72      -$H72      )/$H72      )*100))</f>
        <v>156.10835342504609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48.97483108898841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7iAfBzUeNrRR2IKDPur1UwBEYShfp7E5D2aB8R0RmwIW+huDQGUWRrravefHrPrIDwFRRlDJdaFrXnUTVcXn+g==" saltValue="DhO8o1u86XwR+jbQqGx1Y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1950000</v>
      </c>
      <c r="C10" s="92"/>
      <c r="D10" s="92"/>
      <c r="E10" s="92">
        <f t="shared" ref="E10:E15" si="0">$B10      +$C10      +$D10</f>
        <v>1950000</v>
      </c>
      <c r="F10" s="93">
        <v>1950000</v>
      </c>
      <c r="G10" s="94">
        <v>1950000</v>
      </c>
      <c r="H10" s="93">
        <v>413000</v>
      </c>
      <c r="I10" s="94">
        <v>413099</v>
      </c>
      <c r="J10" s="93">
        <v>341000</v>
      </c>
      <c r="K10" s="94">
        <v>417362</v>
      </c>
      <c r="L10" s="93"/>
      <c r="M10" s="94"/>
      <c r="N10" s="93"/>
      <c r="O10" s="94"/>
      <c r="P10" s="93">
        <f t="shared" ref="P10:P15" si="1">$H10      +$J10      +$L10      +$N10</f>
        <v>754000</v>
      </c>
      <c r="Q10" s="94">
        <f t="shared" ref="Q10:Q15" si="2">$I10      +$K10      +$M10      +$O10</f>
        <v>830461</v>
      </c>
      <c r="R10" s="48">
        <f t="shared" ref="R10:R15" si="3">IF(($H10      =0),0,((($J10      -$H10      )/$H10      )*100))</f>
        <v>-17.433414043583532</v>
      </c>
      <c r="S10" s="49">
        <f t="shared" ref="S10:S15" si="4">IF(($I10      =0),0,((($K10      -$I10      )/$I10      )*100))</f>
        <v>1.0319560202275968</v>
      </c>
      <c r="T10" s="48">
        <f t="shared" ref="T10:T14" si="5">IF(($E10      =0),0,(($P10      /$E10      )*100))</f>
        <v>38.666666666666664</v>
      </c>
      <c r="U10" s="50">
        <f t="shared" ref="U10:U14" si="6">IF(($E10      =0),0,(($Q10      /$E10      )*100))</f>
        <v>42.587743589743589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33606000</v>
      </c>
      <c r="C13" s="92"/>
      <c r="D13" s="92"/>
      <c r="E13" s="92">
        <f t="shared" si="0"/>
        <v>33606000</v>
      </c>
      <c r="F13" s="93">
        <v>33606000</v>
      </c>
      <c r="G13" s="94">
        <v>13100000</v>
      </c>
      <c r="H13" s="93">
        <v>2237000</v>
      </c>
      <c r="I13" s="94"/>
      <c r="J13" s="93"/>
      <c r="K13" s="94"/>
      <c r="L13" s="93"/>
      <c r="M13" s="94"/>
      <c r="N13" s="93"/>
      <c r="O13" s="94"/>
      <c r="P13" s="93">
        <f t="shared" si="1"/>
        <v>2237000</v>
      </c>
      <c r="Q13" s="94">
        <f t="shared" si="2"/>
        <v>0</v>
      </c>
      <c r="R13" s="48">
        <f t="shared" si="3"/>
        <v>-100</v>
      </c>
      <c r="S13" s="49">
        <f t="shared" si="4"/>
        <v>0</v>
      </c>
      <c r="T13" s="48">
        <f t="shared" si="5"/>
        <v>6.6565494256977917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2000000</v>
      </c>
      <c r="C14" s="92"/>
      <c r="D14" s="92"/>
      <c r="E14" s="92">
        <f t="shared" si="0"/>
        <v>2000000</v>
      </c>
      <c r="F14" s="93">
        <v>2000000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37556000</v>
      </c>
      <c r="C15" s="95">
        <f>SUM(C9:C14)</f>
        <v>0</v>
      </c>
      <c r="D15" s="95"/>
      <c r="E15" s="95">
        <f t="shared" si="0"/>
        <v>37556000</v>
      </c>
      <c r="F15" s="96">
        <f t="shared" ref="F15:O15" si="7">SUM(F9:F14)</f>
        <v>37556000</v>
      </c>
      <c r="G15" s="97">
        <f t="shared" si="7"/>
        <v>15050000</v>
      </c>
      <c r="H15" s="96">
        <f t="shared" si="7"/>
        <v>2650000</v>
      </c>
      <c r="I15" s="97">
        <f t="shared" si="7"/>
        <v>413099</v>
      </c>
      <c r="J15" s="96">
        <f t="shared" si="7"/>
        <v>341000</v>
      </c>
      <c r="K15" s="97">
        <f t="shared" si="7"/>
        <v>417362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2991000</v>
      </c>
      <c r="Q15" s="97">
        <f t="shared" si="2"/>
        <v>830461</v>
      </c>
      <c r="R15" s="52">
        <f t="shared" si="3"/>
        <v>-87.132075471698116</v>
      </c>
      <c r="S15" s="53">
        <f t="shared" si="4"/>
        <v>1.0319560202275968</v>
      </c>
      <c r="T15" s="52">
        <f>IF((SUM($E9:$E13))=0,0,(P15/(SUM($E9:$E13))*100))</f>
        <v>8.4120823489706389</v>
      </c>
      <c r="U15" s="54">
        <f>IF((SUM($E9:$E13))=0,0,(Q15/(SUM($E9:$E13))*100))</f>
        <v>2.3356423669704132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4979000</v>
      </c>
      <c r="C32" s="92"/>
      <c r="D32" s="92"/>
      <c r="E32" s="92">
        <f>$B32      +$C32      +$D32</f>
        <v>4979000</v>
      </c>
      <c r="F32" s="93">
        <v>4979000</v>
      </c>
      <c r="G32" s="94">
        <v>3485000</v>
      </c>
      <c r="H32" s="93">
        <v>128000</v>
      </c>
      <c r="I32" s="94">
        <v>127812</v>
      </c>
      <c r="J32" s="93">
        <v>2507000</v>
      </c>
      <c r="K32" s="94">
        <v>2507890</v>
      </c>
      <c r="L32" s="93"/>
      <c r="M32" s="94"/>
      <c r="N32" s="93"/>
      <c r="O32" s="94"/>
      <c r="P32" s="93">
        <f>$H32      +$J32      +$L32      +$N32</f>
        <v>2635000</v>
      </c>
      <c r="Q32" s="94">
        <f>$I32      +$K32      +$M32      +$O32</f>
        <v>2635702</v>
      </c>
      <c r="R32" s="48">
        <f>IF(($H32      =0),0,((($J32      -$H32      )/$H32      )*100))</f>
        <v>1858.59375</v>
      </c>
      <c r="S32" s="49">
        <f>IF(($I32      =0),0,((($K32      -$I32      )/$I32      )*100))</f>
        <v>1862.171001157951</v>
      </c>
      <c r="T32" s="48">
        <f>IF(($E32      =0),0,(($P32      /$E32      )*100))</f>
        <v>52.922273548905409</v>
      </c>
      <c r="U32" s="50">
        <f>IF(($E32      =0),0,(($Q32      /$E32      )*100))</f>
        <v>52.93637276561558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4979000</v>
      </c>
      <c r="C33" s="95">
        <f>C32</f>
        <v>0</v>
      </c>
      <c r="D33" s="95"/>
      <c r="E33" s="95">
        <f>$B33      +$C33      +$D33</f>
        <v>4979000</v>
      </c>
      <c r="F33" s="96">
        <f t="shared" ref="F33:O33" si="17">F32</f>
        <v>4979000</v>
      </c>
      <c r="G33" s="97">
        <f t="shared" si="17"/>
        <v>3485000</v>
      </c>
      <c r="H33" s="96">
        <f t="shared" si="17"/>
        <v>128000</v>
      </c>
      <c r="I33" s="97">
        <f t="shared" si="17"/>
        <v>127812</v>
      </c>
      <c r="J33" s="96">
        <f t="shared" si="17"/>
        <v>2507000</v>
      </c>
      <c r="K33" s="97">
        <f t="shared" si="17"/>
        <v>2507890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2635000</v>
      </c>
      <c r="Q33" s="97">
        <f>$I33      +$K33      +$M33      +$O33</f>
        <v>2635702</v>
      </c>
      <c r="R33" s="52">
        <f>IF(($H33      =0),0,((($J33      -$H33      )/$H33      )*100))</f>
        <v>1858.59375</v>
      </c>
      <c r="S33" s="53">
        <f>IF(($I33      =0),0,((($K33      -$I33      )/$I33      )*100))</f>
        <v>1862.171001157951</v>
      </c>
      <c r="T33" s="52">
        <f>IF($E33   =0,0,($P33   /$E33   )*100)</f>
        <v>52.922273548905409</v>
      </c>
      <c r="U33" s="54">
        <f>IF($E33   =0,0,($Q33   /$E33   )*100)</f>
        <v>52.93637276561558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7000000</v>
      </c>
      <c r="C35" s="92"/>
      <c r="D35" s="92"/>
      <c r="E35" s="92">
        <f t="shared" ref="E35:E40" si="18">$B35      +$C35      +$D35</f>
        <v>7000000</v>
      </c>
      <c r="F35" s="93">
        <v>7000000</v>
      </c>
      <c r="G35" s="94">
        <v>6000000</v>
      </c>
      <c r="H35" s="93"/>
      <c r="I35" s="94">
        <v>2574861</v>
      </c>
      <c r="J35" s="93">
        <v>6225000</v>
      </c>
      <c r="K35" s="94">
        <v>4005559</v>
      </c>
      <c r="L35" s="93"/>
      <c r="M35" s="94"/>
      <c r="N35" s="93"/>
      <c r="O35" s="94"/>
      <c r="P35" s="93">
        <f t="shared" ref="P35:P40" si="19">$H35      +$J35      +$L35      +$N35</f>
        <v>6225000</v>
      </c>
      <c r="Q35" s="94">
        <f t="shared" ref="Q35:Q40" si="20">$I35      +$K35      +$M35      +$O35</f>
        <v>6580420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55.564086760411534</v>
      </c>
      <c r="T35" s="48">
        <f t="shared" ref="T35:T39" si="23">IF(($E35      =0),0,(($P35      /$E35      )*100))</f>
        <v>88.928571428571416</v>
      </c>
      <c r="U35" s="50">
        <f t="shared" ref="U35:U39" si="24">IF(($E35      =0),0,(($Q35      /$E35      )*100))</f>
        <v>94.006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96172000</v>
      </c>
      <c r="C36" s="92"/>
      <c r="D36" s="92"/>
      <c r="E36" s="92">
        <f t="shared" si="18"/>
        <v>96172000</v>
      </c>
      <c r="F36" s="93">
        <v>96172000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3000000</v>
      </c>
      <c r="H38" s="93"/>
      <c r="I38" s="94">
        <v>1944551</v>
      </c>
      <c r="J38" s="93">
        <v>3233000</v>
      </c>
      <c r="K38" s="94">
        <v>1289905</v>
      </c>
      <c r="L38" s="93"/>
      <c r="M38" s="94"/>
      <c r="N38" s="93"/>
      <c r="O38" s="94"/>
      <c r="P38" s="93">
        <f t="shared" si="19"/>
        <v>3233000</v>
      </c>
      <c r="Q38" s="94">
        <f t="shared" si="20"/>
        <v>3234456</v>
      </c>
      <c r="R38" s="48">
        <f t="shared" si="21"/>
        <v>0</v>
      </c>
      <c r="S38" s="49">
        <f t="shared" si="22"/>
        <v>-33.665663693058193</v>
      </c>
      <c r="T38" s="48">
        <f t="shared" si="23"/>
        <v>64.66</v>
      </c>
      <c r="U38" s="50">
        <f t="shared" si="24"/>
        <v>64.689120000000003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108172000</v>
      </c>
      <c r="C40" s="95">
        <f>SUM(C35:C39)</f>
        <v>0</v>
      </c>
      <c r="D40" s="95"/>
      <c r="E40" s="95">
        <f t="shared" si="18"/>
        <v>108172000</v>
      </c>
      <c r="F40" s="96">
        <f t="shared" ref="F40:O40" si="25">SUM(F35:F39)</f>
        <v>108172000</v>
      </c>
      <c r="G40" s="97">
        <f t="shared" si="25"/>
        <v>9000000</v>
      </c>
      <c r="H40" s="96">
        <f t="shared" si="25"/>
        <v>0</v>
      </c>
      <c r="I40" s="97">
        <f t="shared" si="25"/>
        <v>4519412</v>
      </c>
      <c r="J40" s="96">
        <f t="shared" si="25"/>
        <v>9458000</v>
      </c>
      <c r="K40" s="97">
        <f t="shared" si="25"/>
        <v>5295464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9458000</v>
      </c>
      <c r="Q40" s="97">
        <f t="shared" si="20"/>
        <v>9814876</v>
      </c>
      <c r="R40" s="52">
        <f t="shared" si="21"/>
        <v>0</v>
      </c>
      <c r="S40" s="53">
        <f t="shared" si="22"/>
        <v>17.171525853363224</v>
      </c>
      <c r="T40" s="52">
        <f>IF((+$E35+$E38) =0,0,(P40   /(+$E35+$E38) )*100)</f>
        <v>78.816666666666663</v>
      </c>
      <c r="U40" s="54">
        <f>IF((+$E35+$E38) =0,0,(Q40   /(+$E35+$E38) )*100)</f>
        <v>81.790633333333332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50000000</v>
      </c>
      <c r="C51" s="92"/>
      <c r="D51" s="92"/>
      <c r="E51" s="92">
        <f t="shared" si="26"/>
        <v>50000000</v>
      </c>
      <c r="F51" s="93">
        <v>50000000</v>
      </c>
      <c r="G51" s="94">
        <v>36000000</v>
      </c>
      <c r="H51" s="93">
        <v>4766000</v>
      </c>
      <c r="I51" s="94">
        <v>4657607</v>
      </c>
      <c r="J51" s="93">
        <v>20320000</v>
      </c>
      <c r="K51" s="94">
        <v>16006188</v>
      </c>
      <c r="L51" s="93"/>
      <c r="M51" s="94"/>
      <c r="N51" s="93"/>
      <c r="O51" s="94"/>
      <c r="P51" s="93">
        <f t="shared" si="27"/>
        <v>25086000</v>
      </c>
      <c r="Q51" s="94">
        <f t="shared" si="28"/>
        <v>20663795</v>
      </c>
      <c r="R51" s="48">
        <f t="shared" si="29"/>
        <v>326.3533361309274</v>
      </c>
      <c r="S51" s="49">
        <f t="shared" si="30"/>
        <v>243.65690364171985</v>
      </c>
      <c r="T51" s="48">
        <f t="shared" si="31"/>
        <v>50.172000000000004</v>
      </c>
      <c r="U51" s="50">
        <f t="shared" si="32"/>
        <v>41.327590000000001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50000000</v>
      </c>
      <c r="C53" s="95">
        <f>SUM(C42:C52)</f>
        <v>0</v>
      </c>
      <c r="D53" s="95"/>
      <c r="E53" s="95">
        <f t="shared" si="26"/>
        <v>50000000</v>
      </c>
      <c r="F53" s="96">
        <f t="shared" ref="F53:O53" si="33">SUM(F42:F52)</f>
        <v>50000000</v>
      </c>
      <c r="G53" s="97">
        <f t="shared" si="33"/>
        <v>36000000</v>
      </c>
      <c r="H53" s="96">
        <f t="shared" si="33"/>
        <v>4766000</v>
      </c>
      <c r="I53" s="97">
        <f t="shared" si="33"/>
        <v>4657607</v>
      </c>
      <c r="J53" s="96">
        <f t="shared" si="33"/>
        <v>20320000</v>
      </c>
      <c r="K53" s="97">
        <f t="shared" si="33"/>
        <v>16006188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25086000</v>
      </c>
      <c r="Q53" s="97">
        <f t="shared" si="28"/>
        <v>20663795</v>
      </c>
      <c r="R53" s="52">
        <f t="shared" si="29"/>
        <v>326.3533361309274</v>
      </c>
      <c r="S53" s="53">
        <f t="shared" si="30"/>
        <v>243.65690364171985</v>
      </c>
      <c r="T53" s="52">
        <f>IF((+$E43+$E45+$E47+$E48+$E51) =0,0,(P53   /(+$E43+$E45+$E47+$E48+$E51) )*100)</f>
        <v>50.172000000000004</v>
      </c>
      <c r="U53" s="54">
        <f>IF((+$E43+$E45+$E47+$E48+$E51) =0,0,(Q53   /(+$E43+$E45+$E47+$E48+$E51) )*100)</f>
        <v>41.327590000000001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200707000</v>
      </c>
      <c r="C67" s="104">
        <f>SUM(C9:C14,C17:C23,C26:C29,C32,C35:C39,C42:C52,C55:C58,C61:C65)</f>
        <v>0</v>
      </c>
      <c r="D67" s="104"/>
      <c r="E67" s="104">
        <f t="shared" si="35"/>
        <v>200707000</v>
      </c>
      <c r="F67" s="105">
        <f t="shared" ref="F67:O67" si="43">SUM(F9:F14,F17:F23,F26:F29,F32,F35:F39,F42:F52,F55:F58,F61:F65)</f>
        <v>200707000</v>
      </c>
      <c r="G67" s="106">
        <f t="shared" si="43"/>
        <v>63535000</v>
      </c>
      <c r="H67" s="105">
        <f t="shared" si="43"/>
        <v>7544000</v>
      </c>
      <c r="I67" s="106">
        <f t="shared" si="43"/>
        <v>9717930</v>
      </c>
      <c r="J67" s="105">
        <f t="shared" si="43"/>
        <v>32626000</v>
      </c>
      <c r="K67" s="106">
        <f t="shared" si="43"/>
        <v>24226904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40170000</v>
      </c>
      <c r="Q67" s="106">
        <f t="shared" si="37"/>
        <v>33944834</v>
      </c>
      <c r="R67" s="61">
        <f t="shared" si="38"/>
        <v>332.47613997879108</v>
      </c>
      <c r="S67" s="62">
        <f t="shared" si="39"/>
        <v>149.30107543478911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39.176866435851174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33.105606865948211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245759000</v>
      </c>
      <c r="C69" s="92"/>
      <c r="D69" s="92"/>
      <c r="E69" s="92">
        <f>$B69      +$C69      +$D69</f>
        <v>245759000</v>
      </c>
      <c r="F69" s="93">
        <v>245759000</v>
      </c>
      <c r="G69" s="94">
        <v>147595000</v>
      </c>
      <c r="H69" s="93">
        <v>52899000</v>
      </c>
      <c r="I69" s="94">
        <v>63197256</v>
      </c>
      <c r="J69" s="93">
        <v>77348000</v>
      </c>
      <c r="K69" s="94">
        <v>89577086</v>
      </c>
      <c r="L69" s="93"/>
      <c r="M69" s="94"/>
      <c r="N69" s="93"/>
      <c r="O69" s="94"/>
      <c r="P69" s="93">
        <f>$H69      +$J69      +$L69      +$N69</f>
        <v>130247000</v>
      </c>
      <c r="Q69" s="94">
        <f>$I69      +$K69      +$M69      +$O69</f>
        <v>152774342</v>
      </c>
      <c r="R69" s="48">
        <f>IF(($H69      =0),0,((($J69      -$H69      )/$H69      )*100))</f>
        <v>46.218264995557576</v>
      </c>
      <c r="S69" s="49">
        <f>IF(($I69      =0),0,((($K69      -$I69      )/$I69      )*100))</f>
        <v>41.742049686461073</v>
      </c>
      <c r="T69" s="48">
        <f>IF(($E69      =0),0,(($P69      /$E69      )*100))</f>
        <v>52.997855622784925</v>
      </c>
      <c r="U69" s="50">
        <f>IF(($E69      =0),0,(($Q69      /$E69      )*100))</f>
        <v>62.164291846890649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245759000</v>
      </c>
      <c r="C70" s="101">
        <f>C69</f>
        <v>0</v>
      </c>
      <c r="D70" s="101"/>
      <c r="E70" s="101">
        <f>$B70      +$C70      +$D70</f>
        <v>245759000</v>
      </c>
      <c r="F70" s="102">
        <f t="shared" ref="F70:O70" si="44">F69</f>
        <v>245759000</v>
      </c>
      <c r="G70" s="103">
        <f t="shared" si="44"/>
        <v>147595000</v>
      </c>
      <c r="H70" s="102">
        <f t="shared" si="44"/>
        <v>52899000</v>
      </c>
      <c r="I70" s="103">
        <f t="shared" si="44"/>
        <v>63197256</v>
      </c>
      <c r="J70" s="102">
        <f t="shared" si="44"/>
        <v>77348000</v>
      </c>
      <c r="K70" s="103">
        <f t="shared" si="44"/>
        <v>89577086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130247000</v>
      </c>
      <c r="Q70" s="103">
        <f>$I70      +$K70      +$M70      +$O70</f>
        <v>152774342</v>
      </c>
      <c r="R70" s="57">
        <f>IF(($H70      =0),0,((($J70      -$H70      )/$H70      )*100))</f>
        <v>46.218264995557576</v>
      </c>
      <c r="S70" s="58">
        <f>IF(($I70      =0),0,((($K70      -$I70      )/$I70      )*100))</f>
        <v>41.742049686461073</v>
      </c>
      <c r="T70" s="57">
        <f>IF($E70   =0,0,($P70   /$E70   )*100)</f>
        <v>52.997855622784925</v>
      </c>
      <c r="U70" s="59">
        <f>IF($E70   =0,0,($Q70   /$E70 )*100)</f>
        <v>62.164291846890649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245759000</v>
      </c>
      <c r="C71" s="104">
        <f>C69</f>
        <v>0</v>
      </c>
      <c r="D71" s="104"/>
      <c r="E71" s="104">
        <f>$B71      +$C71      +$D71</f>
        <v>245759000</v>
      </c>
      <c r="F71" s="105">
        <f t="shared" ref="F71:O71" si="45">F69</f>
        <v>245759000</v>
      </c>
      <c r="G71" s="106">
        <f t="shared" si="45"/>
        <v>147595000</v>
      </c>
      <c r="H71" s="105">
        <f t="shared" si="45"/>
        <v>52899000</v>
      </c>
      <c r="I71" s="106">
        <f t="shared" si="45"/>
        <v>63197256</v>
      </c>
      <c r="J71" s="105">
        <f t="shared" si="45"/>
        <v>77348000</v>
      </c>
      <c r="K71" s="106">
        <f t="shared" si="45"/>
        <v>89577086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130247000</v>
      </c>
      <c r="Q71" s="106">
        <f>$I71      +$K71      +$M71      +$O71</f>
        <v>152774342</v>
      </c>
      <c r="R71" s="61">
        <f>IF(($H71      =0),0,((($J71      -$H71      )/$H71      )*100))</f>
        <v>46.218264995557576</v>
      </c>
      <c r="S71" s="62">
        <f>IF(($I71      =0),0,((($K71      -$I71      )/$I71      )*100))</f>
        <v>41.742049686461073</v>
      </c>
      <c r="T71" s="61">
        <f>IF($E71   =0,0,($P71   /$E71   )*100)</f>
        <v>52.997855622784925</v>
      </c>
      <c r="U71" s="65">
        <f>IF($E71   =0,0,($Q71   /$E71   )*100)</f>
        <v>62.164291846890649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446466000</v>
      </c>
      <c r="C72" s="104">
        <f>SUM(C9:C14,C17:C23,C26:C29,C32,C35:C39,C42:C52,C55:C58,C61:C65,C69)</f>
        <v>0</v>
      </c>
      <c r="D72" s="104"/>
      <c r="E72" s="104">
        <f>$B72      +$C72      +$D72</f>
        <v>446466000</v>
      </c>
      <c r="F72" s="105">
        <f t="shared" ref="F72:O72" si="46">SUM(F9:F14,F17:F23,F26:F29,F32,F35:F39,F42:F52,F55:F58,F61:F65,F69)</f>
        <v>446466000</v>
      </c>
      <c r="G72" s="106">
        <f t="shared" si="46"/>
        <v>211130000</v>
      </c>
      <c r="H72" s="105">
        <f t="shared" si="46"/>
        <v>60443000</v>
      </c>
      <c r="I72" s="106">
        <f t="shared" si="46"/>
        <v>72915186</v>
      </c>
      <c r="J72" s="105">
        <f t="shared" si="46"/>
        <v>109974000</v>
      </c>
      <c r="K72" s="106">
        <f t="shared" si="46"/>
        <v>113803990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170417000</v>
      </c>
      <c r="Q72" s="106">
        <f>$I72      +$K72      +$M72      +$O72</f>
        <v>186719176</v>
      </c>
      <c r="R72" s="61">
        <f>IF(($H72      =0),0,((($J72      -$H72      )/$H72      )*100))</f>
        <v>81.946627401022454</v>
      </c>
      <c r="S72" s="62">
        <f>IF(($I72      =0),0,((($K72      -$I72      )/$I72      )*100))</f>
        <v>56.077212777047571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48.929065674401514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53.609644725433114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VeVEcFuvqoPCSvRQRFnqhvD23ygtz7OL4NPxNecBk+9o0ZJDujTEKy1Jd+Rjou8754ix0wgDLWv9U9duvmjSmw==" saltValue="Rzaq9pKyAIBYyDgyEg45m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1850000</v>
      </c>
      <c r="C10" s="92"/>
      <c r="D10" s="92"/>
      <c r="E10" s="92">
        <f t="shared" ref="E10:E15" si="0">$B10      +$C10      +$D10</f>
        <v>1850000</v>
      </c>
      <c r="F10" s="93">
        <v>1850000</v>
      </c>
      <c r="G10" s="94">
        <v>1850000</v>
      </c>
      <c r="H10" s="93"/>
      <c r="I10" s="94">
        <v>251444</v>
      </c>
      <c r="J10" s="93"/>
      <c r="K10" s="94">
        <v>397205</v>
      </c>
      <c r="L10" s="93"/>
      <c r="M10" s="94"/>
      <c r="N10" s="93"/>
      <c r="O10" s="94"/>
      <c r="P10" s="93">
        <f t="shared" ref="P10:P15" si="1">$H10      +$J10      +$L10      +$N10</f>
        <v>0</v>
      </c>
      <c r="Q10" s="94">
        <f t="shared" ref="Q10:Q15" si="2">$I10      +$K10      +$M10      +$O10</f>
        <v>648649</v>
      </c>
      <c r="R10" s="48">
        <f t="shared" ref="R10:R15" si="3">IF(($H10      =0),0,((($J10      -$H10      )/$H10      )*100))</f>
        <v>0</v>
      </c>
      <c r="S10" s="49">
        <f t="shared" ref="S10:S15" si="4">IF(($I10      =0),0,((($K10      -$I10      )/$I10      )*100))</f>
        <v>57.969567776522801</v>
      </c>
      <c r="T10" s="48">
        <f t="shared" ref="T10:T14" si="5">IF(($E10      =0),0,(($P10      /$E10      )*100))</f>
        <v>0</v>
      </c>
      <c r="U10" s="50">
        <f t="shared" ref="U10:U14" si="6">IF(($E10      =0),0,(($Q10      /$E10      )*100))</f>
        <v>35.062108108108106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24514000</v>
      </c>
      <c r="C13" s="92"/>
      <c r="D13" s="92"/>
      <c r="E13" s="92">
        <f t="shared" si="0"/>
        <v>24514000</v>
      </c>
      <c r="F13" s="93">
        <v>24514000</v>
      </c>
      <c r="G13" s="94">
        <v>15000000</v>
      </c>
      <c r="H13" s="93">
        <v>3160000</v>
      </c>
      <c r="I13" s="94"/>
      <c r="J13" s="93">
        <v>8084000</v>
      </c>
      <c r="K13" s="94">
        <v>11235926</v>
      </c>
      <c r="L13" s="93"/>
      <c r="M13" s="94"/>
      <c r="N13" s="93"/>
      <c r="O13" s="94"/>
      <c r="P13" s="93">
        <f t="shared" si="1"/>
        <v>11244000</v>
      </c>
      <c r="Q13" s="94">
        <f t="shared" si="2"/>
        <v>11235926</v>
      </c>
      <c r="R13" s="48">
        <f t="shared" si="3"/>
        <v>155.82278481012659</v>
      </c>
      <c r="S13" s="49">
        <f t="shared" si="4"/>
        <v>0</v>
      </c>
      <c r="T13" s="48">
        <f t="shared" si="5"/>
        <v>45.867667455331649</v>
      </c>
      <c r="U13" s="50">
        <f t="shared" si="6"/>
        <v>45.834731174023005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26464000</v>
      </c>
      <c r="C15" s="95">
        <f>SUM(C9:C14)</f>
        <v>0</v>
      </c>
      <c r="D15" s="95"/>
      <c r="E15" s="95">
        <f t="shared" si="0"/>
        <v>26464000</v>
      </c>
      <c r="F15" s="96">
        <f t="shared" ref="F15:O15" si="7">SUM(F9:F14)</f>
        <v>26464000</v>
      </c>
      <c r="G15" s="97">
        <f t="shared" si="7"/>
        <v>16850000</v>
      </c>
      <c r="H15" s="96">
        <f t="shared" si="7"/>
        <v>3160000</v>
      </c>
      <c r="I15" s="97">
        <f t="shared" si="7"/>
        <v>251444</v>
      </c>
      <c r="J15" s="96">
        <f t="shared" si="7"/>
        <v>8084000</v>
      </c>
      <c r="K15" s="97">
        <f t="shared" si="7"/>
        <v>11633131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11244000</v>
      </c>
      <c r="Q15" s="97">
        <f t="shared" si="2"/>
        <v>11884575</v>
      </c>
      <c r="R15" s="52">
        <f t="shared" si="3"/>
        <v>155.82278481012659</v>
      </c>
      <c r="S15" s="53">
        <f t="shared" si="4"/>
        <v>4526.5295652312243</v>
      </c>
      <c r="T15" s="52">
        <f>IF((SUM($E9:$E13))=0,0,(P15/(SUM($E9:$E13))*100))</f>
        <v>42.64906690942194</v>
      </c>
      <c r="U15" s="54">
        <f>IF((SUM($E9:$E13))=0,0,(Q15/(SUM($E9:$E13))*100))</f>
        <v>45.07880063723259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3106000</v>
      </c>
      <c r="C32" s="92"/>
      <c r="D32" s="92"/>
      <c r="E32" s="92">
        <f>$B32      +$C32      +$D32</f>
        <v>3106000</v>
      </c>
      <c r="F32" s="93">
        <v>3106000</v>
      </c>
      <c r="G32" s="94">
        <v>2174000</v>
      </c>
      <c r="H32" s="93">
        <v>931000</v>
      </c>
      <c r="I32" s="94">
        <v>506407</v>
      </c>
      <c r="J32" s="93">
        <v>671000</v>
      </c>
      <c r="K32" s="94">
        <v>834143</v>
      </c>
      <c r="L32" s="93"/>
      <c r="M32" s="94"/>
      <c r="N32" s="93"/>
      <c r="O32" s="94"/>
      <c r="P32" s="93">
        <f>$H32      +$J32      +$L32      +$N32</f>
        <v>1602000</v>
      </c>
      <c r="Q32" s="94">
        <f>$I32      +$K32      +$M32      +$O32</f>
        <v>1340550</v>
      </c>
      <c r="R32" s="48">
        <f>IF(($H32      =0),0,((($J32      -$H32      )/$H32      )*100))</f>
        <v>-27.926960257787325</v>
      </c>
      <c r="S32" s="49">
        <f>IF(($I32      =0),0,((($K32      -$I32      )/$I32      )*100))</f>
        <v>64.717904768299022</v>
      </c>
      <c r="T32" s="48">
        <f>IF(($E32      =0),0,(($P32      /$E32      )*100))</f>
        <v>51.577591757887966</v>
      </c>
      <c r="U32" s="50">
        <f>IF(($E32      =0),0,(($Q32      /$E32      )*100))</f>
        <v>43.160012878300066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3106000</v>
      </c>
      <c r="C33" s="95">
        <f>C32</f>
        <v>0</v>
      </c>
      <c r="D33" s="95"/>
      <c r="E33" s="95">
        <f>$B33      +$C33      +$D33</f>
        <v>3106000</v>
      </c>
      <c r="F33" s="96">
        <f t="shared" ref="F33:O33" si="17">F32</f>
        <v>3106000</v>
      </c>
      <c r="G33" s="97">
        <f t="shared" si="17"/>
        <v>2174000</v>
      </c>
      <c r="H33" s="96">
        <f t="shared" si="17"/>
        <v>931000</v>
      </c>
      <c r="I33" s="97">
        <f t="shared" si="17"/>
        <v>506407</v>
      </c>
      <c r="J33" s="96">
        <f t="shared" si="17"/>
        <v>671000</v>
      </c>
      <c r="K33" s="97">
        <f t="shared" si="17"/>
        <v>834143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1602000</v>
      </c>
      <c r="Q33" s="97">
        <f>$I33      +$K33      +$M33      +$O33</f>
        <v>1340550</v>
      </c>
      <c r="R33" s="52">
        <f>IF(($H33      =0),0,((($J33      -$H33      )/$H33      )*100))</f>
        <v>-27.926960257787325</v>
      </c>
      <c r="S33" s="53">
        <f>IF(($I33      =0),0,((($K33      -$I33      )/$I33      )*100))</f>
        <v>64.717904768299022</v>
      </c>
      <c r="T33" s="52">
        <f>IF($E33   =0,0,($P33   /$E33   )*100)</f>
        <v>51.577591757887966</v>
      </c>
      <c r="U33" s="54">
        <f>IF($E33   =0,0,($Q33   /$E33   )*100)</f>
        <v>43.160012878300066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21550000</v>
      </c>
      <c r="C35" s="92"/>
      <c r="D35" s="92"/>
      <c r="E35" s="92">
        <f t="shared" ref="E35:E40" si="18">$B35      +$C35      +$D35</f>
        <v>21550000</v>
      </c>
      <c r="F35" s="93">
        <v>21550000</v>
      </c>
      <c r="G35" s="94">
        <v>14500000</v>
      </c>
      <c r="H35" s="93">
        <v>920000</v>
      </c>
      <c r="I35" s="94"/>
      <c r="J35" s="93"/>
      <c r="K35" s="94">
        <v>7092744</v>
      </c>
      <c r="L35" s="93"/>
      <c r="M35" s="94"/>
      <c r="N35" s="93"/>
      <c r="O35" s="94"/>
      <c r="P35" s="93">
        <f t="shared" ref="P35:P40" si="19">$H35      +$J35      +$L35      +$N35</f>
        <v>920000</v>
      </c>
      <c r="Q35" s="94">
        <f t="shared" ref="Q35:Q40" si="20">$I35      +$K35      +$M35      +$O35</f>
        <v>7092744</v>
      </c>
      <c r="R35" s="48">
        <f t="shared" ref="R35:R40" si="21">IF(($H35      =0),0,((($J35      -$H35      )/$H35      )*100))</f>
        <v>-100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4.2691415313225063</v>
      </c>
      <c r="U35" s="50">
        <f t="shared" ref="U35:U39" si="24">IF(($E35      =0),0,(($Q35      /$E35      )*100))</f>
        <v>32.912965197215776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13692000</v>
      </c>
      <c r="C36" s="92"/>
      <c r="D36" s="92"/>
      <c r="E36" s="92">
        <f t="shared" si="18"/>
        <v>13692000</v>
      </c>
      <c r="F36" s="93">
        <v>13692000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35242000</v>
      </c>
      <c r="C40" s="95">
        <f>SUM(C35:C39)</f>
        <v>0</v>
      </c>
      <c r="D40" s="95"/>
      <c r="E40" s="95">
        <f t="shared" si="18"/>
        <v>35242000</v>
      </c>
      <c r="F40" s="96">
        <f t="shared" ref="F40:O40" si="25">SUM(F35:F39)</f>
        <v>35242000</v>
      </c>
      <c r="G40" s="97">
        <f t="shared" si="25"/>
        <v>14500000</v>
      </c>
      <c r="H40" s="96">
        <f t="shared" si="25"/>
        <v>920000</v>
      </c>
      <c r="I40" s="97">
        <f t="shared" si="25"/>
        <v>0</v>
      </c>
      <c r="J40" s="96">
        <f t="shared" si="25"/>
        <v>0</v>
      </c>
      <c r="K40" s="97">
        <f t="shared" si="25"/>
        <v>7092744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920000</v>
      </c>
      <c r="Q40" s="97">
        <f t="shared" si="20"/>
        <v>7092744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4.2691415313225063</v>
      </c>
      <c r="U40" s="54">
        <f>IF((+$E35+$E38) =0,0,(Q40   /(+$E35+$E38) )*100)</f>
        <v>32.912965197215776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50000000</v>
      </c>
      <c r="C51" s="92"/>
      <c r="D51" s="92"/>
      <c r="E51" s="92">
        <f t="shared" si="26"/>
        <v>50000000</v>
      </c>
      <c r="F51" s="93">
        <v>50000000</v>
      </c>
      <c r="G51" s="94">
        <v>40000000</v>
      </c>
      <c r="H51" s="93">
        <v>3567000</v>
      </c>
      <c r="I51" s="94">
        <v>3567456</v>
      </c>
      <c r="J51" s="93">
        <v>14387000</v>
      </c>
      <c r="K51" s="94">
        <v>15636909</v>
      </c>
      <c r="L51" s="93"/>
      <c r="M51" s="94"/>
      <c r="N51" s="93"/>
      <c r="O51" s="94"/>
      <c r="P51" s="93">
        <f t="shared" si="27"/>
        <v>17954000</v>
      </c>
      <c r="Q51" s="94">
        <f t="shared" si="28"/>
        <v>19204365</v>
      </c>
      <c r="R51" s="48">
        <f t="shared" si="29"/>
        <v>303.33613680964396</v>
      </c>
      <c r="S51" s="49">
        <f t="shared" si="30"/>
        <v>338.3210052205269</v>
      </c>
      <c r="T51" s="48">
        <f t="shared" si="31"/>
        <v>35.908000000000001</v>
      </c>
      <c r="U51" s="50">
        <f t="shared" si="32"/>
        <v>38.408730000000006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50000000</v>
      </c>
      <c r="C53" s="95">
        <f>SUM(C42:C52)</f>
        <v>0</v>
      </c>
      <c r="D53" s="95"/>
      <c r="E53" s="95">
        <f t="shared" si="26"/>
        <v>50000000</v>
      </c>
      <c r="F53" s="96">
        <f t="shared" ref="F53:O53" si="33">SUM(F42:F52)</f>
        <v>50000000</v>
      </c>
      <c r="G53" s="97">
        <f t="shared" si="33"/>
        <v>40000000</v>
      </c>
      <c r="H53" s="96">
        <f t="shared" si="33"/>
        <v>3567000</v>
      </c>
      <c r="I53" s="97">
        <f t="shared" si="33"/>
        <v>3567456</v>
      </c>
      <c r="J53" s="96">
        <f t="shared" si="33"/>
        <v>14387000</v>
      </c>
      <c r="K53" s="97">
        <f t="shared" si="33"/>
        <v>15636909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17954000</v>
      </c>
      <c r="Q53" s="97">
        <f t="shared" si="28"/>
        <v>19204365</v>
      </c>
      <c r="R53" s="52">
        <f t="shared" si="29"/>
        <v>303.33613680964396</v>
      </c>
      <c r="S53" s="53">
        <f t="shared" si="30"/>
        <v>338.3210052205269</v>
      </c>
      <c r="T53" s="52">
        <f>IF((+$E43+$E45+$E47+$E48+$E51) =0,0,(P53   /(+$E43+$E45+$E47+$E48+$E51) )*100)</f>
        <v>35.908000000000001</v>
      </c>
      <c r="U53" s="54">
        <f>IF((+$E43+$E45+$E47+$E48+$E51) =0,0,(Q53   /(+$E43+$E45+$E47+$E48+$E51) )*100)</f>
        <v>38.408730000000006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114812000</v>
      </c>
      <c r="C67" s="104">
        <f>SUM(C9:C14,C17:C23,C26:C29,C32,C35:C39,C42:C52,C55:C58,C61:C65)</f>
        <v>0</v>
      </c>
      <c r="D67" s="104"/>
      <c r="E67" s="104">
        <f t="shared" si="35"/>
        <v>114812000</v>
      </c>
      <c r="F67" s="105">
        <f t="shared" ref="F67:O67" si="43">SUM(F9:F14,F17:F23,F26:F29,F32,F35:F39,F42:F52,F55:F58,F61:F65)</f>
        <v>114812000</v>
      </c>
      <c r="G67" s="106">
        <f t="shared" si="43"/>
        <v>73524000</v>
      </c>
      <c r="H67" s="105">
        <f t="shared" si="43"/>
        <v>8578000</v>
      </c>
      <c r="I67" s="106">
        <f t="shared" si="43"/>
        <v>4325307</v>
      </c>
      <c r="J67" s="105">
        <f t="shared" si="43"/>
        <v>23142000</v>
      </c>
      <c r="K67" s="106">
        <f t="shared" si="43"/>
        <v>35196927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31720000</v>
      </c>
      <c r="Q67" s="106">
        <f t="shared" si="37"/>
        <v>39522234</v>
      </c>
      <c r="R67" s="61">
        <f t="shared" si="38"/>
        <v>169.7831662392166</v>
      </c>
      <c r="S67" s="62">
        <f t="shared" si="39"/>
        <v>713.74401863266587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31.39972282716294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39.12317758859632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143068000</v>
      </c>
      <c r="C69" s="92"/>
      <c r="D69" s="92"/>
      <c r="E69" s="92">
        <f>$B69      +$C69      +$D69</f>
        <v>143068000</v>
      </c>
      <c r="F69" s="93">
        <v>143068000</v>
      </c>
      <c r="G69" s="94">
        <v>98000000</v>
      </c>
      <c r="H69" s="93">
        <v>25567000</v>
      </c>
      <c r="I69" s="94">
        <v>21180359</v>
      </c>
      <c r="J69" s="93">
        <v>36149000</v>
      </c>
      <c r="K69" s="94">
        <v>42708466</v>
      </c>
      <c r="L69" s="93"/>
      <c r="M69" s="94"/>
      <c r="N69" s="93"/>
      <c r="O69" s="94"/>
      <c r="P69" s="93">
        <f>$H69      +$J69      +$L69      +$N69</f>
        <v>61716000</v>
      </c>
      <c r="Q69" s="94">
        <f>$I69      +$K69      +$M69      +$O69</f>
        <v>63888825</v>
      </c>
      <c r="R69" s="48">
        <f>IF(($H69      =0),0,((($J69      -$H69      )/$H69      )*100))</f>
        <v>41.389290882778582</v>
      </c>
      <c r="S69" s="49">
        <f>IF(($I69      =0),0,((($K69      -$I69      )/$I69      )*100))</f>
        <v>101.64184185924327</v>
      </c>
      <c r="T69" s="48">
        <f>IF(($E69      =0),0,(($P69      /$E69      )*100))</f>
        <v>43.137529007185393</v>
      </c>
      <c r="U69" s="50">
        <f>IF(($E69      =0),0,(($Q69      /$E69      )*100))</f>
        <v>44.656264853076863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143068000</v>
      </c>
      <c r="C70" s="101">
        <f>C69</f>
        <v>0</v>
      </c>
      <c r="D70" s="101"/>
      <c r="E70" s="101">
        <f>$B70      +$C70      +$D70</f>
        <v>143068000</v>
      </c>
      <c r="F70" s="102">
        <f t="shared" ref="F70:O70" si="44">F69</f>
        <v>143068000</v>
      </c>
      <c r="G70" s="103">
        <f t="shared" si="44"/>
        <v>98000000</v>
      </c>
      <c r="H70" s="102">
        <f t="shared" si="44"/>
        <v>25567000</v>
      </c>
      <c r="I70" s="103">
        <f t="shared" si="44"/>
        <v>21180359</v>
      </c>
      <c r="J70" s="102">
        <f t="shared" si="44"/>
        <v>36149000</v>
      </c>
      <c r="K70" s="103">
        <f t="shared" si="44"/>
        <v>42708466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61716000</v>
      </c>
      <c r="Q70" s="103">
        <f>$I70      +$K70      +$M70      +$O70</f>
        <v>63888825</v>
      </c>
      <c r="R70" s="57">
        <f>IF(($H70      =0),0,((($J70      -$H70      )/$H70      )*100))</f>
        <v>41.389290882778582</v>
      </c>
      <c r="S70" s="58">
        <f>IF(($I70      =0),0,((($K70      -$I70      )/$I70      )*100))</f>
        <v>101.64184185924327</v>
      </c>
      <c r="T70" s="57">
        <f>IF($E70   =0,0,($P70   /$E70   )*100)</f>
        <v>43.137529007185393</v>
      </c>
      <c r="U70" s="59">
        <f>IF($E70   =0,0,($Q70   /$E70 )*100)</f>
        <v>44.656264853076863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143068000</v>
      </c>
      <c r="C71" s="104">
        <f>C69</f>
        <v>0</v>
      </c>
      <c r="D71" s="104"/>
      <c r="E71" s="104">
        <f>$B71      +$C71      +$D71</f>
        <v>143068000</v>
      </c>
      <c r="F71" s="105">
        <f t="shared" ref="F71:O71" si="45">F69</f>
        <v>143068000</v>
      </c>
      <c r="G71" s="106">
        <f t="shared" si="45"/>
        <v>98000000</v>
      </c>
      <c r="H71" s="105">
        <f t="shared" si="45"/>
        <v>25567000</v>
      </c>
      <c r="I71" s="106">
        <f t="shared" si="45"/>
        <v>21180359</v>
      </c>
      <c r="J71" s="105">
        <f t="shared" si="45"/>
        <v>36149000</v>
      </c>
      <c r="K71" s="106">
        <f t="shared" si="45"/>
        <v>42708466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61716000</v>
      </c>
      <c r="Q71" s="106">
        <f>$I71      +$K71      +$M71      +$O71</f>
        <v>63888825</v>
      </c>
      <c r="R71" s="61">
        <f>IF(($H71      =0),0,((($J71      -$H71      )/$H71      )*100))</f>
        <v>41.389290882778582</v>
      </c>
      <c r="S71" s="62">
        <f>IF(($I71      =0),0,((($K71      -$I71      )/$I71      )*100))</f>
        <v>101.64184185924327</v>
      </c>
      <c r="T71" s="61">
        <f>IF($E71   =0,0,($P71   /$E71   )*100)</f>
        <v>43.137529007185393</v>
      </c>
      <c r="U71" s="65">
        <f>IF($E71   =0,0,($Q71   /$E71   )*100)</f>
        <v>44.656264853076863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257880000</v>
      </c>
      <c r="C72" s="104">
        <f>SUM(C9:C14,C17:C23,C26:C29,C32,C35:C39,C42:C52,C55:C58,C61:C65,C69)</f>
        <v>0</v>
      </c>
      <c r="D72" s="104"/>
      <c r="E72" s="104">
        <f>$B72      +$C72      +$D72</f>
        <v>257880000</v>
      </c>
      <c r="F72" s="105">
        <f t="shared" ref="F72:O72" si="46">SUM(F9:F14,F17:F23,F26:F29,F32,F35:F39,F42:F52,F55:F58,F61:F65,F69)</f>
        <v>257880000</v>
      </c>
      <c r="G72" s="106">
        <f t="shared" si="46"/>
        <v>171524000</v>
      </c>
      <c r="H72" s="105">
        <f t="shared" si="46"/>
        <v>34145000</v>
      </c>
      <c r="I72" s="106">
        <f t="shared" si="46"/>
        <v>25505666</v>
      </c>
      <c r="J72" s="105">
        <f t="shared" si="46"/>
        <v>59291000</v>
      </c>
      <c r="K72" s="106">
        <f t="shared" si="46"/>
        <v>77905393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93436000</v>
      </c>
      <c r="Q72" s="106">
        <f>$I72      +$K72      +$M72      +$O72</f>
        <v>103411059</v>
      </c>
      <c r="R72" s="61">
        <f>IF(($H72      =0),0,((($J72      -$H72      )/$H72      )*100))</f>
        <v>73.644750329477233</v>
      </c>
      <c r="S72" s="62">
        <f>IF(($I72      =0),0,((($K72      -$I72      )/$I72      )*100))</f>
        <v>205.44347675532174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38.279636852282785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42.36630190750877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IAC/CUJ6yAk6n1dsWBl4q3b/t1YtUg7XMKbIqz3tolkmDecuZYDFf4Wr5n74bvlL3N0eN44RNdEJmnGd+quJ5g==" saltValue="6kk3DRab/zxryS0Bx4HBs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2500000</v>
      </c>
      <c r="C10" s="92"/>
      <c r="D10" s="92"/>
      <c r="E10" s="92">
        <f t="shared" ref="E10:E15" si="0">$B10      +$C10      +$D10</f>
        <v>2500000</v>
      </c>
      <c r="F10" s="93">
        <v>2500000</v>
      </c>
      <c r="G10" s="94">
        <v>2500000</v>
      </c>
      <c r="H10" s="93">
        <v>406000</v>
      </c>
      <c r="I10" s="94">
        <v>405936</v>
      </c>
      <c r="J10" s="93">
        <v>339000</v>
      </c>
      <c r="K10" s="94">
        <v>339581</v>
      </c>
      <c r="L10" s="93"/>
      <c r="M10" s="94"/>
      <c r="N10" s="93"/>
      <c r="O10" s="94"/>
      <c r="P10" s="93">
        <f t="shared" ref="P10:P15" si="1">$H10      +$J10      +$L10      +$N10</f>
        <v>745000</v>
      </c>
      <c r="Q10" s="94">
        <f t="shared" ref="Q10:Q15" si="2">$I10      +$K10      +$M10      +$O10</f>
        <v>745517</v>
      </c>
      <c r="R10" s="48">
        <f t="shared" ref="R10:R15" si="3">IF(($H10      =0),0,((($J10      -$H10      )/$H10      )*100))</f>
        <v>-16.502463054187192</v>
      </c>
      <c r="S10" s="49">
        <f t="shared" ref="S10:S15" si="4">IF(($I10      =0),0,((($K10      -$I10      )/$I10      )*100))</f>
        <v>-16.346172795711638</v>
      </c>
      <c r="T10" s="48">
        <f t="shared" ref="T10:T14" si="5">IF(($E10      =0),0,(($P10      /$E10      )*100))</f>
        <v>29.799999999999997</v>
      </c>
      <c r="U10" s="50">
        <f t="shared" ref="U10:U14" si="6">IF(($E10      =0),0,(($Q10      /$E10      )*100))</f>
        <v>29.820679999999999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2500000</v>
      </c>
      <c r="C15" s="95">
        <f>SUM(C9:C14)</f>
        <v>0</v>
      </c>
      <c r="D15" s="95"/>
      <c r="E15" s="95">
        <f t="shared" si="0"/>
        <v>2500000</v>
      </c>
      <c r="F15" s="96">
        <f t="shared" ref="F15:O15" si="7">SUM(F9:F14)</f>
        <v>2500000</v>
      </c>
      <c r="G15" s="97">
        <f t="shared" si="7"/>
        <v>2500000</v>
      </c>
      <c r="H15" s="96">
        <f t="shared" si="7"/>
        <v>406000</v>
      </c>
      <c r="I15" s="97">
        <f t="shared" si="7"/>
        <v>405936</v>
      </c>
      <c r="J15" s="96">
        <f t="shared" si="7"/>
        <v>339000</v>
      </c>
      <c r="K15" s="97">
        <f t="shared" si="7"/>
        <v>339581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745000</v>
      </c>
      <c r="Q15" s="97">
        <f t="shared" si="2"/>
        <v>745517</v>
      </c>
      <c r="R15" s="52">
        <f t="shared" si="3"/>
        <v>-16.502463054187192</v>
      </c>
      <c r="S15" s="53">
        <f t="shared" si="4"/>
        <v>-16.346172795711638</v>
      </c>
      <c r="T15" s="52">
        <f>IF((SUM($E9:$E13))=0,0,(P15/(SUM($E9:$E13))*100))</f>
        <v>29.799999999999997</v>
      </c>
      <c r="U15" s="54">
        <f>IF((SUM($E9:$E13))=0,0,(Q15/(SUM($E9:$E13))*100))</f>
        <v>29.820679999999999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153196000</v>
      </c>
      <c r="C17" s="92"/>
      <c r="D17" s="92"/>
      <c r="E17" s="92">
        <f t="shared" ref="E17:E24" si="8">$B17      +$C17      +$D17</f>
        <v>153196000</v>
      </c>
      <c r="F17" s="93">
        <v>153196000</v>
      </c>
      <c r="G17" s="94">
        <v>92000000</v>
      </c>
      <c r="H17" s="93">
        <v>54174000</v>
      </c>
      <c r="I17" s="94">
        <v>54173669</v>
      </c>
      <c r="J17" s="93">
        <v>37826000</v>
      </c>
      <c r="K17" s="94">
        <v>17857062</v>
      </c>
      <c r="L17" s="93"/>
      <c r="M17" s="94"/>
      <c r="N17" s="93"/>
      <c r="O17" s="94"/>
      <c r="P17" s="93">
        <f t="shared" ref="P17:P24" si="9">$H17      +$J17      +$L17      +$N17</f>
        <v>92000000</v>
      </c>
      <c r="Q17" s="94">
        <f t="shared" ref="Q17:Q24" si="10">$I17      +$K17      +$M17      +$O17</f>
        <v>72030731</v>
      </c>
      <c r="R17" s="48">
        <f t="shared" ref="R17:R24" si="11">IF(($H17      =0),0,((($J17      -$H17      )/$H17      )*100))</f>
        <v>-30.176837597371431</v>
      </c>
      <c r="S17" s="49">
        <f t="shared" ref="S17:S24" si="12">IF(($I17      =0),0,((($K17      -$I17      )/$I17      )*100))</f>
        <v>-67.037377512680564</v>
      </c>
      <c r="T17" s="48">
        <f t="shared" ref="T17:T23" si="13">IF(($E17      =0),0,(($P17      /$E17      )*100))</f>
        <v>60.053787305151573</v>
      </c>
      <c r="U17" s="50">
        <f t="shared" ref="U17:U23" si="14">IF(($E17      =0),0,(($Q17      /$E17      )*100))</f>
        <v>47.018676075093346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153196000</v>
      </c>
      <c r="C24" s="95">
        <f>SUM(C17:C23)</f>
        <v>0</v>
      </c>
      <c r="D24" s="95"/>
      <c r="E24" s="95">
        <f t="shared" si="8"/>
        <v>153196000</v>
      </c>
      <c r="F24" s="96">
        <f t="shared" ref="F24:O24" si="15">SUM(F17:F23)</f>
        <v>153196000</v>
      </c>
      <c r="G24" s="97">
        <f t="shared" si="15"/>
        <v>92000000</v>
      </c>
      <c r="H24" s="96">
        <f t="shared" si="15"/>
        <v>54174000</v>
      </c>
      <c r="I24" s="97">
        <f t="shared" si="15"/>
        <v>54173669</v>
      </c>
      <c r="J24" s="96">
        <f t="shared" si="15"/>
        <v>37826000</v>
      </c>
      <c r="K24" s="97">
        <f t="shared" si="15"/>
        <v>17857062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92000000</v>
      </c>
      <c r="Q24" s="97">
        <f t="shared" si="10"/>
        <v>72030731</v>
      </c>
      <c r="R24" s="52">
        <f t="shared" si="11"/>
        <v>-30.176837597371431</v>
      </c>
      <c r="S24" s="53">
        <f t="shared" si="12"/>
        <v>-67.037377512680564</v>
      </c>
      <c r="T24" s="52">
        <f>IF(($E24-$E19-$E23)   =0,0,($P24   /($E24-$E19-$E23)   )*100)</f>
        <v>60.053787305151573</v>
      </c>
      <c r="U24" s="54">
        <f>IF(($E24-$E19-$E23)   =0,0,($Q24   /($E24-$E19-$E23)   )*100)</f>
        <v>47.018676075093346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3089000</v>
      </c>
      <c r="C32" s="92"/>
      <c r="D32" s="92"/>
      <c r="E32" s="92">
        <f>$B32      +$C32      +$D32</f>
        <v>3089000</v>
      </c>
      <c r="F32" s="93">
        <v>3089000</v>
      </c>
      <c r="G32" s="94">
        <v>2162000</v>
      </c>
      <c r="H32" s="93">
        <v>825000</v>
      </c>
      <c r="I32" s="94">
        <v>825311</v>
      </c>
      <c r="J32" s="93">
        <v>695000</v>
      </c>
      <c r="K32" s="94">
        <v>695468</v>
      </c>
      <c r="L32" s="93"/>
      <c r="M32" s="94"/>
      <c r="N32" s="93"/>
      <c r="O32" s="94"/>
      <c r="P32" s="93">
        <f>$H32      +$J32      +$L32      +$N32</f>
        <v>1520000</v>
      </c>
      <c r="Q32" s="94">
        <f>$I32      +$K32      +$M32      +$O32</f>
        <v>1520779</v>
      </c>
      <c r="R32" s="48">
        <f>IF(($H32      =0),0,((($J32      -$H32      )/$H32      )*100))</f>
        <v>-15.757575757575756</v>
      </c>
      <c r="S32" s="49">
        <f>IF(($I32      =0),0,((($K32      -$I32      )/$I32      )*100))</f>
        <v>-15.732614735536057</v>
      </c>
      <c r="T32" s="48">
        <f>IF(($E32      =0),0,(($P32      /$E32      )*100))</f>
        <v>49.206863062479769</v>
      </c>
      <c r="U32" s="50">
        <f>IF(($E32      =0),0,(($Q32      /$E32      )*100))</f>
        <v>49.232081579799285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3089000</v>
      </c>
      <c r="C33" s="95">
        <f>C32</f>
        <v>0</v>
      </c>
      <c r="D33" s="95"/>
      <c r="E33" s="95">
        <f>$B33      +$C33      +$D33</f>
        <v>3089000</v>
      </c>
      <c r="F33" s="96">
        <f t="shared" ref="F33:O33" si="17">F32</f>
        <v>3089000</v>
      </c>
      <c r="G33" s="97">
        <f t="shared" si="17"/>
        <v>2162000</v>
      </c>
      <c r="H33" s="96">
        <f t="shared" si="17"/>
        <v>825000</v>
      </c>
      <c r="I33" s="97">
        <f t="shared" si="17"/>
        <v>825311</v>
      </c>
      <c r="J33" s="96">
        <f t="shared" si="17"/>
        <v>695000</v>
      </c>
      <c r="K33" s="97">
        <f t="shared" si="17"/>
        <v>695468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1520000</v>
      </c>
      <c r="Q33" s="97">
        <f>$I33      +$K33      +$M33      +$O33</f>
        <v>1520779</v>
      </c>
      <c r="R33" s="52">
        <f>IF(($H33      =0),0,((($J33      -$H33      )/$H33      )*100))</f>
        <v>-15.757575757575756</v>
      </c>
      <c r="S33" s="53">
        <f>IF(($I33      =0),0,((($K33      -$I33      )/$I33      )*100))</f>
        <v>-15.732614735536057</v>
      </c>
      <c r="T33" s="52">
        <f>IF($E33   =0,0,($P33   /$E33   )*100)</f>
        <v>49.206863062479769</v>
      </c>
      <c r="U33" s="54">
        <f>IF($E33   =0,0,($Q33   /$E33   )*100)</f>
        <v>49.232081579799285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14000000</v>
      </c>
      <c r="C35" s="92"/>
      <c r="D35" s="92"/>
      <c r="E35" s="92">
        <f t="shared" ref="E35:E40" si="18">$B35      +$C35      +$D35</f>
        <v>14000000</v>
      </c>
      <c r="F35" s="93">
        <v>14000000</v>
      </c>
      <c r="G35" s="94">
        <v>4000000</v>
      </c>
      <c r="H35" s="93"/>
      <c r="I35" s="94">
        <v>336770</v>
      </c>
      <c r="J35" s="93">
        <v>3999000</v>
      </c>
      <c r="K35" s="94">
        <v>53265</v>
      </c>
      <c r="L35" s="93"/>
      <c r="M35" s="94"/>
      <c r="N35" s="93"/>
      <c r="O35" s="94"/>
      <c r="P35" s="93">
        <f t="shared" ref="P35:P40" si="19">$H35      +$J35      +$L35      +$N35</f>
        <v>3999000</v>
      </c>
      <c r="Q35" s="94">
        <f t="shared" ref="Q35:Q40" si="20">$I35      +$K35      +$M35      +$O35</f>
        <v>390035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-84.183567419900811</v>
      </c>
      <c r="T35" s="48">
        <f t="shared" ref="T35:T39" si="23">IF(($E35      =0),0,(($P35      /$E35      )*100))</f>
        <v>28.564285714285713</v>
      </c>
      <c r="U35" s="50">
        <f t="shared" ref="U35:U39" si="24">IF(($E35      =0),0,(($Q35      /$E35      )*100))</f>
        <v>2.7859642857142859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56426000</v>
      </c>
      <c r="C36" s="92"/>
      <c r="D36" s="92"/>
      <c r="E36" s="92">
        <f t="shared" si="18"/>
        <v>56426000</v>
      </c>
      <c r="F36" s="93">
        <v>56426000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4000000</v>
      </c>
      <c r="H38" s="93"/>
      <c r="I38" s="94"/>
      <c r="J38" s="93">
        <v>416000</v>
      </c>
      <c r="K38" s="94"/>
      <c r="L38" s="93"/>
      <c r="M38" s="94"/>
      <c r="N38" s="93"/>
      <c r="O38" s="94"/>
      <c r="P38" s="93">
        <f t="shared" si="19"/>
        <v>416000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8.32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75426000</v>
      </c>
      <c r="C40" s="95">
        <f>SUM(C35:C39)</f>
        <v>0</v>
      </c>
      <c r="D40" s="95"/>
      <c r="E40" s="95">
        <f t="shared" si="18"/>
        <v>75426000</v>
      </c>
      <c r="F40" s="96">
        <f t="shared" ref="F40:O40" si="25">SUM(F35:F39)</f>
        <v>75426000</v>
      </c>
      <c r="G40" s="97">
        <f t="shared" si="25"/>
        <v>8000000</v>
      </c>
      <c r="H40" s="96">
        <f t="shared" si="25"/>
        <v>0</v>
      </c>
      <c r="I40" s="97">
        <f t="shared" si="25"/>
        <v>336770</v>
      </c>
      <c r="J40" s="96">
        <f t="shared" si="25"/>
        <v>4415000</v>
      </c>
      <c r="K40" s="97">
        <f t="shared" si="25"/>
        <v>53265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4415000</v>
      </c>
      <c r="Q40" s="97">
        <f t="shared" si="20"/>
        <v>390035</v>
      </c>
      <c r="R40" s="52">
        <f t="shared" si="21"/>
        <v>0</v>
      </c>
      <c r="S40" s="53">
        <f t="shared" si="22"/>
        <v>-84.183567419900811</v>
      </c>
      <c r="T40" s="52">
        <f>IF((+$E35+$E38) =0,0,(P40   /(+$E35+$E38) )*100)</f>
        <v>23.236842105263158</v>
      </c>
      <c r="U40" s="54">
        <f>IF((+$E35+$E38) =0,0,(Q40   /(+$E35+$E38) )*100)</f>
        <v>2.052815789473684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55000000</v>
      </c>
      <c r="C51" s="92"/>
      <c r="D51" s="92"/>
      <c r="E51" s="92">
        <f t="shared" si="26"/>
        <v>55000000</v>
      </c>
      <c r="F51" s="93">
        <v>55000000</v>
      </c>
      <c r="G51" s="94">
        <v>22000000</v>
      </c>
      <c r="H51" s="93">
        <v>6379000</v>
      </c>
      <c r="I51" s="94">
        <v>13845327</v>
      </c>
      <c r="J51" s="93">
        <v>13972000</v>
      </c>
      <c r="K51" s="94">
        <v>5692164</v>
      </c>
      <c r="L51" s="93"/>
      <c r="M51" s="94"/>
      <c r="N51" s="93"/>
      <c r="O51" s="94"/>
      <c r="P51" s="93">
        <f t="shared" si="27"/>
        <v>20351000</v>
      </c>
      <c r="Q51" s="94">
        <f t="shared" si="28"/>
        <v>19537491</v>
      </c>
      <c r="R51" s="48">
        <f t="shared" si="29"/>
        <v>119.03119611224331</v>
      </c>
      <c r="S51" s="49">
        <f t="shared" si="30"/>
        <v>-58.887471563510196</v>
      </c>
      <c r="T51" s="48">
        <f t="shared" si="31"/>
        <v>37.00181818181818</v>
      </c>
      <c r="U51" s="50">
        <f t="shared" si="32"/>
        <v>35.522710909090911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55000000</v>
      </c>
      <c r="C53" s="95">
        <f>SUM(C42:C52)</f>
        <v>0</v>
      </c>
      <c r="D53" s="95"/>
      <c r="E53" s="95">
        <f t="shared" si="26"/>
        <v>55000000</v>
      </c>
      <c r="F53" s="96">
        <f t="shared" ref="F53:O53" si="33">SUM(F42:F52)</f>
        <v>55000000</v>
      </c>
      <c r="G53" s="97">
        <f t="shared" si="33"/>
        <v>22000000</v>
      </c>
      <c r="H53" s="96">
        <f t="shared" si="33"/>
        <v>6379000</v>
      </c>
      <c r="I53" s="97">
        <f t="shared" si="33"/>
        <v>13845327</v>
      </c>
      <c r="J53" s="96">
        <f t="shared" si="33"/>
        <v>13972000</v>
      </c>
      <c r="K53" s="97">
        <f t="shared" si="33"/>
        <v>5692164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20351000</v>
      </c>
      <c r="Q53" s="97">
        <f t="shared" si="28"/>
        <v>19537491</v>
      </c>
      <c r="R53" s="52">
        <f t="shared" si="29"/>
        <v>119.03119611224331</v>
      </c>
      <c r="S53" s="53">
        <f t="shared" si="30"/>
        <v>-58.887471563510196</v>
      </c>
      <c r="T53" s="52">
        <f>IF((+$E43+$E45+$E47+$E48+$E51) =0,0,(P53   /(+$E43+$E45+$E47+$E48+$E51) )*100)</f>
        <v>37.00181818181818</v>
      </c>
      <c r="U53" s="54">
        <f>IF((+$E43+$E45+$E47+$E48+$E51) =0,0,(Q53   /(+$E43+$E45+$E47+$E48+$E51) )*100)</f>
        <v>35.522710909090911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289211000</v>
      </c>
      <c r="C67" s="104">
        <f>SUM(C9:C14,C17:C23,C26:C29,C32,C35:C39,C42:C52,C55:C58,C61:C65)</f>
        <v>0</v>
      </c>
      <c r="D67" s="104"/>
      <c r="E67" s="104">
        <f t="shared" si="35"/>
        <v>289211000</v>
      </c>
      <c r="F67" s="105">
        <f t="shared" ref="F67:O67" si="43">SUM(F9:F14,F17:F23,F26:F29,F32,F35:F39,F42:F52,F55:F58,F61:F65)</f>
        <v>289211000</v>
      </c>
      <c r="G67" s="106">
        <f t="shared" si="43"/>
        <v>126662000</v>
      </c>
      <c r="H67" s="105">
        <f t="shared" si="43"/>
        <v>61784000</v>
      </c>
      <c r="I67" s="106">
        <f t="shared" si="43"/>
        <v>69587013</v>
      </c>
      <c r="J67" s="105">
        <f t="shared" si="43"/>
        <v>57247000</v>
      </c>
      <c r="K67" s="106">
        <f t="shared" si="43"/>
        <v>24637540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119031000</v>
      </c>
      <c r="Q67" s="106">
        <f t="shared" si="37"/>
        <v>94224553</v>
      </c>
      <c r="R67" s="61">
        <f t="shared" si="38"/>
        <v>-7.3433251327204445</v>
      </c>
      <c r="S67" s="62">
        <f t="shared" si="39"/>
        <v>-64.594629173118847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51.133449320188149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40.477072405868078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289211000</v>
      </c>
      <c r="C72" s="104">
        <f>SUM(C9:C14,C17:C23,C26:C29,C32,C35:C39,C42:C52,C55:C58,C61:C65,C69)</f>
        <v>0</v>
      </c>
      <c r="D72" s="104"/>
      <c r="E72" s="104">
        <f>$B72      +$C72      +$D72</f>
        <v>289211000</v>
      </c>
      <c r="F72" s="105">
        <f t="shared" ref="F72:O72" si="46">SUM(F9:F14,F17:F23,F26:F29,F32,F35:F39,F42:F52,F55:F58,F61:F65,F69)</f>
        <v>289211000</v>
      </c>
      <c r="G72" s="106">
        <f t="shared" si="46"/>
        <v>126662000</v>
      </c>
      <c r="H72" s="105">
        <f t="shared" si="46"/>
        <v>61784000</v>
      </c>
      <c r="I72" s="106">
        <f t="shared" si="46"/>
        <v>69587013</v>
      </c>
      <c r="J72" s="105">
        <f t="shared" si="46"/>
        <v>57247000</v>
      </c>
      <c r="K72" s="106">
        <f t="shared" si="46"/>
        <v>24637540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119031000</v>
      </c>
      <c r="Q72" s="106">
        <f>$I72      +$K72      +$M72      +$O72</f>
        <v>94224553</v>
      </c>
      <c r="R72" s="61">
        <f>IF(($H72      =0),0,((($J72      -$H72      )/$H72      )*100))</f>
        <v>-7.3433251327204445</v>
      </c>
      <c r="S72" s="62">
        <f>IF(($I72      =0),0,((($K72      -$I72      )/$I72      )*100))</f>
        <v>-64.594629173118847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51.133449320188149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40.477072405868078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FYnlZw+2clh5lDt3UB9cCR4q4CcYqPqfv7Pv8BRuPKegHDfH6o44LXp1LrAiGG05XP98nWzH4xKwEzMYN4ln5g==" saltValue="7FUFgytptZBVp5LLeUSSL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2400000</v>
      </c>
      <c r="C10" s="92"/>
      <c r="D10" s="92"/>
      <c r="E10" s="92">
        <f t="shared" ref="E10:E15" si="0">$B10      +$C10      +$D10</f>
        <v>2400000</v>
      </c>
      <c r="F10" s="93">
        <v>2400000</v>
      </c>
      <c r="G10" s="94">
        <v>2400000</v>
      </c>
      <c r="H10" s="93">
        <v>246000</v>
      </c>
      <c r="I10" s="94">
        <v>245169</v>
      </c>
      <c r="J10" s="93">
        <v>455000</v>
      </c>
      <c r="K10" s="94">
        <v>455949</v>
      </c>
      <c r="L10" s="93"/>
      <c r="M10" s="94"/>
      <c r="N10" s="93"/>
      <c r="O10" s="94"/>
      <c r="P10" s="93">
        <f t="shared" ref="P10:P15" si="1">$H10      +$J10      +$L10      +$N10</f>
        <v>701000</v>
      </c>
      <c r="Q10" s="94">
        <f t="shared" ref="Q10:Q15" si="2">$I10      +$K10      +$M10      +$O10</f>
        <v>701118</v>
      </c>
      <c r="R10" s="48">
        <f t="shared" ref="R10:R15" si="3">IF(($H10      =0),0,((($J10      -$H10      )/$H10      )*100))</f>
        <v>84.959349593495944</v>
      </c>
      <c r="S10" s="49">
        <f t="shared" ref="S10:S15" si="4">IF(($I10      =0),0,((($K10      -$I10      )/$I10      )*100))</f>
        <v>85.973348995998677</v>
      </c>
      <c r="T10" s="48">
        <f t="shared" ref="T10:T14" si="5">IF(($E10      =0),0,(($P10      /$E10      )*100))</f>
        <v>29.208333333333332</v>
      </c>
      <c r="U10" s="50">
        <f t="shared" ref="U10:U14" si="6">IF(($E10      =0),0,(($Q10      /$E10      )*100))</f>
        <v>29.213250000000002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5500000</v>
      </c>
      <c r="C11" s="92"/>
      <c r="D11" s="92"/>
      <c r="E11" s="92">
        <f t="shared" si="0"/>
        <v>5500000</v>
      </c>
      <c r="F11" s="93">
        <v>5500000</v>
      </c>
      <c r="G11" s="94">
        <v>3000000</v>
      </c>
      <c r="H11" s="93">
        <v>1157000</v>
      </c>
      <c r="I11" s="94"/>
      <c r="J11" s="93">
        <v>1685000</v>
      </c>
      <c r="K11" s="94">
        <v>1767828</v>
      </c>
      <c r="L11" s="93"/>
      <c r="M11" s="94"/>
      <c r="N11" s="93"/>
      <c r="O11" s="94"/>
      <c r="P11" s="93">
        <f t="shared" si="1"/>
        <v>2842000</v>
      </c>
      <c r="Q11" s="94">
        <f t="shared" si="2"/>
        <v>1767828</v>
      </c>
      <c r="R11" s="48">
        <f t="shared" si="3"/>
        <v>45.635263612791704</v>
      </c>
      <c r="S11" s="49">
        <f t="shared" si="4"/>
        <v>0</v>
      </c>
      <c r="T11" s="48">
        <f t="shared" si="5"/>
        <v>51.672727272727272</v>
      </c>
      <c r="U11" s="50">
        <f t="shared" si="6"/>
        <v>32.142327272727272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32168000</v>
      </c>
      <c r="C13" s="92"/>
      <c r="D13" s="92"/>
      <c r="E13" s="92">
        <f t="shared" si="0"/>
        <v>32168000</v>
      </c>
      <c r="F13" s="93">
        <v>32168000</v>
      </c>
      <c r="G13" s="94">
        <v>16168000</v>
      </c>
      <c r="H13" s="93">
        <v>8141000</v>
      </c>
      <c r="I13" s="94">
        <v>3071693</v>
      </c>
      <c r="J13" s="93">
        <v>2440000</v>
      </c>
      <c r="K13" s="94">
        <v>14946443</v>
      </c>
      <c r="L13" s="93"/>
      <c r="M13" s="94"/>
      <c r="N13" s="93"/>
      <c r="O13" s="94"/>
      <c r="P13" s="93">
        <f t="shared" si="1"/>
        <v>10581000</v>
      </c>
      <c r="Q13" s="94">
        <f t="shared" si="2"/>
        <v>18018136</v>
      </c>
      <c r="R13" s="48">
        <f t="shared" si="3"/>
        <v>-70.028252057486796</v>
      </c>
      <c r="S13" s="49">
        <f t="shared" si="4"/>
        <v>386.58648504261333</v>
      </c>
      <c r="T13" s="48">
        <f t="shared" si="5"/>
        <v>32.892937080328281</v>
      </c>
      <c r="U13" s="50">
        <f t="shared" si="6"/>
        <v>56.012608803780154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1000000</v>
      </c>
      <c r="C14" s="92"/>
      <c r="D14" s="92"/>
      <c r="E14" s="92">
        <f t="shared" si="0"/>
        <v>1000000</v>
      </c>
      <c r="F14" s="93">
        <v>1000000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41068000</v>
      </c>
      <c r="C15" s="95">
        <f>SUM(C9:C14)</f>
        <v>0</v>
      </c>
      <c r="D15" s="95"/>
      <c r="E15" s="95">
        <f t="shared" si="0"/>
        <v>41068000</v>
      </c>
      <c r="F15" s="96">
        <f t="shared" ref="F15:O15" si="7">SUM(F9:F14)</f>
        <v>41068000</v>
      </c>
      <c r="G15" s="97">
        <f t="shared" si="7"/>
        <v>21568000</v>
      </c>
      <c r="H15" s="96">
        <f t="shared" si="7"/>
        <v>9544000</v>
      </c>
      <c r="I15" s="97">
        <f t="shared" si="7"/>
        <v>3316862</v>
      </c>
      <c r="J15" s="96">
        <f t="shared" si="7"/>
        <v>4580000</v>
      </c>
      <c r="K15" s="97">
        <f t="shared" si="7"/>
        <v>17170220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14124000</v>
      </c>
      <c r="Q15" s="97">
        <f t="shared" si="2"/>
        <v>20487082</v>
      </c>
      <c r="R15" s="52">
        <f t="shared" si="3"/>
        <v>-52.011735121542337</v>
      </c>
      <c r="S15" s="53">
        <f t="shared" si="4"/>
        <v>417.66458779412591</v>
      </c>
      <c r="T15" s="52">
        <f>IF((SUM($E9:$E13))=0,0,(P15/(SUM($E9:$E13))*100))</f>
        <v>35.250074872716382</v>
      </c>
      <c r="U15" s="54">
        <f>IF((SUM($E9:$E13))=0,0,(Q15/(SUM($E9:$E13))*100))</f>
        <v>51.130782669461915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435949000</v>
      </c>
      <c r="C17" s="92"/>
      <c r="D17" s="92"/>
      <c r="E17" s="92">
        <f t="shared" ref="E17:E24" si="8">$B17      +$C17      +$D17</f>
        <v>435949000</v>
      </c>
      <c r="F17" s="93">
        <v>435949000</v>
      </c>
      <c r="G17" s="94">
        <v>261569000</v>
      </c>
      <c r="H17" s="93">
        <v>77851000</v>
      </c>
      <c r="I17" s="94">
        <v>78429479</v>
      </c>
      <c r="J17" s="93">
        <v>133738000</v>
      </c>
      <c r="K17" s="94">
        <v>126825065</v>
      </c>
      <c r="L17" s="93"/>
      <c r="M17" s="94"/>
      <c r="N17" s="93"/>
      <c r="O17" s="94"/>
      <c r="P17" s="93">
        <f t="shared" ref="P17:P24" si="9">$H17      +$J17      +$L17      +$N17</f>
        <v>211589000</v>
      </c>
      <c r="Q17" s="94">
        <f t="shared" ref="Q17:Q24" si="10">$I17      +$K17      +$M17      +$O17</f>
        <v>205254544</v>
      </c>
      <c r="R17" s="48">
        <f t="shared" ref="R17:R24" si="11">IF(($H17      =0),0,((($J17      -$H17      )/$H17      )*100))</f>
        <v>71.787131828749793</v>
      </c>
      <c r="S17" s="49">
        <f t="shared" ref="S17:S24" si="12">IF(($I17      =0),0,((($K17      -$I17      )/$I17      )*100))</f>
        <v>61.705861899197366</v>
      </c>
      <c r="T17" s="48">
        <f t="shared" ref="T17:T23" si="13">IF(($E17      =0),0,(($P17      /$E17      )*100))</f>
        <v>48.535264446070528</v>
      </c>
      <c r="U17" s="50">
        <f t="shared" ref="U17:U23" si="14">IF(($E17      =0),0,(($Q17      /$E17      )*100))</f>
        <v>47.082237601187295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4500000</v>
      </c>
      <c r="C20" s="92"/>
      <c r="D20" s="92"/>
      <c r="E20" s="92">
        <f t="shared" si="8"/>
        <v>4500000</v>
      </c>
      <c r="F20" s="93">
        <v>4500000</v>
      </c>
      <c r="G20" s="94">
        <v>4500000</v>
      </c>
      <c r="H20" s="93">
        <v>566000</v>
      </c>
      <c r="I20" s="94">
        <v>214708</v>
      </c>
      <c r="J20" s="93">
        <v>2081000</v>
      </c>
      <c r="K20" s="94">
        <v>2666009</v>
      </c>
      <c r="L20" s="93"/>
      <c r="M20" s="94"/>
      <c r="N20" s="93"/>
      <c r="O20" s="94"/>
      <c r="P20" s="93">
        <f t="shared" si="9"/>
        <v>2647000</v>
      </c>
      <c r="Q20" s="94">
        <f t="shared" si="10"/>
        <v>2880717</v>
      </c>
      <c r="R20" s="48">
        <f t="shared" si="11"/>
        <v>267.66784452296821</v>
      </c>
      <c r="S20" s="49">
        <f t="shared" si="12"/>
        <v>1141.6905751066565</v>
      </c>
      <c r="T20" s="48">
        <f t="shared" si="13"/>
        <v>58.822222222222223</v>
      </c>
      <c r="U20" s="50">
        <f t="shared" si="14"/>
        <v>64.015933333333336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440449000</v>
      </c>
      <c r="C24" s="95">
        <f>SUM(C17:C23)</f>
        <v>0</v>
      </c>
      <c r="D24" s="95"/>
      <c r="E24" s="95">
        <f t="shared" si="8"/>
        <v>440449000</v>
      </c>
      <c r="F24" s="96">
        <f t="shared" ref="F24:O24" si="15">SUM(F17:F23)</f>
        <v>440449000</v>
      </c>
      <c r="G24" s="97">
        <f t="shared" si="15"/>
        <v>266069000</v>
      </c>
      <c r="H24" s="96">
        <f t="shared" si="15"/>
        <v>78417000</v>
      </c>
      <c r="I24" s="97">
        <f t="shared" si="15"/>
        <v>78644187</v>
      </c>
      <c r="J24" s="96">
        <f t="shared" si="15"/>
        <v>135819000</v>
      </c>
      <c r="K24" s="97">
        <f t="shared" si="15"/>
        <v>129491074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214236000</v>
      </c>
      <c r="Q24" s="97">
        <f t="shared" si="10"/>
        <v>208135261</v>
      </c>
      <c r="R24" s="52">
        <f t="shared" si="11"/>
        <v>73.200964076667049</v>
      </c>
      <c r="S24" s="53">
        <f t="shared" si="12"/>
        <v>64.654348833182041</v>
      </c>
      <c r="T24" s="52">
        <f>IF(($E24-$E19-$E23)   =0,0,($P24   /($E24-$E19-$E23)   )*100)</f>
        <v>48.640364718730204</v>
      </c>
      <c r="U24" s="54">
        <f>IF(($E24-$E19-$E23)   =0,0,($Q24   /($E24-$E19-$E23)   )*100)</f>
        <v>47.255246577923891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213978000</v>
      </c>
      <c r="C28" s="92"/>
      <c r="D28" s="92"/>
      <c r="E28" s="92">
        <f>$B28      +$C28      +$D28</f>
        <v>213978000</v>
      </c>
      <c r="F28" s="93">
        <v>213978000</v>
      </c>
      <c r="G28" s="94">
        <v>72752000</v>
      </c>
      <c r="H28" s="93">
        <v>11136000</v>
      </c>
      <c r="I28" s="94">
        <v>11483464</v>
      </c>
      <c r="J28" s="93">
        <v>48645000</v>
      </c>
      <c r="K28" s="94">
        <v>48319387</v>
      </c>
      <c r="L28" s="93"/>
      <c r="M28" s="94"/>
      <c r="N28" s="93"/>
      <c r="O28" s="94"/>
      <c r="P28" s="93">
        <f>$H28      +$J28      +$L28      +$N28</f>
        <v>59781000</v>
      </c>
      <c r="Q28" s="94">
        <f>$I28      +$K28      +$M28      +$O28</f>
        <v>59802851</v>
      </c>
      <c r="R28" s="48">
        <f>IF(($H28      =0),0,((($J28      -$H28      )/$H28      )*100))</f>
        <v>336.82650862068965</v>
      </c>
      <c r="S28" s="49">
        <f>IF(($I28      =0),0,((($K28      -$I28      )/$I28      )*100))</f>
        <v>320.77361848306396</v>
      </c>
      <c r="T28" s="48">
        <f>IF(($E28      =0),0,(($P28      /$E28      )*100))</f>
        <v>27.937918851470712</v>
      </c>
      <c r="U28" s="50">
        <f>IF(($E28      =0),0,(($Q28      /$E28      )*100))</f>
        <v>27.94813064894522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213978000</v>
      </c>
      <c r="C30" s="95">
        <f>SUM(C26:C29)</f>
        <v>0</v>
      </c>
      <c r="D30" s="95"/>
      <c r="E30" s="95">
        <f>$B30      +$C30      +$D30</f>
        <v>213978000</v>
      </c>
      <c r="F30" s="96">
        <f t="shared" ref="F30:O30" si="16">SUM(F26:F29)</f>
        <v>213978000</v>
      </c>
      <c r="G30" s="97">
        <f t="shared" si="16"/>
        <v>72752000</v>
      </c>
      <c r="H30" s="96">
        <f t="shared" si="16"/>
        <v>11136000</v>
      </c>
      <c r="I30" s="97">
        <f t="shared" si="16"/>
        <v>11483464</v>
      </c>
      <c r="J30" s="96">
        <f t="shared" si="16"/>
        <v>48645000</v>
      </c>
      <c r="K30" s="97">
        <f t="shared" si="16"/>
        <v>48319387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59781000</v>
      </c>
      <c r="Q30" s="97">
        <f>$I30      +$K30      +$M30      +$O30</f>
        <v>59802851</v>
      </c>
      <c r="R30" s="52">
        <f>IF(($H30      =0),0,((($J30      -$H30      )/$H30      )*100))</f>
        <v>336.82650862068965</v>
      </c>
      <c r="S30" s="53">
        <f>IF(($I30      =0),0,((($K30      -$I30      )/$I30      )*100))</f>
        <v>320.77361848306396</v>
      </c>
      <c r="T30" s="52">
        <f>IF($E30   =0,0,($P30   /$E30   )*100)</f>
        <v>27.937918851470712</v>
      </c>
      <c r="U30" s="54">
        <f>IF($E30   =0,0,($Q30   /$E30   )*100)</f>
        <v>27.94813064894522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11794000</v>
      </c>
      <c r="C32" s="92"/>
      <c r="D32" s="92"/>
      <c r="E32" s="92">
        <f>$B32      +$C32      +$D32</f>
        <v>11794000</v>
      </c>
      <c r="F32" s="93">
        <v>11794000</v>
      </c>
      <c r="G32" s="94">
        <v>8256000</v>
      </c>
      <c r="H32" s="93">
        <v>2990000</v>
      </c>
      <c r="I32" s="94">
        <v>2988822</v>
      </c>
      <c r="J32" s="93">
        <v>2070000</v>
      </c>
      <c r="K32" s="94">
        <v>2967985</v>
      </c>
      <c r="L32" s="93"/>
      <c r="M32" s="94"/>
      <c r="N32" s="93"/>
      <c r="O32" s="94"/>
      <c r="P32" s="93">
        <f>$H32      +$J32      +$L32      +$N32</f>
        <v>5060000</v>
      </c>
      <c r="Q32" s="94">
        <f>$I32      +$K32      +$M32      +$O32</f>
        <v>5956807</v>
      </c>
      <c r="R32" s="48">
        <f>IF(($H32      =0),0,((($J32      -$H32      )/$H32      )*100))</f>
        <v>-30.76923076923077</v>
      </c>
      <c r="S32" s="49">
        <f>IF(($I32      =0),0,((($K32      -$I32      )/$I32      )*100))</f>
        <v>-0.69716430085163994</v>
      </c>
      <c r="T32" s="48">
        <f>IF(($E32      =0),0,(($P32      /$E32      )*100))</f>
        <v>42.903171103951159</v>
      </c>
      <c r="U32" s="50">
        <f>IF(($E32      =0),0,(($Q32      /$E32      )*100))</f>
        <v>50.507096828896046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11794000</v>
      </c>
      <c r="C33" s="95">
        <f>C32</f>
        <v>0</v>
      </c>
      <c r="D33" s="95"/>
      <c r="E33" s="95">
        <f>$B33      +$C33      +$D33</f>
        <v>11794000</v>
      </c>
      <c r="F33" s="96">
        <f t="shared" ref="F33:O33" si="17">F32</f>
        <v>11794000</v>
      </c>
      <c r="G33" s="97">
        <f t="shared" si="17"/>
        <v>8256000</v>
      </c>
      <c r="H33" s="96">
        <f t="shared" si="17"/>
        <v>2990000</v>
      </c>
      <c r="I33" s="97">
        <f t="shared" si="17"/>
        <v>2988822</v>
      </c>
      <c r="J33" s="96">
        <f t="shared" si="17"/>
        <v>2070000</v>
      </c>
      <c r="K33" s="97">
        <f t="shared" si="17"/>
        <v>2967985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5060000</v>
      </c>
      <c r="Q33" s="97">
        <f>$I33      +$K33      +$M33      +$O33</f>
        <v>5956807</v>
      </c>
      <c r="R33" s="52">
        <f>IF(($H33      =0),0,((($J33      -$H33      )/$H33      )*100))</f>
        <v>-30.76923076923077</v>
      </c>
      <c r="S33" s="53">
        <f>IF(($I33      =0),0,((($K33      -$I33      )/$I33      )*100))</f>
        <v>-0.69716430085163994</v>
      </c>
      <c r="T33" s="52">
        <f>IF($E33   =0,0,($P33   /$E33   )*100)</f>
        <v>42.903171103951159</v>
      </c>
      <c r="U33" s="54">
        <f>IF($E33   =0,0,($Q33   /$E33   )*100)</f>
        <v>50.507096828896046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17161000</v>
      </c>
      <c r="C35" s="92"/>
      <c r="D35" s="92"/>
      <c r="E35" s="92">
        <f t="shared" ref="E35:E40" si="18">$B35      +$C35      +$D35</f>
        <v>17161000</v>
      </c>
      <c r="F35" s="93">
        <v>17161000</v>
      </c>
      <c r="G35" s="94">
        <v>4500000</v>
      </c>
      <c r="H35" s="93"/>
      <c r="I35" s="94"/>
      <c r="J35" s="93">
        <v>4630000</v>
      </c>
      <c r="K35" s="94">
        <v>1818630</v>
      </c>
      <c r="L35" s="93"/>
      <c r="M35" s="94"/>
      <c r="N35" s="93"/>
      <c r="O35" s="94"/>
      <c r="P35" s="93">
        <f t="shared" ref="P35:P40" si="19">$H35      +$J35      +$L35      +$N35</f>
        <v>4630000</v>
      </c>
      <c r="Q35" s="94">
        <f t="shared" ref="Q35:Q40" si="20">$I35      +$K35      +$M35      +$O35</f>
        <v>1818630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26.979779733115787</v>
      </c>
      <c r="U35" s="50">
        <f t="shared" ref="U35:U39" si="24">IF(($E35      =0),0,(($Q35      /$E35      )*100))</f>
        <v>10.597459355515412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119674000</v>
      </c>
      <c r="C36" s="92"/>
      <c r="D36" s="92"/>
      <c r="E36" s="92">
        <f t="shared" si="18"/>
        <v>119674000</v>
      </c>
      <c r="F36" s="93">
        <v>119674000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3000000</v>
      </c>
      <c r="H38" s="93"/>
      <c r="I38" s="94"/>
      <c r="J38" s="93">
        <v>421000</v>
      </c>
      <c r="K38" s="94">
        <v>485195</v>
      </c>
      <c r="L38" s="93"/>
      <c r="M38" s="94"/>
      <c r="N38" s="93"/>
      <c r="O38" s="94"/>
      <c r="P38" s="93">
        <f t="shared" si="19"/>
        <v>421000</v>
      </c>
      <c r="Q38" s="94">
        <f t="shared" si="20"/>
        <v>485195</v>
      </c>
      <c r="R38" s="48">
        <f t="shared" si="21"/>
        <v>0</v>
      </c>
      <c r="S38" s="49">
        <f t="shared" si="22"/>
        <v>0</v>
      </c>
      <c r="T38" s="48">
        <f t="shared" si="23"/>
        <v>10.525</v>
      </c>
      <c r="U38" s="50">
        <f t="shared" si="24"/>
        <v>12.129875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140835000</v>
      </c>
      <c r="C40" s="95">
        <f>SUM(C35:C39)</f>
        <v>0</v>
      </c>
      <c r="D40" s="95"/>
      <c r="E40" s="95">
        <f t="shared" si="18"/>
        <v>140835000</v>
      </c>
      <c r="F40" s="96">
        <f t="shared" ref="F40:O40" si="25">SUM(F35:F39)</f>
        <v>140835000</v>
      </c>
      <c r="G40" s="97">
        <f t="shared" si="25"/>
        <v>7500000</v>
      </c>
      <c r="H40" s="96">
        <f t="shared" si="25"/>
        <v>0</v>
      </c>
      <c r="I40" s="97">
        <f t="shared" si="25"/>
        <v>0</v>
      </c>
      <c r="J40" s="96">
        <f t="shared" si="25"/>
        <v>5051000</v>
      </c>
      <c r="K40" s="97">
        <f t="shared" si="25"/>
        <v>2303825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5051000</v>
      </c>
      <c r="Q40" s="97">
        <f t="shared" si="20"/>
        <v>2303825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23.86938235433108</v>
      </c>
      <c r="U40" s="54">
        <f>IF((+$E35+$E38) =0,0,(Q40   /(+$E35+$E38) )*100)</f>
        <v>10.88712726241671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161539000</v>
      </c>
      <c r="C43" s="92"/>
      <c r="D43" s="92"/>
      <c r="E43" s="92">
        <f t="shared" si="26"/>
        <v>161539000</v>
      </c>
      <c r="F43" s="93">
        <v>161539000</v>
      </c>
      <c r="G43" s="94">
        <v>106539000</v>
      </c>
      <c r="H43" s="93">
        <v>55000000</v>
      </c>
      <c r="I43" s="94">
        <v>97561967</v>
      </c>
      <c r="J43" s="93">
        <v>67779000</v>
      </c>
      <c r="K43" s="94">
        <v>39136607</v>
      </c>
      <c r="L43" s="93"/>
      <c r="M43" s="94"/>
      <c r="N43" s="93"/>
      <c r="O43" s="94"/>
      <c r="P43" s="93">
        <f t="shared" si="27"/>
        <v>122779000</v>
      </c>
      <c r="Q43" s="94">
        <f t="shared" si="28"/>
        <v>136698574</v>
      </c>
      <c r="R43" s="48">
        <f t="shared" si="29"/>
        <v>23.234545454545454</v>
      </c>
      <c r="S43" s="49">
        <f t="shared" si="30"/>
        <v>-59.885385459684301</v>
      </c>
      <c r="T43" s="48">
        <f t="shared" si="31"/>
        <v>76.005794266400059</v>
      </c>
      <c r="U43" s="50">
        <f t="shared" si="32"/>
        <v>84.622644686422476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72700000</v>
      </c>
      <c r="C51" s="92"/>
      <c r="D51" s="92"/>
      <c r="E51" s="92">
        <f t="shared" si="26"/>
        <v>72700000</v>
      </c>
      <c r="F51" s="93">
        <v>72700000</v>
      </c>
      <c r="G51" s="94">
        <v>50000000</v>
      </c>
      <c r="H51" s="93">
        <v>16175000</v>
      </c>
      <c r="I51" s="94">
        <v>16100623</v>
      </c>
      <c r="J51" s="93">
        <v>21423000</v>
      </c>
      <c r="K51" s="94">
        <v>21498821</v>
      </c>
      <c r="L51" s="93"/>
      <c r="M51" s="94"/>
      <c r="N51" s="93"/>
      <c r="O51" s="94"/>
      <c r="P51" s="93">
        <f t="shared" si="27"/>
        <v>37598000</v>
      </c>
      <c r="Q51" s="94">
        <f t="shared" si="28"/>
        <v>37599444</v>
      </c>
      <c r="R51" s="48">
        <f t="shared" si="29"/>
        <v>32.445131375579599</v>
      </c>
      <c r="S51" s="49">
        <f t="shared" si="30"/>
        <v>33.527882740934935</v>
      </c>
      <c r="T51" s="48">
        <f t="shared" si="31"/>
        <v>51.716643741403026</v>
      </c>
      <c r="U51" s="50">
        <f t="shared" si="32"/>
        <v>51.718629986244849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234239000</v>
      </c>
      <c r="C53" s="95">
        <f>SUM(C42:C52)</f>
        <v>0</v>
      </c>
      <c r="D53" s="95"/>
      <c r="E53" s="95">
        <f t="shared" si="26"/>
        <v>234239000</v>
      </c>
      <c r="F53" s="96">
        <f t="shared" ref="F53:O53" si="33">SUM(F42:F52)</f>
        <v>234239000</v>
      </c>
      <c r="G53" s="97">
        <f t="shared" si="33"/>
        <v>156539000</v>
      </c>
      <c r="H53" s="96">
        <f t="shared" si="33"/>
        <v>71175000</v>
      </c>
      <c r="I53" s="97">
        <f t="shared" si="33"/>
        <v>113662590</v>
      </c>
      <c r="J53" s="96">
        <f t="shared" si="33"/>
        <v>89202000</v>
      </c>
      <c r="K53" s="97">
        <f t="shared" si="33"/>
        <v>60635428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160377000</v>
      </c>
      <c r="Q53" s="97">
        <f t="shared" si="28"/>
        <v>174298018</v>
      </c>
      <c r="R53" s="52">
        <f t="shared" si="29"/>
        <v>25.327713382507905</v>
      </c>
      <c r="S53" s="53">
        <f t="shared" si="30"/>
        <v>-46.653135389577166</v>
      </c>
      <c r="T53" s="52">
        <f>IF((+$E43+$E45+$E47+$E48+$E51) =0,0,(P53   /(+$E43+$E45+$E47+$E48+$E51) )*100)</f>
        <v>68.467249262505391</v>
      </c>
      <c r="U53" s="54">
        <f>IF((+$E43+$E45+$E47+$E48+$E51) =0,0,(Q53   /(+$E43+$E45+$E47+$E48+$E51) )*100)</f>
        <v>74.410332182087529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1082363000</v>
      </c>
      <c r="C67" s="104">
        <f>SUM(C9:C14,C17:C23,C26:C29,C32,C35:C39,C42:C52,C55:C58,C61:C65)</f>
        <v>0</v>
      </c>
      <c r="D67" s="104"/>
      <c r="E67" s="104">
        <f t="shared" si="35"/>
        <v>1082363000</v>
      </c>
      <c r="F67" s="105">
        <f t="shared" ref="F67:O67" si="43">SUM(F9:F14,F17:F23,F26:F29,F32,F35:F39,F42:F52,F55:F58,F61:F65)</f>
        <v>1082363000</v>
      </c>
      <c r="G67" s="106">
        <f t="shared" si="43"/>
        <v>532684000</v>
      </c>
      <c r="H67" s="105">
        <f t="shared" si="43"/>
        <v>173262000</v>
      </c>
      <c r="I67" s="106">
        <f t="shared" si="43"/>
        <v>210095925</v>
      </c>
      <c r="J67" s="105">
        <f t="shared" si="43"/>
        <v>285367000</v>
      </c>
      <c r="K67" s="106">
        <f t="shared" si="43"/>
        <v>260887919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458629000</v>
      </c>
      <c r="Q67" s="106">
        <f t="shared" si="37"/>
        <v>470983844</v>
      </c>
      <c r="R67" s="61">
        <f t="shared" si="38"/>
        <v>64.702589142454784</v>
      </c>
      <c r="S67" s="62">
        <f t="shared" si="39"/>
        <v>24.175620731339745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47.689949661480995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48.974652304435217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1082363000</v>
      </c>
      <c r="C72" s="104">
        <f>SUM(C9:C14,C17:C23,C26:C29,C32,C35:C39,C42:C52,C55:C58,C61:C65,C69)</f>
        <v>0</v>
      </c>
      <c r="D72" s="104"/>
      <c r="E72" s="104">
        <f>$B72      +$C72      +$D72</f>
        <v>1082363000</v>
      </c>
      <c r="F72" s="105">
        <f t="shared" ref="F72:O72" si="46">SUM(F9:F14,F17:F23,F26:F29,F32,F35:F39,F42:F52,F55:F58,F61:F65,F69)</f>
        <v>1082363000</v>
      </c>
      <c r="G72" s="106">
        <f t="shared" si="46"/>
        <v>532684000</v>
      </c>
      <c r="H72" s="105">
        <f t="shared" si="46"/>
        <v>173262000</v>
      </c>
      <c r="I72" s="106">
        <f t="shared" si="46"/>
        <v>210095925</v>
      </c>
      <c r="J72" s="105">
        <f t="shared" si="46"/>
        <v>285367000</v>
      </c>
      <c r="K72" s="106">
        <f t="shared" si="46"/>
        <v>260887919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458629000</v>
      </c>
      <c r="Q72" s="106">
        <f>$I72      +$K72      +$M72      +$O72</f>
        <v>470983844</v>
      </c>
      <c r="R72" s="61">
        <f>IF(($H72      =0),0,((($J72      -$H72      )/$H72      )*100))</f>
        <v>64.702589142454784</v>
      </c>
      <c r="S72" s="62">
        <f>IF(($I72      =0),0,((($K72      -$I72      )/$I72      )*100))</f>
        <v>24.175620731339745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47.689949661480995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48.974652304435217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QH61KNYa+9FqZakhAVHYA92GXnK2Dn4tgyZtoMqLDdy2K7n5mWTKwnwIvGhlXc3tozQEJwyP0QkmELEkjPFC/Q==" saltValue="pJxxHwWCy8uLzq9u93mkA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2100000</v>
      </c>
      <c r="C10" s="92"/>
      <c r="D10" s="92"/>
      <c r="E10" s="92">
        <f t="shared" ref="E10:E15" si="0">$B10      +$C10      +$D10</f>
        <v>2100000</v>
      </c>
      <c r="F10" s="93">
        <v>2100000</v>
      </c>
      <c r="G10" s="94">
        <v>2100000</v>
      </c>
      <c r="H10" s="93"/>
      <c r="I10" s="94">
        <v>163571</v>
      </c>
      <c r="J10" s="93">
        <v>838000</v>
      </c>
      <c r="K10" s="94">
        <v>772344</v>
      </c>
      <c r="L10" s="93"/>
      <c r="M10" s="94"/>
      <c r="N10" s="93"/>
      <c r="O10" s="94"/>
      <c r="P10" s="93">
        <f t="shared" ref="P10:P15" si="1">$H10      +$J10      +$L10      +$N10</f>
        <v>838000</v>
      </c>
      <c r="Q10" s="94">
        <f t="shared" ref="Q10:Q15" si="2">$I10      +$K10      +$M10      +$O10</f>
        <v>935915</v>
      </c>
      <c r="R10" s="48">
        <f t="shared" ref="R10:R15" si="3">IF(($H10      =0),0,((($J10      -$H10      )/$H10      )*100))</f>
        <v>0</v>
      </c>
      <c r="S10" s="49">
        <f t="shared" ref="S10:S15" si="4">IF(($I10      =0),0,((($K10      -$I10      )/$I10      )*100))</f>
        <v>372.17660832299123</v>
      </c>
      <c r="T10" s="48">
        <f t="shared" ref="T10:T14" si="5">IF(($E10      =0),0,(($P10      /$E10      )*100))</f>
        <v>39.904761904761905</v>
      </c>
      <c r="U10" s="50">
        <f t="shared" ref="U10:U14" si="6">IF(($E10      =0),0,(($Q10      /$E10      )*100))</f>
        <v>44.567380952380951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24000000</v>
      </c>
      <c r="C11" s="92"/>
      <c r="D11" s="92"/>
      <c r="E11" s="92">
        <f t="shared" si="0"/>
        <v>24000000</v>
      </c>
      <c r="F11" s="93">
        <v>24000000</v>
      </c>
      <c r="G11" s="94">
        <v>14000000</v>
      </c>
      <c r="H11" s="93">
        <v>6647000</v>
      </c>
      <c r="I11" s="94">
        <v>14000000</v>
      </c>
      <c r="J11" s="93">
        <v>5819000</v>
      </c>
      <c r="K11" s="94"/>
      <c r="L11" s="93"/>
      <c r="M11" s="94"/>
      <c r="N11" s="93"/>
      <c r="O11" s="94"/>
      <c r="P11" s="93">
        <f t="shared" si="1"/>
        <v>12466000</v>
      </c>
      <c r="Q11" s="94">
        <f t="shared" si="2"/>
        <v>14000000</v>
      </c>
      <c r="R11" s="48">
        <f t="shared" si="3"/>
        <v>-12.45674740484429</v>
      </c>
      <c r="S11" s="49">
        <f t="shared" si="4"/>
        <v>-100</v>
      </c>
      <c r="T11" s="48">
        <f t="shared" si="5"/>
        <v>51.941666666666663</v>
      </c>
      <c r="U11" s="50">
        <f t="shared" si="6"/>
        <v>58.333333333333336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26100000</v>
      </c>
      <c r="C15" s="95">
        <f>SUM(C9:C14)</f>
        <v>0</v>
      </c>
      <c r="D15" s="95"/>
      <c r="E15" s="95">
        <f t="shared" si="0"/>
        <v>26100000</v>
      </c>
      <c r="F15" s="96">
        <f t="shared" ref="F15:O15" si="7">SUM(F9:F14)</f>
        <v>26100000</v>
      </c>
      <c r="G15" s="97">
        <f t="shared" si="7"/>
        <v>16100000</v>
      </c>
      <c r="H15" s="96">
        <f t="shared" si="7"/>
        <v>6647000</v>
      </c>
      <c r="I15" s="97">
        <f t="shared" si="7"/>
        <v>14163571</v>
      </c>
      <c r="J15" s="96">
        <f t="shared" si="7"/>
        <v>6657000</v>
      </c>
      <c r="K15" s="97">
        <f t="shared" si="7"/>
        <v>772344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13304000</v>
      </c>
      <c r="Q15" s="97">
        <f t="shared" si="2"/>
        <v>14935915</v>
      </c>
      <c r="R15" s="52">
        <f t="shared" si="3"/>
        <v>0.15044380923724987</v>
      </c>
      <c r="S15" s="53">
        <f t="shared" si="4"/>
        <v>-94.546968416368998</v>
      </c>
      <c r="T15" s="52">
        <f>IF((SUM($E9:$E13))=0,0,(P15/(SUM($E9:$E13))*100))</f>
        <v>50.973180076628353</v>
      </c>
      <c r="U15" s="54">
        <f>IF((SUM($E9:$E13))=0,0,(Q15/(SUM($E9:$E13))*100))</f>
        <v>57.225727969348661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2713000</v>
      </c>
      <c r="C32" s="92"/>
      <c r="D32" s="92"/>
      <c r="E32" s="92">
        <f>$B32      +$C32      +$D32</f>
        <v>2713000</v>
      </c>
      <c r="F32" s="93">
        <v>2713000</v>
      </c>
      <c r="G32" s="94">
        <v>679000</v>
      </c>
      <c r="H32" s="93"/>
      <c r="I32" s="94">
        <v>5579200</v>
      </c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5579200</v>
      </c>
      <c r="R32" s="48">
        <f>IF(($H32      =0),0,((($J32      -$H32      )/$H32      )*100))</f>
        <v>0</v>
      </c>
      <c r="S32" s="49">
        <f>IF(($I32      =0),0,((($K32      -$I32      )/$I32      )*100))</f>
        <v>-100</v>
      </c>
      <c r="T32" s="48">
        <f>IF(($E32      =0),0,(($P32      /$E32      )*100))</f>
        <v>0</v>
      </c>
      <c r="U32" s="50">
        <f>IF(($E32      =0),0,(($Q32      /$E32      )*100))</f>
        <v>205.64688536675266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2713000</v>
      </c>
      <c r="C33" s="95">
        <f>C32</f>
        <v>0</v>
      </c>
      <c r="D33" s="95"/>
      <c r="E33" s="95">
        <f>$B33      +$C33      +$D33</f>
        <v>2713000</v>
      </c>
      <c r="F33" s="96">
        <f t="shared" ref="F33:O33" si="17">F32</f>
        <v>2713000</v>
      </c>
      <c r="G33" s="97">
        <f t="shared" si="17"/>
        <v>679000</v>
      </c>
      <c r="H33" s="96">
        <f t="shared" si="17"/>
        <v>0</v>
      </c>
      <c r="I33" s="97">
        <f t="shared" si="17"/>
        <v>5579200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5579200</v>
      </c>
      <c r="R33" s="52">
        <f>IF(($H33      =0),0,((($J33      -$H33      )/$H33      )*100))</f>
        <v>0</v>
      </c>
      <c r="S33" s="53">
        <f>IF(($I33      =0),0,((($K33      -$I33      )/$I33      )*100))</f>
        <v>-100</v>
      </c>
      <c r="T33" s="52">
        <f>IF($E33   =0,0,($P33   /$E33   )*100)</f>
        <v>0</v>
      </c>
      <c r="U33" s="54">
        <f>IF($E33   =0,0,($Q33   /$E33   )*100)</f>
        <v>205.64688536675266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42650000</v>
      </c>
      <c r="C35" s="92"/>
      <c r="D35" s="92"/>
      <c r="E35" s="92">
        <f t="shared" ref="E35:E40" si="18">$B35      +$C35      +$D35</f>
        <v>42650000</v>
      </c>
      <c r="F35" s="93">
        <v>42650000</v>
      </c>
      <c r="G35" s="94">
        <v>27500000</v>
      </c>
      <c r="H35" s="93"/>
      <c r="I35" s="94"/>
      <c r="J35" s="93">
        <v>28523000</v>
      </c>
      <c r="K35" s="94">
        <v>28522628</v>
      </c>
      <c r="L35" s="93"/>
      <c r="M35" s="94"/>
      <c r="N35" s="93"/>
      <c r="O35" s="94"/>
      <c r="P35" s="93">
        <f t="shared" ref="P35:P40" si="19">$H35      +$J35      +$L35      +$N35</f>
        <v>28523000</v>
      </c>
      <c r="Q35" s="94">
        <f t="shared" ref="Q35:Q40" si="20">$I35      +$K35      +$M35      +$O35</f>
        <v>28522628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66.876905041031648</v>
      </c>
      <c r="U35" s="50">
        <f t="shared" ref="U35:U39" si="24">IF(($E35      =0),0,(($Q35      /$E35      )*100))</f>
        <v>66.876032825322397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634000</v>
      </c>
      <c r="C36" s="92"/>
      <c r="D36" s="92"/>
      <c r="E36" s="92">
        <f t="shared" si="18"/>
        <v>634000</v>
      </c>
      <c r="F36" s="93">
        <v>634000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43284000</v>
      </c>
      <c r="C40" s="95">
        <f>SUM(C35:C39)</f>
        <v>0</v>
      </c>
      <c r="D40" s="95"/>
      <c r="E40" s="95">
        <f t="shared" si="18"/>
        <v>43284000</v>
      </c>
      <c r="F40" s="96">
        <f t="shared" ref="F40:O40" si="25">SUM(F35:F39)</f>
        <v>43284000</v>
      </c>
      <c r="G40" s="97">
        <f t="shared" si="25"/>
        <v>27500000</v>
      </c>
      <c r="H40" s="96">
        <f t="shared" si="25"/>
        <v>0</v>
      </c>
      <c r="I40" s="97">
        <f t="shared" si="25"/>
        <v>0</v>
      </c>
      <c r="J40" s="96">
        <f t="shared" si="25"/>
        <v>28523000</v>
      </c>
      <c r="K40" s="97">
        <f t="shared" si="25"/>
        <v>28522628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28523000</v>
      </c>
      <c r="Q40" s="97">
        <f t="shared" si="20"/>
        <v>28522628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66.876905041031648</v>
      </c>
      <c r="U40" s="54">
        <f>IF((+$E35+$E38) =0,0,(Q40   /(+$E35+$E38) )*100)</f>
        <v>66.876032825322397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5000000</v>
      </c>
      <c r="C44" s="92"/>
      <c r="D44" s="92"/>
      <c r="E44" s="92">
        <f t="shared" si="26"/>
        <v>5000000</v>
      </c>
      <c r="F44" s="93">
        <v>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5000000</v>
      </c>
      <c r="C53" s="95">
        <f>SUM(C42:C52)</f>
        <v>0</v>
      </c>
      <c r="D53" s="95"/>
      <c r="E53" s="95">
        <f t="shared" si="26"/>
        <v>5000000</v>
      </c>
      <c r="F53" s="96">
        <f t="shared" ref="F53:O53" si="33">SUM(F42:F52)</f>
        <v>5000000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77097000</v>
      </c>
      <c r="C67" s="104">
        <f>SUM(C9:C14,C17:C23,C26:C29,C32,C35:C39,C42:C52,C55:C58,C61:C65)</f>
        <v>0</v>
      </c>
      <c r="D67" s="104"/>
      <c r="E67" s="104">
        <f t="shared" si="35"/>
        <v>77097000</v>
      </c>
      <c r="F67" s="105">
        <f t="shared" ref="F67:O67" si="43">SUM(F9:F14,F17:F23,F26:F29,F32,F35:F39,F42:F52,F55:F58,F61:F65)</f>
        <v>77097000</v>
      </c>
      <c r="G67" s="106">
        <f t="shared" si="43"/>
        <v>44279000</v>
      </c>
      <c r="H67" s="105">
        <f t="shared" si="43"/>
        <v>6647000</v>
      </c>
      <c r="I67" s="106">
        <f t="shared" si="43"/>
        <v>19742771</v>
      </c>
      <c r="J67" s="105">
        <f t="shared" si="43"/>
        <v>35180000</v>
      </c>
      <c r="K67" s="106">
        <f t="shared" si="43"/>
        <v>29294972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41827000</v>
      </c>
      <c r="Q67" s="106">
        <f t="shared" si="37"/>
        <v>49037743</v>
      </c>
      <c r="R67" s="61">
        <f t="shared" si="38"/>
        <v>429.26132089664509</v>
      </c>
      <c r="S67" s="62">
        <f t="shared" si="39"/>
        <v>48.383284190451278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58.529588738228178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68.619765473041994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68840000</v>
      </c>
      <c r="C69" s="92"/>
      <c r="D69" s="92"/>
      <c r="E69" s="92">
        <f>$B69      +$C69      +$D69</f>
        <v>68840000</v>
      </c>
      <c r="F69" s="93">
        <v>68840000</v>
      </c>
      <c r="G69" s="94">
        <v>58017000</v>
      </c>
      <c r="H69" s="93">
        <v>16125000</v>
      </c>
      <c r="I69" s="94">
        <v>18839837</v>
      </c>
      <c r="J69" s="93">
        <v>36823000</v>
      </c>
      <c r="K69" s="94">
        <v>23378700</v>
      </c>
      <c r="L69" s="93"/>
      <c r="M69" s="94"/>
      <c r="N69" s="93"/>
      <c r="O69" s="94"/>
      <c r="P69" s="93">
        <f>$H69      +$J69      +$L69      +$N69</f>
        <v>52948000</v>
      </c>
      <c r="Q69" s="94">
        <f>$I69      +$K69      +$M69      +$O69</f>
        <v>42218537</v>
      </c>
      <c r="R69" s="48">
        <f>IF(($H69      =0),0,((($J69      -$H69      )/$H69      )*100))</f>
        <v>128.35968992248061</v>
      </c>
      <c r="S69" s="49">
        <f>IF(($I69      =0),0,((($K69      -$I69      )/$I69      )*100))</f>
        <v>24.091837949553387</v>
      </c>
      <c r="T69" s="48">
        <f>IF(($E69      =0),0,(($P69      /$E69      )*100))</f>
        <v>76.91458454386985</v>
      </c>
      <c r="U69" s="50">
        <f>IF(($E69      =0),0,(($Q69      /$E69      )*100))</f>
        <v>61.328496513654848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68840000</v>
      </c>
      <c r="C70" s="101">
        <f>C69</f>
        <v>0</v>
      </c>
      <c r="D70" s="101"/>
      <c r="E70" s="101">
        <f>$B70      +$C70      +$D70</f>
        <v>68840000</v>
      </c>
      <c r="F70" s="102">
        <f t="shared" ref="F70:O70" si="44">F69</f>
        <v>68840000</v>
      </c>
      <c r="G70" s="103">
        <f t="shared" si="44"/>
        <v>58017000</v>
      </c>
      <c r="H70" s="102">
        <f t="shared" si="44"/>
        <v>16125000</v>
      </c>
      <c r="I70" s="103">
        <f t="shared" si="44"/>
        <v>18839837</v>
      </c>
      <c r="J70" s="102">
        <f t="shared" si="44"/>
        <v>36823000</v>
      </c>
      <c r="K70" s="103">
        <f t="shared" si="44"/>
        <v>23378700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52948000</v>
      </c>
      <c r="Q70" s="103">
        <f>$I70      +$K70      +$M70      +$O70</f>
        <v>42218537</v>
      </c>
      <c r="R70" s="57">
        <f>IF(($H70      =0),0,((($J70      -$H70      )/$H70      )*100))</f>
        <v>128.35968992248061</v>
      </c>
      <c r="S70" s="58">
        <f>IF(($I70      =0),0,((($K70      -$I70      )/$I70      )*100))</f>
        <v>24.091837949553387</v>
      </c>
      <c r="T70" s="57">
        <f>IF($E70   =0,0,($P70   /$E70   )*100)</f>
        <v>76.91458454386985</v>
      </c>
      <c r="U70" s="59">
        <f>IF($E70   =0,0,($Q70   /$E70 )*100)</f>
        <v>61.328496513654848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68840000</v>
      </c>
      <c r="C71" s="104">
        <f>C69</f>
        <v>0</v>
      </c>
      <c r="D71" s="104"/>
      <c r="E71" s="104">
        <f>$B71      +$C71      +$D71</f>
        <v>68840000</v>
      </c>
      <c r="F71" s="105">
        <f t="shared" ref="F71:O71" si="45">F69</f>
        <v>68840000</v>
      </c>
      <c r="G71" s="106">
        <f t="shared" si="45"/>
        <v>58017000</v>
      </c>
      <c r="H71" s="105">
        <f t="shared" si="45"/>
        <v>16125000</v>
      </c>
      <c r="I71" s="106">
        <f t="shared" si="45"/>
        <v>18839837</v>
      </c>
      <c r="J71" s="105">
        <f t="shared" si="45"/>
        <v>36823000</v>
      </c>
      <c r="K71" s="106">
        <f t="shared" si="45"/>
        <v>23378700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52948000</v>
      </c>
      <c r="Q71" s="106">
        <f>$I71      +$K71      +$M71      +$O71</f>
        <v>42218537</v>
      </c>
      <c r="R71" s="61">
        <f>IF(($H71      =0),0,((($J71      -$H71      )/$H71      )*100))</f>
        <v>128.35968992248061</v>
      </c>
      <c r="S71" s="62">
        <f>IF(($I71      =0),0,((($K71      -$I71      )/$I71      )*100))</f>
        <v>24.091837949553387</v>
      </c>
      <c r="T71" s="61">
        <f>IF($E71   =0,0,($P71   /$E71   )*100)</f>
        <v>76.91458454386985</v>
      </c>
      <c r="U71" s="65">
        <f>IF($E71   =0,0,($Q71   /$E71   )*100)</f>
        <v>61.328496513654848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145937000</v>
      </c>
      <c r="C72" s="104">
        <f>SUM(C9:C14,C17:C23,C26:C29,C32,C35:C39,C42:C52,C55:C58,C61:C65,C69)</f>
        <v>0</v>
      </c>
      <c r="D72" s="104"/>
      <c r="E72" s="104">
        <f>$B72      +$C72      +$D72</f>
        <v>145937000</v>
      </c>
      <c r="F72" s="105">
        <f t="shared" ref="F72:O72" si="46">SUM(F9:F14,F17:F23,F26:F29,F32,F35:F39,F42:F52,F55:F58,F61:F65,F69)</f>
        <v>145937000</v>
      </c>
      <c r="G72" s="106">
        <f t="shared" si="46"/>
        <v>102296000</v>
      </c>
      <c r="H72" s="105">
        <f t="shared" si="46"/>
        <v>22772000</v>
      </c>
      <c r="I72" s="106">
        <f t="shared" si="46"/>
        <v>38582608</v>
      </c>
      <c r="J72" s="105">
        <f t="shared" si="46"/>
        <v>72003000</v>
      </c>
      <c r="K72" s="106">
        <f t="shared" si="46"/>
        <v>52673672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94775000</v>
      </c>
      <c r="Q72" s="106">
        <f>$I72      +$K72      +$M72      +$O72</f>
        <v>91256280</v>
      </c>
      <c r="R72" s="61">
        <f>IF(($H72      =0),0,((($J72      -$H72      )/$H72      )*100))</f>
        <v>216.19093623748461</v>
      </c>
      <c r="S72" s="62">
        <f>IF(($I72      =0),0,((($K72      -$I72      )/$I72      )*100))</f>
        <v>36.521802777044002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67.550230572404018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65.042287050169989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bEpw5MIUp8QoJvOoAYvajAg19M+pkFifD7mR9y0LSeXOPhZTbkvGN0bhtx4Irr+NEIFtmmIGXPyFDxsgDCopYw==" saltValue="aOUy1aQULDfQiZ7sAGSc+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7DD2453838D146B46D351EED47F6DF" ma:contentTypeVersion="" ma:contentTypeDescription="Create a new document." ma:contentTypeScope="" ma:versionID="61c79aaaa8279f9f59b79deeb0050d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B780F72-FF09-409F-B999-F0895258624B}"/>
</file>

<file path=customXml/itemProps2.xml><?xml version="1.0" encoding="utf-8"?>
<ds:datastoreItem xmlns:ds="http://schemas.openxmlformats.org/officeDocument/2006/customXml" ds:itemID="{E1265230-864B-41A9-A658-3CF00A60BF1E}"/>
</file>

<file path=customXml/itemProps3.xml><?xml version="1.0" encoding="utf-8"?>
<ds:datastoreItem xmlns:ds="http://schemas.openxmlformats.org/officeDocument/2006/customXml" ds:itemID="{6A37BFFE-7DCF-44DD-98B1-951D6044BB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Summary</vt:lpstr>
      <vt:lpstr>FS184</vt:lpstr>
      <vt:lpstr>GT421</vt:lpstr>
      <vt:lpstr>GT481</vt:lpstr>
      <vt:lpstr>KZN225</vt:lpstr>
      <vt:lpstr>KZN252</vt:lpstr>
      <vt:lpstr>KZN282</vt:lpstr>
      <vt:lpstr>LIM354</vt:lpstr>
      <vt:lpstr>MP307</vt:lpstr>
      <vt:lpstr>MP312</vt:lpstr>
      <vt:lpstr>MP313</vt:lpstr>
      <vt:lpstr>MP326</vt:lpstr>
      <vt:lpstr>NC091</vt:lpstr>
      <vt:lpstr>NW372</vt:lpstr>
      <vt:lpstr>NW373</vt:lpstr>
      <vt:lpstr>NW403</vt:lpstr>
      <vt:lpstr>NW405</vt:lpstr>
      <vt:lpstr>WC023</vt:lpstr>
      <vt:lpstr>WC024</vt:lpstr>
      <vt:lpstr>WC044</vt:lpstr>
      <vt:lpstr>'FS184'!Print_Area</vt:lpstr>
      <vt:lpstr>'GT421'!Print_Area</vt:lpstr>
      <vt:lpstr>'GT481'!Print_Area</vt:lpstr>
      <vt:lpstr>'KZN225'!Print_Area</vt:lpstr>
      <vt:lpstr>'KZN252'!Print_Area</vt:lpstr>
      <vt:lpstr>'KZN282'!Print_Area</vt:lpstr>
      <vt:lpstr>'LIM354'!Print_Area</vt:lpstr>
      <vt:lpstr>'MP307'!Print_Area</vt:lpstr>
      <vt:lpstr>'MP312'!Print_Area</vt:lpstr>
      <vt:lpstr>'MP313'!Print_Area</vt:lpstr>
      <vt:lpstr>'MP326'!Print_Area</vt:lpstr>
      <vt:lpstr>'NC091'!Print_Area</vt:lpstr>
      <vt:lpstr>'NW372'!Print_Area</vt:lpstr>
      <vt:lpstr>'NW373'!Print_Area</vt:lpstr>
      <vt:lpstr>'NW403'!Print_Area</vt:lpstr>
      <vt:lpstr>'NW405'!Print_Area</vt:lpstr>
      <vt:lpstr>Summary!Print_Area</vt:lpstr>
      <vt:lpstr>'WC023'!Print_Area</vt:lpstr>
      <vt:lpstr>'WC024'!Print_Area</vt:lpstr>
      <vt:lpstr>'WC044'!Print_Area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2024-02-01T09:17:06Z</dcterms:created>
  <dcterms:modified xsi:type="dcterms:W3CDTF">2024-02-01T09:18:35Z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0x010100687DD2453838D146B46D351EED47F6DF</vt:lpwstr>
  </property>
</Properties>
</file>