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8_{3A5DCFE4-8AAB-47E0-BC85-4216DF601AA0}" xr6:coauthVersionLast="47" xr6:coauthVersionMax="47" xr10:uidLastSave="{00000000-0000-0000-0000-000000000000}"/>
  <workbookProtection workbookAlgorithmName="SHA-512" workbookHashValue="ZWm5py9xjnvMqBSwFaPKq/6Mfe9Gi3w+0QxdGFRHQyMrNq+4giJMP+wqtumuUd0Dh90LNw3dYe6sbznBYyjM7A==" workbookSaltValue="ZlT7Ua+6QH3alX5zGUyt+g==" workbookSpinCount="100000" lockStructure="1"/>
  <bookViews>
    <workbookView xWindow="28680" yWindow="-120" windowWidth="29040" windowHeight="1584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D45" i="12"/>
  <c r="W45" i="12"/>
  <c r="V45" i="12"/>
  <c r="X45" i="12" s="1"/>
  <c r="S45" i="12"/>
  <c r="R45" i="12"/>
  <c r="T45" i="12" s="1"/>
  <c r="O45" i="12"/>
  <c r="N45" i="12"/>
  <c r="P45" i="12" s="1"/>
  <c r="K45" i="12"/>
  <c r="AA45" i="12" s="1"/>
  <c r="J45" i="12"/>
  <c r="H45" i="12"/>
  <c r="G45" i="12"/>
  <c r="E45" i="12"/>
  <c r="D45" i="12"/>
  <c r="F45" i="12" s="1"/>
  <c r="AI44" i="12"/>
  <c r="AH44" i="12"/>
  <c r="AJ44" i="12" s="1"/>
  <c r="AG44" i="12"/>
  <c r="AF44" i="12"/>
  <c r="AE44" i="12"/>
  <c r="AD44" i="12"/>
  <c r="W44" i="12"/>
  <c r="V44" i="12"/>
  <c r="X44" i="12" s="1"/>
  <c r="S44" i="12"/>
  <c r="R44" i="12"/>
  <c r="T44" i="12" s="1"/>
  <c r="P44" i="12"/>
  <c r="O44" i="12"/>
  <c r="N44" i="12"/>
  <c r="K44" i="12"/>
  <c r="J44" i="12"/>
  <c r="H44" i="12"/>
  <c r="I44" i="12" s="1"/>
  <c r="Y44" i="12" s="1"/>
  <c r="G44" i="12"/>
  <c r="F44" i="12"/>
  <c r="Q44" i="12" s="1"/>
  <c r="E44" i="12"/>
  <c r="D44" i="12"/>
  <c r="AJ43" i="12"/>
  <c r="AF43" i="12"/>
  <c r="AK43" i="12" s="1"/>
  <c r="AA43" i="12"/>
  <c r="AB43" i="12" s="1"/>
  <c r="Z43" i="12"/>
  <c r="X43" i="12"/>
  <c r="T43" i="12"/>
  <c r="P43" i="12"/>
  <c r="L43" i="12"/>
  <c r="I43" i="12"/>
  <c r="F43" i="12"/>
  <c r="AJ42" i="12"/>
  <c r="AF42" i="12"/>
  <c r="AA42" i="12"/>
  <c r="Z42" i="12"/>
  <c r="AB42" i="12" s="1"/>
  <c r="X42" i="12"/>
  <c r="U42" i="12"/>
  <c r="T42" i="12"/>
  <c r="P42" i="12"/>
  <c r="L42" i="12"/>
  <c r="I42" i="12"/>
  <c r="F42" i="12"/>
  <c r="AJ41" i="12"/>
  <c r="AF41" i="12"/>
  <c r="AK41" i="12" s="1"/>
  <c r="AA41" i="12"/>
  <c r="Z41" i="12"/>
  <c r="X41" i="12"/>
  <c r="T41" i="12"/>
  <c r="P41" i="12"/>
  <c r="L41" i="12"/>
  <c r="I41" i="12"/>
  <c r="F41" i="12"/>
  <c r="AJ40" i="12"/>
  <c r="AF40" i="12"/>
  <c r="AA40" i="12"/>
  <c r="Z40" i="12"/>
  <c r="X40" i="12"/>
  <c r="T40" i="12"/>
  <c r="AK40" i="12" s="1"/>
  <c r="P40" i="12"/>
  <c r="L40" i="12"/>
  <c r="I40" i="12"/>
  <c r="F40" i="12"/>
  <c r="AI39" i="12"/>
  <c r="AH39" i="12"/>
  <c r="AJ39" i="12" s="1"/>
  <c r="AG39" i="12"/>
  <c r="AE39" i="12"/>
  <c r="AD39" i="12"/>
  <c r="AF39" i="12" s="1"/>
  <c r="AK39" i="12" s="1"/>
  <c r="W39" i="12"/>
  <c r="V39" i="12"/>
  <c r="X39" i="12" s="1"/>
  <c r="S39" i="12"/>
  <c r="R39" i="12"/>
  <c r="T39" i="12" s="1"/>
  <c r="O39" i="12"/>
  <c r="N39" i="12"/>
  <c r="K39" i="12"/>
  <c r="J39" i="12"/>
  <c r="H39" i="12"/>
  <c r="G39" i="12"/>
  <c r="I39" i="12" s="1"/>
  <c r="F39" i="12"/>
  <c r="E39" i="12"/>
  <c r="D39" i="12"/>
  <c r="AJ38" i="12"/>
  <c r="AF38" i="12"/>
  <c r="AA38" i="12"/>
  <c r="Z38" i="12"/>
  <c r="AB38" i="12" s="1"/>
  <c r="AC38" i="12" s="1"/>
  <c r="X38" i="12"/>
  <c r="T38" i="12"/>
  <c r="P38" i="12"/>
  <c r="Q38" i="12" s="1"/>
  <c r="L38" i="12"/>
  <c r="M38" i="12" s="1"/>
  <c r="I38" i="12"/>
  <c r="F38" i="12"/>
  <c r="AJ37" i="12"/>
  <c r="AF37" i="12"/>
  <c r="AK37" i="12" s="1"/>
  <c r="AA37" i="12"/>
  <c r="Z37" i="12"/>
  <c r="X37" i="12"/>
  <c r="T37" i="12"/>
  <c r="P37" i="12"/>
  <c r="L37" i="12"/>
  <c r="I37" i="12"/>
  <c r="Y37" i="12" s="1"/>
  <c r="F37" i="12"/>
  <c r="AJ36" i="12"/>
  <c r="AF36" i="12"/>
  <c r="AB36" i="12"/>
  <c r="AA36" i="12"/>
  <c r="Z36" i="12"/>
  <c r="X36" i="12"/>
  <c r="T36" i="12"/>
  <c r="U36" i="12" s="1"/>
  <c r="P36" i="12"/>
  <c r="Q36" i="12" s="1"/>
  <c r="L36" i="12"/>
  <c r="I36" i="12"/>
  <c r="F36" i="12"/>
  <c r="AJ35" i="12"/>
  <c r="AF35" i="12"/>
  <c r="AK35" i="12" s="1"/>
  <c r="AC35" i="12"/>
  <c r="AA35" i="12"/>
  <c r="AB35" i="12" s="1"/>
  <c r="Z35" i="12"/>
  <c r="X35" i="12"/>
  <c r="T35" i="12"/>
  <c r="P35" i="12"/>
  <c r="L35" i="12"/>
  <c r="I35" i="12"/>
  <c r="Y35" i="12" s="1"/>
  <c r="F35" i="12"/>
  <c r="Q35" i="12" s="1"/>
  <c r="AJ34" i="12"/>
  <c r="AF34" i="12"/>
  <c r="AA34" i="12"/>
  <c r="Z34" i="12"/>
  <c r="X34" i="12"/>
  <c r="U34" i="12"/>
  <c r="T34" i="12"/>
  <c r="P34" i="12"/>
  <c r="L34" i="12"/>
  <c r="I34" i="12"/>
  <c r="F34" i="12"/>
  <c r="AJ33" i="12"/>
  <c r="AF33" i="12"/>
  <c r="AK33" i="12" s="1"/>
  <c r="AA33" i="12"/>
  <c r="Z33" i="12"/>
  <c r="AB33" i="12" s="1"/>
  <c r="X33" i="12"/>
  <c r="T33" i="12"/>
  <c r="P33" i="12"/>
  <c r="L33" i="12"/>
  <c r="I33" i="12"/>
  <c r="U33" i="12" s="1"/>
  <c r="F33" i="12"/>
  <c r="AJ32" i="12"/>
  <c r="AF32" i="12"/>
  <c r="AA32" i="12"/>
  <c r="Z32" i="12"/>
  <c r="X32" i="12"/>
  <c r="T32" i="12"/>
  <c r="AK32" i="12" s="1"/>
  <c r="P32" i="12"/>
  <c r="L32" i="12"/>
  <c r="I32" i="12"/>
  <c r="F32" i="12"/>
  <c r="AJ31" i="12"/>
  <c r="AF31" i="12"/>
  <c r="AK31" i="12" s="1"/>
  <c r="AA31" i="12"/>
  <c r="Z31" i="12"/>
  <c r="X31" i="12"/>
  <c r="T31" i="12"/>
  <c r="P31" i="12"/>
  <c r="L31" i="12"/>
  <c r="I31" i="12"/>
  <c r="Y31" i="12" s="1"/>
  <c r="F31" i="12"/>
  <c r="AI30" i="12"/>
  <c r="AH30" i="12"/>
  <c r="AG30" i="12"/>
  <c r="AE30" i="12"/>
  <c r="AD30" i="12"/>
  <c r="AF30" i="12" s="1"/>
  <c r="W30" i="12"/>
  <c r="X30" i="12" s="1"/>
  <c r="V30" i="12"/>
  <c r="S30" i="12"/>
  <c r="R30" i="12"/>
  <c r="O30" i="12"/>
  <c r="P30" i="12" s="1"/>
  <c r="N30" i="12"/>
  <c r="K30" i="12"/>
  <c r="J30" i="12"/>
  <c r="L30" i="12" s="1"/>
  <c r="H30" i="12"/>
  <c r="G30" i="12"/>
  <c r="F30" i="12"/>
  <c r="E30" i="12"/>
  <c r="D30" i="12"/>
  <c r="AJ29" i="12"/>
  <c r="AF29" i="12"/>
  <c r="AA29" i="12"/>
  <c r="AB29" i="12" s="1"/>
  <c r="AC29" i="12" s="1"/>
  <c r="Z29" i="12"/>
  <c r="X29" i="12"/>
  <c r="T29" i="12"/>
  <c r="U29" i="12" s="1"/>
  <c r="P29" i="12"/>
  <c r="L29" i="12"/>
  <c r="I29" i="12"/>
  <c r="F29" i="12"/>
  <c r="M29" i="12" s="1"/>
  <c r="AJ28" i="12"/>
  <c r="AF28" i="12"/>
  <c r="AA28" i="12"/>
  <c r="AB28" i="12" s="1"/>
  <c r="AC28" i="12" s="1"/>
  <c r="Z28" i="12"/>
  <c r="X28" i="12"/>
  <c r="U28" i="12"/>
  <c r="T28" i="12"/>
  <c r="P28" i="12"/>
  <c r="Q28" i="12" s="1"/>
  <c r="L28" i="12"/>
  <c r="I28" i="12"/>
  <c r="Y28" i="12" s="1"/>
  <c r="F28" i="12"/>
  <c r="AJ27" i="12"/>
  <c r="AF27" i="12"/>
  <c r="AK27" i="12" s="1"/>
  <c r="AA27" i="12"/>
  <c r="Z27" i="12"/>
  <c r="X27" i="12"/>
  <c r="T27" i="12"/>
  <c r="P27" i="12"/>
  <c r="L27" i="12"/>
  <c r="I27" i="12"/>
  <c r="U27" i="12" s="1"/>
  <c r="F27" i="12"/>
  <c r="AJ26" i="12"/>
  <c r="AF26" i="12"/>
  <c r="AA26" i="12"/>
  <c r="Z26" i="12"/>
  <c r="AB26" i="12" s="1"/>
  <c r="Y26" i="12"/>
  <c r="X26" i="12"/>
  <c r="T26" i="12"/>
  <c r="U26" i="12" s="1"/>
  <c r="P26" i="12"/>
  <c r="L26" i="12"/>
  <c r="I26" i="12"/>
  <c r="F26" i="12"/>
  <c r="AK25" i="12"/>
  <c r="AJ25" i="12"/>
  <c r="AF25" i="12"/>
  <c r="AA25" i="12"/>
  <c r="Z25" i="12"/>
  <c r="X25" i="12"/>
  <c r="T25" i="12"/>
  <c r="P25" i="12"/>
  <c r="L25" i="12"/>
  <c r="I25" i="12"/>
  <c r="Y25" i="12" s="1"/>
  <c r="F25" i="12"/>
  <c r="AI24" i="12"/>
  <c r="AH24" i="12"/>
  <c r="AJ24" i="12" s="1"/>
  <c r="AG24" i="12"/>
  <c r="AE24" i="12"/>
  <c r="AD24" i="12"/>
  <c r="AF24" i="12" s="1"/>
  <c r="AK24" i="12" s="1"/>
  <c r="W24" i="12"/>
  <c r="V24" i="12"/>
  <c r="X24" i="12" s="1"/>
  <c r="S24" i="12"/>
  <c r="R24" i="12"/>
  <c r="T24" i="12" s="1"/>
  <c r="O24" i="12"/>
  <c r="N24" i="12"/>
  <c r="P24" i="12" s="1"/>
  <c r="K24" i="12"/>
  <c r="AA24" i="12" s="1"/>
  <c r="J24" i="12"/>
  <c r="H24" i="12"/>
  <c r="I24" i="12" s="1"/>
  <c r="G24" i="12"/>
  <c r="F24" i="12"/>
  <c r="E24" i="12"/>
  <c r="D24" i="12"/>
  <c r="AJ23" i="12"/>
  <c r="AF23" i="12"/>
  <c r="AK23" i="12" s="1"/>
  <c r="AA23" i="12"/>
  <c r="AB23" i="12" s="1"/>
  <c r="AC23" i="12" s="1"/>
  <c r="Z23" i="12"/>
  <c r="X23" i="12"/>
  <c r="T23" i="12"/>
  <c r="P23" i="12"/>
  <c r="M23" i="12"/>
  <c r="L23" i="12"/>
  <c r="I23" i="12"/>
  <c r="Y23" i="12" s="1"/>
  <c r="F23" i="12"/>
  <c r="Q23" i="12" s="1"/>
  <c r="AJ22" i="12"/>
  <c r="AF22" i="12"/>
  <c r="AB22" i="12"/>
  <c r="AA22" i="12"/>
  <c r="Z22" i="12"/>
  <c r="X22" i="12"/>
  <c r="T22" i="12"/>
  <c r="P22" i="12"/>
  <c r="L22" i="12"/>
  <c r="I22" i="12"/>
  <c r="F22" i="12"/>
  <c r="AJ21" i="12"/>
  <c r="AF21" i="12"/>
  <c r="AB21" i="12"/>
  <c r="AA21" i="12"/>
  <c r="Z21" i="12"/>
  <c r="X21" i="12"/>
  <c r="T21" i="12"/>
  <c r="U21" i="12" s="1"/>
  <c r="P21" i="12"/>
  <c r="L21" i="12"/>
  <c r="I21" i="12"/>
  <c r="AC21" i="12" s="1"/>
  <c r="F21" i="12"/>
  <c r="AJ20" i="12"/>
  <c r="AF20" i="12"/>
  <c r="AA20" i="12"/>
  <c r="Z20" i="12"/>
  <c r="AB20" i="12" s="1"/>
  <c r="X20" i="12"/>
  <c r="T20" i="12"/>
  <c r="P20" i="12"/>
  <c r="L20" i="12"/>
  <c r="I20" i="12"/>
  <c r="F20" i="12"/>
  <c r="AJ19" i="12"/>
  <c r="AF19" i="12"/>
  <c r="AA19" i="12"/>
  <c r="Z19" i="12"/>
  <c r="X19" i="12"/>
  <c r="U19" i="12"/>
  <c r="T19" i="12"/>
  <c r="AK19" i="12" s="1"/>
  <c r="P19" i="12"/>
  <c r="L19" i="12"/>
  <c r="I19" i="12"/>
  <c r="F19" i="12"/>
  <c r="AJ18" i="12"/>
  <c r="AF18" i="12"/>
  <c r="AK18" i="12" s="1"/>
  <c r="AA18" i="12"/>
  <c r="Z18" i="12"/>
  <c r="X18" i="12"/>
  <c r="T18" i="12"/>
  <c r="P18" i="12"/>
  <c r="L18" i="12"/>
  <c r="I18" i="12"/>
  <c r="Y18" i="12" s="1"/>
  <c r="F18" i="12"/>
  <c r="Q18" i="12" s="1"/>
  <c r="AI17" i="12"/>
  <c r="AH17" i="12"/>
  <c r="AG17" i="12"/>
  <c r="AE17" i="12"/>
  <c r="AD17" i="12"/>
  <c r="AF17" i="12" s="1"/>
  <c r="W17" i="12"/>
  <c r="V17" i="12"/>
  <c r="S17" i="12"/>
  <c r="R17" i="12"/>
  <c r="P17" i="12"/>
  <c r="O17" i="12"/>
  <c r="N17" i="12"/>
  <c r="K17" i="12"/>
  <c r="AA17" i="12" s="1"/>
  <c r="J17" i="12"/>
  <c r="H17" i="12"/>
  <c r="I17" i="12" s="1"/>
  <c r="G17" i="12"/>
  <c r="E17" i="12"/>
  <c r="F17" i="12" s="1"/>
  <c r="D17" i="12"/>
  <c r="AJ16" i="12"/>
  <c r="AF16" i="12"/>
  <c r="AK16" i="12" s="1"/>
  <c r="AB16" i="12"/>
  <c r="AC16" i="12" s="1"/>
  <c r="AA16" i="12"/>
  <c r="Z16" i="12"/>
  <c r="X16" i="12"/>
  <c r="T16" i="12"/>
  <c r="P16" i="12"/>
  <c r="L16" i="12"/>
  <c r="M16" i="12" s="1"/>
  <c r="I16" i="12"/>
  <c r="Y16" i="12" s="1"/>
  <c r="F16" i="12"/>
  <c r="Q16" i="12" s="1"/>
  <c r="AJ15" i="12"/>
  <c r="AF15" i="12"/>
  <c r="AA15" i="12"/>
  <c r="Z15" i="12"/>
  <c r="X15" i="12"/>
  <c r="U15" i="12"/>
  <c r="T15" i="12"/>
  <c r="P15" i="12"/>
  <c r="L15" i="12"/>
  <c r="I15" i="12"/>
  <c r="F15" i="12"/>
  <c r="M15" i="12" s="1"/>
  <c r="AJ14" i="12"/>
  <c r="AF14" i="12"/>
  <c r="AA14" i="12"/>
  <c r="AB14" i="12" s="1"/>
  <c r="Z14" i="12"/>
  <c r="X14" i="12"/>
  <c r="T14" i="12"/>
  <c r="U14" i="12" s="1"/>
  <c r="P14" i="12"/>
  <c r="L14" i="12"/>
  <c r="I14" i="12"/>
  <c r="F14" i="12"/>
  <c r="AJ13" i="12"/>
  <c r="AF13" i="12"/>
  <c r="AA13" i="12"/>
  <c r="Z13" i="12"/>
  <c r="AB13" i="12" s="1"/>
  <c r="Y13" i="12"/>
  <c r="X13" i="12"/>
  <c r="T13" i="12"/>
  <c r="U13" i="12" s="1"/>
  <c r="P13" i="12"/>
  <c r="L13" i="12"/>
  <c r="I13" i="12"/>
  <c r="F13" i="12"/>
  <c r="AK12" i="12"/>
  <c r="AJ12" i="12"/>
  <c r="AF12" i="12"/>
  <c r="AA12" i="12"/>
  <c r="Z12" i="12"/>
  <c r="X12" i="12"/>
  <c r="T12" i="12"/>
  <c r="P12" i="12"/>
  <c r="L12" i="12"/>
  <c r="I12" i="12"/>
  <c r="F12" i="12"/>
  <c r="AJ11" i="12"/>
  <c r="AF11" i="12"/>
  <c r="AA11" i="12"/>
  <c r="Z11" i="12"/>
  <c r="X11" i="12"/>
  <c r="Y11" i="12" s="1"/>
  <c r="T11" i="12"/>
  <c r="AK11" i="12" s="1"/>
  <c r="P11" i="12"/>
  <c r="L11" i="12"/>
  <c r="I11" i="12"/>
  <c r="F11" i="12"/>
  <c r="AI10" i="12"/>
  <c r="AH10" i="12"/>
  <c r="AJ10" i="12" s="1"/>
  <c r="AG10" i="12"/>
  <c r="AF10" i="12"/>
  <c r="AE10" i="12"/>
  <c r="AD10" i="12"/>
  <c r="W10" i="12"/>
  <c r="V10" i="12"/>
  <c r="S10" i="12"/>
  <c r="R10" i="12"/>
  <c r="T10" i="12" s="1"/>
  <c r="O10" i="12"/>
  <c r="N10" i="12"/>
  <c r="K10" i="12"/>
  <c r="J10" i="12"/>
  <c r="H10" i="12"/>
  <c r="G10" i="12"/>
  <c r="E10" i="12"/>
  <c r="D10" i="12"/>
  <c r="F10" i="12" s="1"/>
  <c r="AJ9" i="12"/>
  <c r="AF9" i="12"/>
  <c r="AA9" i="12"/>
  <c r="AB9" i="12" s="1"/>
  <c r="AC9" i="12" s="1"/>
  <c r="Z9" i="12"/>
  <c r="X9" i="12"/>
  <c r="T9" i="12"/>
  <c r="U9" i="12" s="1"/>
  <c r="P9" i="12"/>
  <c r="Q9" i="12" s="1"/>
  <c r="M9" i="12"/>
  <c r="L9" i="12"/>
  <c r="I9" i="12"/>
  <c r="Y9" i="12" s="1"/>
  <c r="F9" i="12"/>
  <c r="AI35" i="11"/>
  <c r="AH35" i="11"/>
  <c r="AJ35" i="11" s="1"/>
  <c r="AG35" i="11"/>
  <c r="AE35" i="11"/>
  <c r="AF35" i="11" s="1"/>
  <c r="AK35" i="11" s="1"/>
  <c r="AD35" i="11"/>
  <c r="W35" i="11"/>
  <c r="X35" i="11" s="1"/>
  <c r="V35" i="11"/>
  <c r="T35" i="11"/>
  <c r="S35" i="11"/>
  <c r="R35" i="11"/>
  <c r="O35" i="11"/>
  <c r="N35" i="11"/>
  <c r="L35" i="11"/>
  <c r="K35" i="11"/>
  <c r="J35" i="11"/>
  <c r="H35" i="11"/>
  <c r="G35" i="11"/>
  <c r="E35" i="11"/>
  <c r="D35" i="11"/>
  <c r="F35" i="11" s="1"/>
  <c r="AJ34" i="11"/>
  <c r="AI34" i="11"/>
  <c r="AH34" i="11"/>
  <c r="AG34" i="11"/>
  <c r="AE34" i="11"/>
  <c r="AD34" i="11"/>
  <c r="W34" i="11"/>
  <c r="V34" i="11"/>
  <c r="X34" i="11" s="1"/>
  <c r="T34" i="11"/>
  <c r="S34" i="11"/>
  <c r="R34" i="11"/>
  <c r="O34" i="11"/>
  <c r="N34" i="11"/>
  <c r="K34" i="11"/>
  <c r="J34" i="11"/>
  <c r="I34" i="11"/>
  <c r="Y34" i="11" s="1"/>
  <c r="H34" i="11"/>
  <c r="G34" i="11"/>
  <c r="E34" i="11"/>
  <c r="F34" i="11" s="1"/>
  <c r="D34" i="11"/>
  <c r="AJ33" i="11"/>
  <c r="AF33" i="11"/>
  <c r="AK33" i="11" s="1"/>
  <c r="AA33" i="11"/>
  <c r="AB33" i="11" s="1"/>
  <c r="Z33" i="11"/>
  <c r="X33" i="11"/>
  <c r="T33" i="11"/>
  <c r="P33" i="11"/>
  <c r="L33" i="11"/>
  <c r="I33" i="11"/>
  <c r="U33" i="11" s="1"/>
  <c r="F33" i="11"/>
  <c r="M33" i="11" s="1"/>
  <c r="AJ32" i="11"/>
  <c r="AF32" i="11"/>
  <c r="AB32" i="11"/>
  <c r="AA32" i="11"/>
  <c r="Z32" i="11"/>
  <c r="X32" i="11"/>
  <c r="U32" i="11"/>
  <c r="T32" i="11"/>
  <c r="AK32" i="11" s="1"/>
  <c r="P32" i="11"/>
  <c r="Q32" i="11" s="1"/>
  <c r="L32" i="11"/>
  <c r="I32" i="11"/>
  <c r="F32" i="11"/>
  <c r="AJ31" i="11"/>
  <c r="AF31" i="11"/>
  <c r="AK31" i="11" s="1"/>
  <c r="AA31" i="11"/>
  <c r="AB31" i="11" s="1"/>
  <c r="Z31" i="11"/>
  <c r="X31" i="11"/>
  <c r="T31" i="11"/>
  <c r="P31" i="11"/>
  <c r="L31" i="11"/>
  <c r="I31" i="11"/>
  <c r="Y31" i="11" s="1"/>
  <c r="F31" i="11"/>
  <c r="Q31" i="11" s="1"/>
  <c r="AJ30" i="11"/>
  <c r="AF30" i="11"/>
  <c r="AB30" i="11"/>
  <c r="AA30" i="11"/>
  <c r="Z30" i="11"/>
  <c r="X30" i="11"/>
  <c r="T30" i="11"/>
  <c r="P30" i="11"/>
  <c r="L30" i="11"/>
  <c r="I30" i="11"/>
  <c r="F30" i="11"/>
  <c r="AI29" i="11"/>
  <c r="AH29" i="11"/>
  <c r="AJ29" i="11" s="1"/>
  <c r="AG29" i="11"/>
  <c r="AE29" i="11"/>
  <c r="AF29" i="11" s="1"/>
  <c r="AD29" i="11"/>
  <c r="W29" i="11"/>
  <c r="V29" i="11"/>
  <c r="S29" i="11"/>
  <c r="R29" i="11"/>
  <c r="T29" i="11" s="1"/>
  <c r="O29" i="11"/>
  <c r="P29" i="11" s="1"/>
  <c r="N29" i="11"/>
  <c r="L29" i="11"/>
  <c r="K29" i="11"/>
  <c r="J29" i="11"/>
  <c r="H29" i="11"/>
  <c r="G29" i="11"/>
  <c r="E29" i="11"/>
  <c r="D29" i="11"/>
  <c r="F29" i="11" s="1"/>
  <c r="AJ28" i="11"/>
  <c r="AF28" i="11"/>
  <c r="AB28" i="11"/>
  <c r="AA28" i="11"/>
  <c r="Z28" i="11"/>
  <c r="X28" i="11"/>
  <c r="T28" i="11"/>
  <c r="AK28" i="11" s="1"/>
  <c r="P28" i="11"/>
  <c r="Q28" i="11" s="1"/>
  <c r="L28" i="11"/>
  <c r="M28" i="11" s="1"/>
  <c r="I28" i="11"/>
  <c r="AC28" i="11" s="1"/>
  <c r="F28" i="11"/>
  <c r="AJ27" i="11"/>
  <c r="AF27" i="11"/>
  <c r="AK27" i="11" s="1"/>
  <c r="AA27" i="11"/>
  <c r="Z27" i="11"/>
  <c r="X27" i="11"/>
  <c r="T27" i="11"/>
  <c r="P27" i="11"/>
  <c r="L27" i="11"/>
  <c r="I27" i="11"/>
  <c r="U27" i="11" s="1"/>
  <c r="F27" i="11"/>
  <c r="AJ26" i="11"/>
  <c r="AF26" i="11"/>
  <c r="AK26" i="11" s="1"/>
  <c r="AA26" i="11"/>
  <c r="AB26" i="11" s="1"/>
  <c r="Z26" i="11"/>
  <c r="X26" i="11"/>
  <c r="T26" i="11"/>
  <c r="P26" i="11"/>
  <c r="Q26" i="11" s="1"/>
  <c r="M26" i="11"/>
  <c r="L26" i="11"/>
  <c r="I26" i="11"/>
  <c r="U26" i="11" s="1"/>
  <c r="F26" i="11"/>
  <c r="AJ25" i="11"/>
  <c r="AF25" i="11"/>
  <c r="AA25" i="11"/>
  <c r="AB25" i="11" s="1"/>
  <c r="AC25" i="11" s="1"/>
  <c r="Z25" i="11"/>
  <c r="X25" i="11"/>
  <c r="T25" i="11"/>
  <c r="AK25" i="11" s="1"/>
  <c r="P25" i="11"/>
  <c r="L25" i="11"/>
  <c r="I25" i="11"/>
  <c r="F25" i="11"/>
  <c r="M25" i="11" s="1"/>
  <c r="AJ24" i="11"/>
  <c r="AF24" i="11"/>
  <c r="AA24" i="11"/>
  <c r="AB24" i="11" s="1"/>
  <c r="AC24" i="11" s="1"/>
  <c r="Z24" i="11"/>
  <c r="X24" i="11"/>
  <c r="T24" i="11"/>
  <c r="AK24" i="11" s="1"/>
  <c r="Q24" i="11"/>
  <c r="P24" i="11"/>
  <c r="L24" i="11"/>
  <c r="I24" i="11"/>
  <c r="Y24" i="11" s="1"/>
  <c r="F24" i="11"/>
  <c r="AJ23" i="11"/>
  <c r="AF23" i="11"/>
  <c r="AB23" i="11"/>
  <c r="AA23" i="11"/>
  <c r="Z23" i="11"/>
  <c r="X23" i="11"/>
  <c r="T23" i="11"/>
  <c r="P23" i="11"/>
  <c r="L23" i="11"/>
  <c r="I23" i="11"/>
  <c r="F23" i="11"/>
  <c r="M23" i="11" s="1"/>
  <c r="AJ22" i="11"/>
  <c r="AI22" i="11"/>
  <c r="AH22" i="11"/>
  <c r="AG22" i="11"/>
  <c r="AE22" i="11"/>
  <c r="AF22" i="11" s="1"/>
  <c r="AD22" i="11"/>
  <c r="W22" i="11"/>
  <c r="V22" i="11"/>
  <c r="T22" i="11"/>
  <c r="S22" i="11"/>
  <c r="R22" i="11"/>
  <c r="O22" i="11"/>
  <c r="N22" i="11"/>
  <c r="K22" i="11"/>
  <c r="J22" i="11"/>
  <c r="H22" i="11"/>
  <c r="G22" i="11"/>
  <c r="E22" i="11"/>
  <c r="D22" i="11"/>
  <c r="AJ21" i="11"/>
  <c r="AF21" i="11"/>
  <c r="AA21" i="11"/>
  <c r="Z21" i="11"/>
  <c r="AB21" i="11" s="1"/>
  <c r="X21" i="11"/>
  <c r="T21" i="11"/>
  <c r="AK21" i="11" s="1"/>
  <c r="P21" i="11"/>
  <c r="Q21" i="11" s="1"/>
  <c r="L21" i="11"/>
  <c r="M21" i="11" s="1"/>
  <c r="I21" i="11"/>
  <c r="F21" i="11"/>
  <c r="AK20" i="11"/>
  <c r="AJ20" i="11"/>
  <c r="AF20" i="11"/>
  <c r="AA20" i="11"/>
  <c r="Z20" i="11"/>
  <c r="X20" i="11"/>
  <c r="T20" i="11"/>
  <c r="P20" i="11"/>
  <c r="M20" i="11"/>
  <c r="L20" i="11"/>
  <c r="I20" i="11"/>
  <c r="U20" i="11" s="1"/>
  <c r="F20" i="11"/>
  <c r="Q20" i="11" s="1"/>
  <c r="AJ19" i="11"/>
  <c r="AF19" i="11"/>
  <c r="AK19" i="11" s="1"/>
  <c r="AA19" i="11"/>
  <c r="Z19" i="11"/>
  <c r="X19" i="11"/>
  <c r="T19" i="11"/>
  <c r="P19" i="11"/>
  <c r="L19" i="11"/>
  <c r="I19" i="11"/>
  <c r="F19" i="11"/>
  <c r="M19" i="11" s="1"/>
  <c r="AK18" i="11"/>
  <c r="AJ18" i="11"/>
  <c r="AF18" i="11"/>
  <c r="AB18" i="11"/>
  <c r="AC18" i="11" s="1"/>
  <c r="AA18" i="11"/>
  <c r="Z18" i="11"/>
  <c r="X18" i="11"/>
  <c r="U18" i="11"/>
  <c r="T18" i="11"/>
  <c r="Q18" i="11"/>
  <c r="P18" i="11"/>
  <c r="L18" i="11"/>
  <c r="I18" i="11"/>
  <c r="F18" i="11"/>
  <c r="AJ17" i="11"/>
  <c r="AF17" i="11"/>
  <c r="AK17" i="11" s="1"/>
  <c r="AA17" i="11"/>
  <c r="AB17" i="11" s="1"/>
  <c r="Z17" i="11"/>
  <c r="X17" i="11"/>
  <c r="T17" i="11"/>
  <c r="P17" i="11"/>
  <c r="L17" i="11"/>
  <c r="I17" i="11"/>
  <c r="Y17" i="11" s="1"/>
  <c r="F17" i="11"/>
  <c r="Q17" i="11" s="1"/>
  <c r="AJ16" i="11"/>
  <c r="AF16" i="11"/>
  <c r="AB16" i="11"/>
  <c r="AA16" i="11"/>
  <c r="Z16" i="11"/>
  <c r="X16" i="11"/>
  <c r="U16" i="11"/>
  <c r="T16" i="11"/>
  <c r="P16" i="11"/>
  <c r="L16" i="11"/>
  <c r="I16" i="11"/>
  <c r="F16" i="11"/>
  <c r="AI15" i="11"/>
  <c r="AH15" i="11"/>
  <c r="AG15" i="11"/>
  <c r="AE15" i="11"/>
  <c r="AF15" i="11" s="1"/>
  <c r="AD15" i="11"/>
  <c r="W15" i="11"/>
  <c r="X15" i="11" s="1"/>
  <c r="V15" i="11"/>
  <c r="S15" i="11"/>
  <c r="R15" i="11"/>
  <c r="T15" i="11" s="1"/>
  <c r="O15" i="11"/>
  <c r="P15" i="11" s="1"/>
  <c r="N15" i="11"/>
  <c r="K15" i="11"/>
  <c r="J15" i="11"/>
  <c r="H15" i="11"/>
  <c r="G15" i="11"/>
  <c r="I15" i="11" s="1"/>
  <c r="E15" i="11"/>
  <c r="D15" i="11"/>
  <c r="AJ14" i="11"/>
  <c r="AF14" i="11"/>
  <c r="AA14" i="11"/>
  <c r="Z14" i="11"/>
  <c r="X14" i="11"/>
  <c r="T14" i="11"/>
  <c r="AK14" i="11" s="1"/>
  <c r="P14" i="11"/>
  <c r="Q14" i="11" s="1"/>
  <c r="L14" i="11"/>
  <c r="M14" i="11" s="1"/>
  <c r="I14" i="11"/>
  <c r="F14" i="11"/>
  <c r="AJ13" i="11"/>
  <c r="AF13" i="11"/>
  <c r="AK13" i="11" s="1"/>
  <c r="AA13" i="11"/>
  <c r="Z13" i="11"/>
  <c r="X13" i="11"/>
  <c r="T13" i="11"/>
  <c r="P13" i="11"/>
  <c r="L13" i="11"/>
  <c r="I13" i="11"/>
  <c r="U13" i="11" s="1"/>
  <c r="F13" i="11"/>
  <c r="Q13" i="11" s="1"/>
  <c r="AJ12" i="11"/>
  <c r="AF12" i="11"/>
  <c r="AB12" i="11"/>
  <c r="AA12" i="11"/>
  <c r="Z12" i="11"/>
  <c r="X12" i="11"/>
  <c r="T12" i="11"/>
  <c r="P12" i="11"/>
  <c r="Q12" i="11" s="1"/>
  <c r="M12" i="11"/>
  <c r="L12" i="11"/>
  <c r="I12" i="11"/>
  <c r="F12" i="11"/>
  <c r="AJ11" i="11"/>
  <c r="AF11" i="11"/>
  <c r="AC11" i="11"/>
  <c r="AB11" i="11"/>
  <c r="AA11" i="11"/>
  <c r="Z11" i="11"/>
  <c r="X11" i="11"/>
  <c r="T11" i="11"/>
  <c r="Q11" i="11"/>
  <c r="P11" i="11"/>
  <c r="L11" i="11"/>
  <c r="I11" i="11"/>
  <c r="Y11" i="11" s="1"/>
  <c r="F11" i="11"/>
  <c r="AJ10" i="11"/>
  <c r="AF10" i="11"/>
  <c r="AA10" i="11"/>
  <c r="AB10" i="11" s="1"/>
  <c r="AC10" i="11" s="1"/>
  <c r="Z10" i="11"/>
  <c r="X10" i="11"/>
  <c r="T10" i="11"/>
  <c r="P10" i="11"/>
  <c r="L10" i="11"/>
  <c r="I10" i="11"/>
  <c r="F10" i="11"/>
  <c r="AJ9" i="11"/>
  <c r="AF9" i="11"/>
  <c r="AB9" i="11"/>
  <c r="AA9" i="11"/>
  <c r="Z9" i="11"/>
  <c r="X9" i="11"/>
  <c r="T9" i="11"/>
  <c r="U9" i="11" s="1"/>
  <c r="P9" i="11"/>
  <c r="L9" i="11"/>
  <c r="I9" i="11"/>
  <c r="Y9" i="11" s="1"/>
  <c r="F9" i="11"/>
  <c r="AI45" i="10"/>
  <c r="AH45" i="10"/>
  <c r="AJ45" i="10" s="1"/>
  <c r="AG45" i="10"/>
  <c r="AE45" i="10"/>
  <c r="AD45" i="10"/>
  <c r="W45" i="10"/>
  <c r="V45" i="10"/>
  <c r="S45" i="10"/>
  <c r="R45" i="10"/>
  <c r="O45" i="10"/>
  <c r="N45" i="10"/>
  <c r="P45" i="10" s="1"/>
  <c r="K45" i="10"/>
  <c r="AA45" i="10" s="1"/>
  <c r="J45" i="10"/>
  <c r="H45" i="10"/>
  <c r="G45" i="10"/>
  <c r="E45" i="10"/>
  <c r="D45" i="10"/>
  <c r="AI44" i="10"/>
  <c r="AH44" i="10"/>
  <c r="AJ44" i="10" s="1"/>
  <c r="AG44" i="10"/>
  <c r="AE44" i="10"/>
  <c r="AD44" i="10"/>
  <c r="W44" i="10"/>
  <c r="V44" i="10"/>
  <c r="T44" i="10"/>
  <c r="S44" i="10"/>
  <c r="R44" i="10"/>
  <c r="O44" i="10"/>
  <c r="N44" i="10"/>
  <c r="L44" i="10"/>
  <c r="K44" i="10"/>
  <c r="J44" i="10"/>
  <c r="H44" i="10"/>
  <c r="G44" i="10"/>
  <c r="E44" i="10"/>
  <c r="D44" i="10"/>
  <c r="AJ43" i="10"/>
  <c r="AF43" i="10"/>
  <c r="AA43" i="10"/>
  <c r="Z43" i="10"/>
  <c r="X43" i="10"/>
  <c r="T43" i="10"/>
  <c r="P43" i="10"/>
  <c r="L43" i="10"/>
  <c r="M43" i="10" s="1"/>
  <c r="I43" i="10"/>
  <c r="F43" i="10"/>
  <c r="AJ42" i="10"/>
  <c r="AF42" i="10"/>
  <c r="AA42" i="10"/>
  <c r="Z42" i="10"/>
  <c r="X42" i="10"/>
  <c r="U42" i="10"/>
  <c r="T42" i="10"/>
  <c r="P42" i="10"/>
  <c r="L42" i="10"/>
  <c r="I42" i="10"/>
  <c r="F42" i="10"/>
  <c r="AJ41" i="10"/>
  <c r="AF41" i="10"/>
  <c r="AK41" i="10" s="1"/>
  <c r="AA41" i="10"/>
  <c r="AB41" i="10" s="1"/>
  <c r="Z41" i="10"/>
  <c r="X41" i="10"/>
  <c r="T41" i="10"/>
  <c r="P41" i="10"/>
  <c r="M41" i="10"/>
  <c r="L41" i="10"/>
  <c r="I41" i="10"/>
  <c r="Y41" i="10" s="1"/>
  <c r="F41" i="10"/>
  <c r="AJ40" i="10"/>
  <c r="AF40" i="10"/>
  <c r="AA40" i="10"/>
  <c r="Z40" i="10"/>
  <c r="AB40" i="10" s="1"/>
  <c r="AC40" i="10" s="1"/>
  <c r="X40" i="10"/>
  <c r="T40" i="10"/>
  <c r="U40" i="10" s="1"/>
  <c r="P40" i="10"/>
  <c r="Q40" i="10" s="1"/>
  <c r="L40" i="10"/>
  <c r="I40" i="10"/>
  <c r="F40" i="10"/>
  <c r="AJ39" i="10"/>
  <c r="AF39" i="10"/>
  <c r="AK39" i="10" s="1"/>
  <c r="AA39" i="10"/>
  <c r="Z39" i="10"/>
  <c r="X39" i="10"/>
  <c r="T39" i="10"/>
  <c r="P39" i="10"/>
  <c r="L39" i="10"/>
  <c r="I39" i="10"/>
  <c r="Y39" i="10" s="1"/>
  <c r="F39" i="10"/>
  <c r="AI38" i="10"/>
  <c r="AJ38" i="10" s="1"/>
  <c r="AH38" i="10"/>
  <c r="AG38" i="10"/>
  <c r="AE38" i="10"/>
  <c r="AD38" i="10"/>
  <c r="W38" i="10"/>
  <c r="V38" i="10"/>
  <c r="X38" i="10" s="1"/>
  <c r="S38" i="10"/>
  <c r="T38" i="10" s="1"/>
  <c r="R38" i="10"/>
  <c r="O38" i="10"/>
  <c r="N38" i="10"/>
  <c r="K38" i="10"/>
  <c r="L38" i="10" s="1"/>
  <c r="J38" i="10"/>
  <c r="H38" i="10"/>
  <c r="G38" i="10"/>
  <c r="I38" i="10" s="1"/>
  <c r="E38" i="10"/>
  <c r="D38" i="10"/>
  <c r="AJ37" i="10"/>
  <c r="AF37" i="10"/>
  <c r="AA37" i="10"/>
  <c r="Z37" i="10"/>
  <c r="X37" i="10"/>
  <c r="T37" i="10"/>
  <c r="AK37" i="10" s="1"/>
  <c r="P37" i="10"/>
  <c r="L37" i="10"/>
  <c r="I37" i="10"/>
  <c r="F37" i="10"/>
  <c r="AJ36" i="10"/>
  <c r="AF36" i="10"/>
  <c r="AA36" i="10"/>
  <c r="Z36" i="10"/>
  <c r="AB36" i="10" s="1"/>
  <c r="Y36" i="10"/>
  <c r="X36" i="10"/>
  <c r="T36" i="10"/>
  <c r="P36" i="10"/>
  <c r="L36" i="10"/>
  <c r="I36" i="10"/>
  <c r="F36" i="10"/>
  <c r="Q36" i="10" s="1"/>
  <c r="AJ35" i="10"/>
  <c r="AF35" i="10"/>
  <c r="AK35" i="10" s="1"/>
  <c r="AA35" i="10"/>
  <c r="Z35" i="10"/>
  <c r="X35" i="10"/>
  <c r="T35" i="10"/>
  <c r="P35" i="10"/>
  <c r="Q35" i="10" s="1"/>
  <c r="L35" i="10"/>
  <c r="M35" i="10" s="1"/>
  <c r="I35" i="10"/>
  <c r="Y35" i="10" s="1"/>
  <c r="F35" i="10"/>
  <c r="AJ34" i="10"/>
  <c r="AF34" i="10"/>
  <c r="AA34" i="10"/>
  <c r="AB34" i="10" s="1"/>
  <c r="Z34" i="10"/>
  <c r="X34" i="10"/>
  <c r="T34" i="10"/>
  <c r="U34" i="10" s="1"/>
  <c r="P34" i="10"/>
  <c r="Q34" i="10" s="1"/>
  <c r="M34" i="10"/>
  <c r="L34" i="10"/>
  <c r="I34" i="10"/>
  <c r="F34" i="10"/>
  <c r="AJ33" i="10"/>
  <c r="AF33" i="10"/>
  <c r="AK33" i="10" s="1"/>
  <c r="AB33" i="10"/>
  <c r="AA33" i="10"/>
  <c r="Z33" i="10"/>
  <c r="X33" i="10"/>
  <c r="T33" i="10"/>
  <c r="P33" i="10"/>
  <c r="L33" i="10"/>
  <c r="I33" i="10"/>
  <c r="Y33" i="10" s="1"/>
  <c r="F33" i="10"/>
  <c r="AJ32" i="10"/>
  <c r="AF32" i="10"/>
  <c r="AA32" i="10"/>
  <c r="Z32" i="10"/>
  <c r="X32" i="10"/>
  <c r="T32" i="10"/>
  <c r="U32" i="10" s="1"/>
  <c r="Q32" i="10"/>
  <c r="P32" i="10"/>
  <c r="L32" i="10"/>
  <c r="I32" i="10"/>
  <c r="F32" i="10"/>
  <c r="AI31" i="10"/>
  <c r="AH31" i="10"/>
  <c r="AG31" i="10"/>
  <c r="AE31" i="10"/>
  <c r="AD31" i="10"/>
  <c r="W31" i="10"/>
  <c r="V31" i="10"/>
  <c r="X31" i="10" s="1"/>
  <c r="S31" i="10"/>
  <c r="T31" i="10" s="1"/>
  <c r="R31" i="10"/>
  <c r="O31" i="10"/>
  <c r="N31" i="10"/>
  <c r="P31" i="10" s="1"/>
  <c r="K31" i="10"/>
  <c r="L31" i="10" s="1"/>
  <c r="J31" i="10"/>
  <c r="H31" i="10"/>
  <c r="G31" i="10"/>
  <c r="I31" i="10" s="1"/>
  <c r="E31" i="10"/>
  <c r="D31" i="10"/>
  <c r="AK30" i="10"/>
  <c r="AJ30" i="10"/>
  <c r="AF30" i="10"/>
  <c r="AA30" i="10"/>
  <c r="Z30" i="10"/>
  <c r="X30" i="10"/>
  <c r="T30" i="10"/>
  <c r="P30" i="10"/>
  <c r="L30" i="10"/>
  <c r="I30" i="10"/>
  <c r="U30" i="10" s="1"/>
  <c r="F30" i="10"/>
  <c r="AJ29" i="10"/>
  <c r="AF29" i="10"/>
  <c r="AA29" i="10"/>
  <c r="Z29" i="10"/>
  <c r="X29" i="10"/>
  <c r="T29" i="10"/>
  <c r="P29" i="10"/>
  <c r="L29" i="10"/>
  <c r="M29" i="10" s="1"/>
  <c r="I29" i="10"/>
  <c r="F29" i="10"/>
  <c r="AJ28" i="10"/>
  <c r="AF28" i="10"/>
  <c r="AA28" i="10"/>
  <c r="Z28" i="10"/>
  <c r="AB28" i="10" s="1"/>
  <c r="AC28" i="10" s="1"/>
  <c r="X28" i="10"/>
  <c r="U28" i="10"/>
  <c r="T28" i="10"/>
  <c r="P28" i="10"/>
  <c r="Q28" i="10" s="1"/>
  <c r="L28" i="10"/>
  <c r="M28" i="10" s="1"/>
  <c r="I28" i="10"/>
  <c r="F28" i="10"/>
  <c r="AJ27" i="10"/>
  <c r="AF27" i="10"/>
  <c r="AK27" i="10" s="1"/>
  <c r="AA27" i="10"/>
  <c r="AB27" i="10" s="1"/>
  <c r="Z27" i="10"/>
  <c r="X27" i="10"/>
  <c r="T27" i="10"/>
  <c r="P27" i="10"/>
  <c r="L27" i="10"/>
  <c r="I27" i="10"/>
  <c r="Y27" i="10" s="1"/>
  <c r="F27" i="10"/>
  <c r="M27" i="10" s="1"/>
  <c r="AJ26" i="10"/>
  <c r="AF26" i="10"/>
  <c r="AB26" i="10"/>
  <c r="AA26" i="10"/>
  <c r="Z26" i="10"/>
  <c r="X26" i="10"/>
  <c r="T26" i="10"/>
  <c r="U26" i="10" s="1"/>
  <c r="P26" i="10"/>
  <c r="Q26" i="10" s="1"/>
  <c r="M26" i="10"/>
  <c r="L26" i="10"/>
  <c r="I26" i="10"/>
  <c r="F26" i="10"/>
  <c r="AJ25" i="10"/>
  <c r="AF25" i="10"/>
  <c r="AK25" i="10" s="1"/>
  <c r="AA25" i="10"/>
  <c r="Z25" i="10"/>
  <c r="X25" i="10"/>
  <c r="T25" i="10"/>
  <c r="P25" i="10"/>
  <c r="L25" i="10"/>
  <c r="I25" i="10"/>
  <c r="Y25" i="10" s="1"/>
  <c r="F25" i="10"/>
  <c r="AJ24" i="10"/>
  <c r="AF24" i="10"/>
  <c r="AA24" i="10"/>
  <c r="Z24" i="10"/>
  <c r="X24" i="10"/>
  <c r="T24" i="10"/>
  <c r="P24" i="10"/>
  <c r="L24" i="10"/>
  <c r="I24" i="10"/>
  <c r="F24" i="10"/>
  <c r="AJ23" i="10"/>
  <c r="AF23" i="10"/>
  <c r="AA23" i="10"/>
  <c r="Z23" i="10"/>
  <c r="AB23" i="10" s="1"/>
  <c r="X23" i="10"/>
  <c r="U23" i="10"/>
  <c r="T23" i="10"/>
  <c r="AK23" i="10" s="1"/>
  <c r="P23" i="10"/>
  <c r="L23" i="10"/>
  <c r="I23" i="10"/>
  <c r="F23" i="10"/>
  <c r="AK22" i="10"/>
  <c r="AJ22" i="10"/>
  <c r="AF22" i="10"/>
  <c r="AA22" i="10"/>
  <c r="Z22" i="10"/>
  <c r="X22" i="10"/>
  <c r="T22" i="10"/>
  <c r="P22" i="10"/>
  <c r="L22" i="10"/>
  <c r="I22" i="10"/>
  <c r="U22" i="10" s="1"/>
  <c r="F22" i="10"/>
  <c r="AI21" i="10"/>
  <c r="AH21" i="10"/>
  <c r="AG21" i="10"/>
  <c r="AE21" i="10"/>
  <c r="AD21" i="10"/>
  <c r="W21" i="10"/>
  <c r="V21" i="10"/>
  <c r="X21" i="10" s="1"/>
  <c r="S21" i="10"/>
  <c r="R21" i="10"/>
  <c r="O21" i="10"/>
  <c r="N21" i="10"/>
  <c r="K21" i="10"/>
  <c r="J21" i="10"/>
  <c r="H21" i="10"/>
  <c r="G21" i="10"/>
  <c r="I21" i="10" s="1"/>
  <c r="F21" i="10"/>
  <c r="E21" i="10"/>
  <c r="D21" i="10"/>
  <c r="AJ20" i="10"/>
  <c r="AF20" i="10"/>
  <c r="AA20" i="10"/>
  <c r="Z20" i="10"/>
  <c r="X20" i="10"/>
  <c r="T20" i="10"/>
  <c r="U20" i="10" s="1"/>
  <c r="P20" i="10"/>
  <c r="Q20" i="10" s="1"/>
  <c r="M20" i="10"/>
  <c r="L20" i="10"/>
  <c r="I20" i="10"/>
  <c r="F20" i="10"/>
  <c r="AJ19" i="10"/>
  <c r="AF19" i="10"/>
  <c r="AK19" i="10" s="1"/>
  <c r="AB19" i="10"/>
  <c r="AA19" i="10"/>
  <c r="Z19" i="10"/>
  <c r="X19" i="10"/>
  <c r="T19" i="10"/>
  <c r="P19" i="10"/>
  <c r="L19" i="10"/>
  <c r="M19" i="10" s="1"/>
  <c r="I19" i="10"/>
  <c r="Y19" i="10" s="1"/>
  <c r="F19" i="10"/>
  <c r="AJ18" i="10"/>
  <c r="AF18" i="10"/>
  <c r="AA18" i="10"/>
  <c r="Z18" i="10"/>
  <c r="AB18" i="10" s="1"/>
  <c r="X18" i="10"/>
  <c r="T18" i="10"/>
  <c r="U18" i="10" s="1"/>
  <c r="Q18" i="10"/>
  <c r="P18" i="10"/>
  <c r="L18" i="10"/>
  <c r="I18" i="10"/>
  <c r="F18" i="10"/>
  <c r="AJ17" i="10"/>
  <c r="AF17" i="10"/>
  <c r="AA17" i="10"/>
  <c r="Z17" i="10"/>
  <c r="X17" i="10"/>
  <c r="T17" i="10"/>
  <c r="P17" i="10"/>
  <c r="L17" i="10"/>
  <c r="I17" i="10"/>
  <c r="F17" i="10"/>
  <c r="Q17" i="10" s="1"/>
  <c r="AJ16" i="10"/>
  <c r="AF16" i="10"/>
  <c r="AA16" i="10"/>
  <c r="Z16" i="10"/>
  <c r="X16" i="10"/>
  <c r="T16" i="10"/>
  <c r="AK16" i="10" s="1"/>
  <c r="P16" i="10"/>
  <c r="L16" i="10"/>
  <c r="I16" i="10"/>
  <c r="F16" i="10"/>
  <c r="AJ15" i="10"/>
  <c r="AF15" i="10"/>
  <c r="AK15" i="10" s="1"/>
  <c r="AA15" i="10"/>
  <c r="Z15" i="10"/>
  <c r="AB15" i="10" s="1"/>
  <c r="X15" i="10"/>
  <c r="T15" i="10"/>
  <c r="P15" i="10"/>
  <c r="L15" i="10"/>
  <c r="I15" i="10"/>
  <c r="F15" i="10"/>
  <c r="AJ14" i="10"/>
  <c r="AF14" i="10"/>
  <c r="AK14" i="10" s="1"/>
  <c r="AA14" i="10"/>
  <c r="Z14" i="10"/>
  <c r="X14" i="10"/>
  <c r="T14" i="10"/>
  <c r="P14" i="10"/>
  <c r="L14" i="10"/>
  <c r="M14" i="10" s="1"/>
  <c r="I14" i="10"/>
  <c r="Y14" i="10" s="1"/>
  <c r="F14" i="10"/>
  <c r="AI13" i="10"/>
  <c r="AH13" i="10"/>
  <c r="AG13" i="10"/>
  <c r="AE13" i="10"/>
  <c r="AD13" i="10"/>
  <c r="W13" i="10"/>
  <c r="X13" i="10" s="1"/>
  <c r="V13" i="10"/>
  <c r="S13" i="10"/>
  <c r="R13" i="10"/>
  <c r="O13" i="10"/>
  <c r="P13" i="10" s="1"/>
  <c r="N13" i="10"/>
  <c r="K13" i="10"/>
  <c r="J13" i="10"/>
  <c r="L13" i="10" s="1"/>
  <c r="H13" i="10"/>
  <c r="G13" i="10"/>
  <c r="E13" i="10"/>
  <c r="D13" i="10"/>
  <c r="AJ12" i="10"/>
  <c r="AF12" i="10"/>
  <c r="AA12" i="10"/>
  <c r="Z12" i="10"/>
  <c r="AB12" i="10" s="1"/>
  <c r="X12" i="10"/>
  <c r="T12" i="10"/>
  <c r="P12" i="10"/>
  <c r="L12" i="10"/>
  <c r="I12" i="10"/>
  <c r="F12" i="10"/>
  <c r="AJ11" i="10"/>
  <c r="AF11" i="10"/>
  <c r="AA11" i="10"/>
  <c r="Z11" i="10"/>
  <c r="X11" i="10"/>
  <c r="T11" i="10"/>
  <c r="U11" i="10" s="1"/>
  <c r="Q11" i="10"/>
  <c r="P11" i="10"/>
  <c r="L11" i="10"/>
  <c r="I11" i="10"/>
  <c r="Y11" i="10" s="1"/>
  <c r="F11" i="10"/>
  <c r="AJ10" i="10"/>
  <c r="AF10" i="10"/>
  <c r="AA10" i="10"/>
  <c r="Z10" i="10"/>
  <c r="X10" i="10"/>
  <c r="T10" i="10"/>
  <c r="U10" i="10" s="1"/>
  <c r="P10" i="10"/>
  <c r="L10" i="10"/>
  <c r="I10" i="10"/>
  <c r="F10" i="10"/>
  <c r="AK9" i="10"/>
  <c r="AJ9" i="10"/>
  <c r="AF9" i="10"/>
  <c r="AA9" i="10"/>
  <c r="Z9" i="10"/>
  <c r="X9" i="10"/>
  <c r="T9" i="10"/>
  <c r="P9" i="10"/>
  <c r="L9" i="10"/>
  <c r="I9" i="10"/>
  <c r="F9" i="10"/>
  <c r="AI32" i="9"/>
  <c r="AH32" i="9"/>
  <c r="AJ32" i="9" s="1"/>
  <c r="AG32" i="9"/>
  <c r="AE32" i="9"/>
  <c r="AD32" i="9"/>
  <c r="AF32" i="9" s="1"/>
  <c r="W32" i="9"/>
  <c r="V32" i="9"/>
  <c r="S32" i="9"/>
  <c r="R32" i="9"/>
  <c r="O32" i="9"/>
  <c r="N32" i="9"/>
  <c r="K32" i="9"/>
  <c r="J32" i="9"/>
  <c r="L32" i="9" s="1"/>
  <c r="H32" i="9"/>
  <c r="G32" i="9"/>
  <c r="E32" i="9"/>
  <c r="F32" i="9" s="1"/>
  <c r="D32" i="9"/>
  <c r="AI31" i="9"/>
  <c r="AH31" i="9"/>
  <c r="AG31" i="9"/>
  <c r="AE31" i="9"/>
  <c r="AD31" i="9"/>
  <c r="W31" i="9"/>
  <c r="X31" i="9" s="1"/>
  <c r="V31" i="9"/>
  <c r="S31" i="9"/>
  <c r="R31" i="9"/>
  <c r="O31" i="9"/>
  <c r="P31" i="9" s="1"/>
  <c r="N31" i="9"/>
  <c r="K31" i="9"/>
  <c r="AA31" i="9" s="1"/>
  <c r="J31" i="9"/>
  <c r="L31" i="9" s="1"/>
  <c r="H31" i="9"/>
  <c r="G31" i="9"/>
  <c r="E31" i="9"/>
  <c r="D31" i="9"/>
  <c r="F31" i="9" s="1"/>
  <c r="AJ30" i="9"/>
  <c r="AF30" i="9"/>
  <c r="AA30" i="9"/>
  <c r="Z30" i="9"/>
  <c r="AB30" i="9" s="1"/>
  <c r="AC30" i="9" s="1"/>
  <c r="X30" i="9"/>
  <c r="T30" i="9"/>
  <c r="U30" i="9" s="1"/>
  <c r="P30" i="9"/>
  <c r="Q30" i="9" s="1"/>
  <c r="L30" i="9"/>
  <c r="I30" i="9"/>
  <c r="F30" i="9"/>
  <c r="M30" i="9" s="1"/>
  <c r="AJ29" i="9"/>
  <c r="AF29" i="9"/>
  <c r="AK29" i="9" s="1"/>
  <c r="AA29" i="9"/>
  <c r="Z29" i="9"/>
  <c r="AB29" i="9" s="1"/>
  <c r="X29" i="9"/>
  <c r="T29" i="9"/>
  <c r="P29" i="9"/>
  <c r="L29" i="9"/>
  <c r="I29" i="9"/>
  <c r="Y29" i="9" s="1"/>
  <c r="F29" i="9"/>
  <c r="Q29" i="9" s="1"/>
  <c r="AJ28" i="9"/>
  <c r="AF28" i="9"/>
  <c r="AA28" i="9"/>
  <c r="Z28" i="9"/>
  <c r="AB28" i="9" s="1"/>
  <c r="X28" i="9"/>
  <c r="T28" i="9"/>
  <c r="U28" i="9" s="1"/>
  <c r="P28" i="9"/>
  <c r="L28" i="9"/>
  <c r="I28" i="9"/>
  <c r="F28" i="9"/>
  <c r="AJ27" i="9"/>
  <c r="AF27" i="9"/>
  <c r="AK27" i="9" s="1"/>
  <c r="AA27" i="9"/>
  <c r="Z27" i="9"/>
  <c r="AB27" i="9" s="1"/>
  <c r="X27" i="9"/>
  <c r="U27" i="9"/>
  <c r="T27" i="9"/>
  <c r="P27" i="9"/>
  <c r="L27" i="9"/>
  <c r="I27" i="9"/>
  <c r="F27" i="9"/>
  <c r="Q27" i="9" s="1"/>
  <c r="AK26" i="9"/>
  <c r="AJ26" i="9"/>
  <c r="AF26" i="9"/>
  <c r="AA26" i="9"/>
  <c r="Z26" i="9"/>
  <c r="AB26" i="9" s="1"/>
  <c r="X26" i="9"/>
  <c r="T26" i="9"/>
  <c r="P26" i="9"/>
  <c r="L26" i="9"/>
  <c r="I26" i="9"/>
  <c r="U26" i="9" s="1"/>
  <c r="F26" i="9"/>
  <c r="AI25" i="9"/>
  <c r="AH25" i="9"/>
  <c r="AJ25" i="9" s="1"/>
  <c r="AG25" i="9"/>
  <c r="AE25" i="9"/>
  <c r="AD25" i="9"/>
  <c r="AF25" i="9" s="1"/>
  <c r="W25" i="9"/>
  <c r="V25" i="9"/>
  <c r="X25" i="9" s="1"/>
  <c r="S25" i="9"/>
  <c r="R25" i="9"/>
  <c r="O25" i="9"/>
  <c r="N25" i="9"/>
  <c r="P25" i="9" s="1"/>
  <c r="K25" i="9"/>
  <c r="J25" i="9"/>
  <c r="L25" i="9" s="1"/>
  <c r="H25" i="9"/>
  <c r="G25" i="9"/>
  <c r="I25" i="9" s="1"/>
  <c r="F25" i="9"/>
  <c r="E25" i="9"/>
  <c r="D25" i="9"/>
  <c r="AJ24" i="9"/>
  <c r="AF24" i="9"/>
  <c r="AA24" i="9"/>
  <c r="Z24" i="9"/>
  <c r="X24" i="9"/>
  <c r="T24" i="9"/>
  <c r="P24" i="9"/>
  <c r="L24" i="9"/>
  <c r="I24" i="9"/>
  <c r="F24" i="9"/>
  <c r="AJ23" i="9"/>
  <c r="AF23" i="9"/>
  <c r="AB23" i="9"/>
  <c r="AC23" i="9" s="1"/>
  <c r="AA23" i="9"/>
  <c r="Z23" i="9"/>
  <c r="X23" i="9"/>
  <c r="T23" i="9"/>
  <c r="U23" i="9" s="1"/>
  <c r="P23" i="9"/>
  <c r="Q23" i="9" s="1"/>
  <c r="L23" i="9"/>
  <c r="M23" i="9" s="1"/>
  <c r="I23" i="9"/>
  <c r="Y23" i="9" s="1"/>
  <c r="F23" i="9"/>
  <c r="AJ22" i="9"/>
  <c r="AF22" i="9"/>
  <c r="AA22" i="9"/>
  <c r="Z22" i="9"/>
  <c r="X22" i="9"/>
  <c r="T22" i="9"/>
  <c r="U22" i="9" s="1"/>
  <c r="Q22" i="9"/>
  <c r="P22" i="9"/>
  <c r="L22" i="9"/>
  <c r="I22" i="9"/>
  <c r="Y22" i="9" s="1"/>
  <c r="F22" i="9"/>
  <c r="M22" i="9" s="1"/>
  <c r="AJ21" i="9"/>
  <c r="AF21" i="9"/>
  <c r="AK21" i="9" s="1"/>
  <c r="AA21" i="9"/>
  <c r="Z21" i="9"/>
  <c r="X21" i="9"/>
  <c r="T21" i="9"/>
  <c r="P21" i="9"/>
  <c r="L21" i="9"/>
  <c r="I21" i="9"/>
  <c r="F21" i="9"/>
  <c r="AK20" i="9"/>
  <c r="AJ20" i="9"/>
  <c r="AF20" i="9"/>
  <c r="AA20" i="9"/>
  <c r="Z20" i="9"/>
  <c r="AB20" i="9" s="1"/>
  <c r="X20" i="9"/>
  <c r="T20" i="9"/>
  <c r="U20" i="9" s="1"/>
  <c r="P20" i="9"/>
  <c r="L20" i="9"/>
  <c r="I20" i="9"/>
  <c r="F20" i="9"/>
  <c r="AK19" i="9"/>
  <c r="AJ19" i="9"/>
  <c r="AF19" i="9"/>
  <c r="AA19" i="9"/>
  <c r="Z19" i="9"/>
  <c r="AB19" i="9" s="1"/>
  <c r="X19" i="9"/>
  <c r="T19" i="9"/>
  <c r="P19" i="9"/>
  <c r="L19" i="9"/>
  <c r="I19" i="9"/>
  <c r="U19" i="9" s="1"/>
  <c r="F19" i="9"/>
  <c r="Q19" i="9" s="1"/>
  <c r="AJ18" i="9"/>
  <c r="AF18" i="9"/>
  <c r="AK18" i="9" s="1"/>
  <c r="AA18" i="9"/>
  <c r="Z18" i="9"/>
  <c r="X18" i="9"/>
  <c r="T18" i="9"/>
  <c r="P18" i="9"/>
  <c r="L18" i="9"/>
  <c r="I18" i="9"/>
  <c r="F18" i="9"/>
  <c r="AI17" i="9"/>
  <c r="AH17" i="9"/>
  <c r="AG17" i="9"/>
  <c r="AE17" i="9"/>
  <c r="AD17" i="9"/>
  <c r="W17" i="9"/>
  <c r="V17" i="9"/>
  <c r="S17" i="9"/>
  <c r="R17" i="9"/>
  <c r="T17" i="9" s="1"/>
  <c r="O17" i="9"/>
  <c r="P17" i="9" s="1"/>
  <c r="N17" i="9"/>
  <c r="K17" i="9"/>
  <c r="J17" i="9"/>
  <c r="L17" i="9" s="1"/>
  <c r="H17" i="9"/>
  <c r="G17" i="9"/>
  <c r="I17" i="9" s="1"/>
  <c r="E17" i="9"/>
  <c r="D17" i="9"/>
  <c r="F17" i="9" s="1"/>
  <c r="AJ16" i="9"/>
  <c r="AF16" i="9"/>
  <c r="AA16" i="9"/>
  <c r="AB16" i="9" s="1"/>
  <c r="AC16" i="9" s="1"/>
  <c r="Z16" i="9"/>
  <c r="X16" i="9"/>
  <c r="T16" i="9"/>
  <c r="U16" i="9" s="1"/>
  <c r="P16" i="9"/>
  <c r="Q16" i="9" s="1"/>
  <c r="L16" i="9"/>
  <c r="I16" i="9"/>
  <c r="F16" i="9"/>
  <c r="M16" i="9" s="1"/>
  <c r="AJ15" i="9"/>
  <c r="AF15" i="9"/>
  <c r="AK15" i="9" s="1"/>
  <c r="AA15" i="9"/>
  <c r="Z15" i="9"/>
  <c r="AB15" i="9" s="1"/>
  <c r="AC15" i="9" s="1"/>
  <c r="X15" i="9"/>
  <c r="T15" i="9"/>
  <c r="P15" i="9"/>
  <c r="L15" i="9"/>
  <c r="I15" i="9"/>
  <c r="F15" i="9"/>
  <c r="AJ14" i="9"/>
  <c r="AF14" i="9"/>
  <c r="AA14" i="9"/>
  <c r="Z14" i="9"/>
  <c r="AB14" i="9" s="1"/>
  <c r="X14" i="9"/>
  <c r="T14" i="9"/>
  <c r="U14" i="9" s="1"/>
  <c r="P14" i="9"/>
  <c r="L14" i="9"/>
  <c r="I14" i="9"/>
  <c r="AC14" i="9" s="1"/>
  <c r="F14" i="9"/>
  <c r="Q14" i="9" s="1"/>
  <c r="AJ13" i="9"/>
  <c r="AF13" i="9"/>
  <c r="AA13" i="9"/>
  <c r="Z13" i="9"/>
  <c r="AB13" i="9" s="1"/>
  <c r="X13" i="9"/>
  <c r="T13" i="9"/>
  <c r="U13" i="9" s="1"/>
  <c r="P13" i="9"/>
  <c r="L13" i="9"/>
  <c r="I13" i="9"/>
  <c r="F13" i="9"/>
  <c r="AK12" i="9"/>
  <c r="AJ12" i="9"/>
  <c r="AF12" i="9"/>
  <c r="AA12" i="9"/>
  <c r="Z12" i="9"/>
  <c r="X12" i="9"/>
  <c r="T12" i="9"/>
  <c r="P12" i="9"/>
  <c r="L12" i="9"/>
  <c r="I12" i="9"/>
  <c r="F12" i="9"/>
  <c r="AJ11" i="9"/>
  <c r="AF11" i="9"/>
  <c r="AA11" i="9"/>
  <c r="Z11" i="9"/>
  <c r="AB11" i="9" s="1"/>
  <c r="X11" i="9"/>
  <c r="T11" i="9"/>
  <c r="P11" i="9"/>
  <c r="L11" i="9"/>
  <c r="I11" i="9"/>
  <c r="Y11" i="9" s="1"/>
  <c r="F11" i="9"/>
  <c r="Q11" i="9" s="1"/>
  <c r="AJ10" i="9"/>
  <c r="AF10" i="9"/>
  <c r="AA10" i="9"/>
  <c r="Z10" i="9"/>
  <c r="AB10" i="9" s="1"/>
  <c r="AC10" i="9" s="1"/>
  <c r="X10" i="9"/>
  <c r="T10" i="9"/>
  <c r="U10" i="9" s="1"/>
  <c r="P10" i="9"/>
  <c r="Q10" i="9" s="1"/>
  <c r="L10" i="9"/>
  <c r="I10" i="9"/>
  <c r="Y10" i="9" s="1"/>
  <c r="F10" i="9"/>
  <c r="AJ9" i="9"/>
  <c r="AF9" i="9"/>
  <c r="AK9" i="9" s="1"/>
  <c r="AA9" i="9"/>
  <c r="Z9" i="9"/>
  <c r="X9" i="9"/>
  <c r="T9" i="9"/>
  <c r="P9" i="9"/>
  <c r="L9" i="9"/>
  <c r="M9" i="9" s="1"/>
  <c r="I9" i="9"/>
  <c r="F9" i="9"/>
  <c r="AI41" i="8"/>
  <c r="AH41" i="8"/>
  <c r="AJ41" i="8" s="1"/>
  <c r="AG41" i="8"/>
  <c r="AE41" i="8"/>
  <c r="AD41" i="8"/>
  <c r="AF41" i="8" s="1"/>
  <c r="W41" i="8"/>
  <c r="V41" i="8"/>
  <c r="X41" i="8" s="1"/>
  <c r="S41" i="8"/>
  <c r="R41" i="8"/>
  <c r="O41" i="8"/>
  <c r="N41" i="8"/>
  <c r="P41" i="8" s="1"/>
  <c r="K41" i="8"/>
  <c r="J41" i="8"/>
  <c r="L41" i="8" s="1"/>
  <c r="H41" i="8"/>
  <c r="I41" i="8" s="1"/>
  <c r="Y41" i="8" s="1"/>
  <c r="G41" i="8"/>
  <c r="E41" i="8"/>
  <c r="D41" i="8"/>
  <c r="AI40" i="8"/>
  <c r="AJ40" i="8" s="1"/>
  <c r="AH40" i="8"/>
  <c r="AG40" i="8"/>
  <c r="AE40" i="8"/>
  <c r="AD40" i="8"/>
  <c r="AF40" i="8" s="1"/>
  <c r="W40" i="8"/>
  <c r="V40" i="8"/>
  <c r="X40" i="8" s="1"/>
  <c r="S40" i="8"/>
  <c r="R40" i="8"/>
  <c r="O40" i="8"/>
  <c r="N40" i="8"/>
  <c r="P40" i="8" s="1"/>
  <c r="K40" i="8"/>
  <c r="AA40" i="8" s="1"/>
  <c r="J40" i="8"/>
  <c r="Z40" i="8" s="1"/>
  <c r="AB40" i="8" s="1"/>
  <c r="H40" i="8"/>
  <c r="G40" i="8"/>
  <c r="E40" i="8"/>
  <c r="D40" i="8"/>
  <c r="F40" i="8" s="1"/>
  <c r="AJ39" i="8"/>
  <c r="AF39" i="8"/>
  <c r="AK39" i="8" s="1"/>
  <c r="AA39" i="8"/>
  <c r="Z39" i="8"/>
  <c r="X39" i="8"/>
  <c r="T39" i="8"/>
  <c r="P39" i="8"/>
  <c r="L39" i="8"/>
  <c r="I39" i="8"/>
  <c r="F39" i="8"/>
  <c r="AK38" i="8"/>
  <c r="AJ38" i="8"/>
  <c r="AF38" i="8"/>
  <c r="AA38" i="8"/>
  <c r="Z38" i="8"/>
  <c r="AB38" i="8" s="1"/>
  <c r="X38" i="8"/>
  <c r="T38" i="8"/>
  <c r="P38" i="8"/>
  <c r="L38" i="8"/>
  <c r="M38" i="8" s="1"/>
  <c r="I38" i="8"/>
  <c r="Y38" i="8" s="1"/>
  <c r="F38" i="8"/>
  <c r="AK37" i="8"/>
  <c r="AJ37" i="8"/>
  <c r="AF37" i="8"/>
  <c r="AA37" i="8"/>
  <c r="Z37" i="8"/>
  <c r="AB37" i="8" s="1"/>
  <c r="AC37" i="8" s="1"/>
  <c r="X37" i="8"/>
  <c r="T37" i="8"/>
  <c r="Q37" i="8"/>
  <c r="P37" i="8"/>
  <c r="L37" i="8"/>
  <c r="M37" i="8" s="1"/>
  <c r="I37" i="8"/>
  <c r="F37" i="8"/>
  <c r="AJ36" i="8"/>
  <c r="AF36" i="8"/>
  <c r="AA36" i="8"/>
  <c r="Z36" i="8"/>
  <c r="X36" i="8"/>
  <c r="T36" i="8"/>
  <c r="P36" i="8"/>
  <c r="Q36" i="8" s="1"/>
  <c r="L36" i="8"/>
  <c r="M36" i="8" s="1"/>
  <c r="I36" i="8"/>
  <c r="Y36" i="8" s="1"/>
  <c r="F36" i="8"/>
  <c r="AJ35" i="8"/>
  <c r="AF35" i="8"/>
  <c r="AK35" i="8" s="1"/>
  <c r="AB35" i="8"/>
  <c r="AC35" i="8" s="1"/>
  <c r="AA35" i="8"/>
  <c r="Z35" i="8"/>
  <c r="X35" i="8"/>
  <c r="U35" i="8"/>
  <c r="T35" i="8"/>
  <c r="P35" i="8"/>
  <c r="Q35" i="8" s="1"/>
  <c r="L35" i="8"/>
  <c r="M35" i="8" s="1"/>
  <c r="I35" i="8"/>
  <c r="F35" i="8"/>
  <c r="AI34" i="8"/>
  <c r="AH34" i="8"/>
  <c r="AG34" i="8"/>
  <c r="AE34" i="8"/>
  <c r="AD34" i="8"/>
  <c r="AF34" i="8" s="1"/>
  <c r="W34" i="8"/>
  <c r="V34" i="8"/>
  <c r="X34" i="8" s="1"/>
  <c r="S34" i="8"/>
  <c r="R34" i="8"/>
  <c r="O34" i="8"/>
  <c r="N34" i="8"/>
  <c r="P34" i="8" s="1"/>
  <c r="K34" i="8"/>
  <c r="J34" i="8"/>
  <c r="H34" i="8"/>
  <c r="I34" i="8" s="1"/>
  <c r="G34" i="8"/>
  <c r="E34" i="8"/>
  <c r="D34" i="8"/>
  <c r="AK33" i="8"/>
  <c r="AJ33" i="8"/>
  <c r="AF33" i="8"/>
  <c r="AA33" i="8"/>
  <c r="Z33" i="8"/>
  <c r="AB33" i="8" s="1"/>
  <c r="X33" i="8"/>
  <c r="U33" i="8"/>
  <c r="T33" i="8"/>
  <c r="P33" i="8"/>
  <c r="L33" i="8"/>
  <c r="I33" i="8"/>
  <c r="F33" i="8"/>
  <c r="AK32" i="8"/>
  <c r="AJ32" i="8"/>
  <c r="AF32" i="8"/>
  <c r="AA32" i="8"/>
  <c r="Z32" i="8"/>
  <c r="AB32" i="8" s="1"/>
  <c r="X32" i="8"/>
  <c r="T32" i="8"/>
  <c r="P32" i="8"/>
  <c r="L32" i="8"/>
  <c r="I32" i="8"/>
  <c r="F32" i="8"/>
  <c r="AK31" i="8"/>
  <c r="AJ31" i="8"/>
  <c r="AF31" i="8"/>
  <c r="AA31" i="8"/>
  <c r="Z31" i="8"/>
  <c r="AB31" i="8" s="1"/>
  <c r="X31" i="8"/>
  <c r="T31" i="8"/>
  <c r="P31" i="8"/>
  <c r="L31" i="8"/>
  <c r="M31" i="8" s="1"/>
  <c r="I31" i="8"/>
  <c r="F31" i="8"/>
  <c r="AJ30" i="8"/>
  <c r="AF30" i="8"/>
  <c r="AK30" i="8" s="1"/>
  <c r="AA30" i="8"/>
  <c r="Z30" i="8"/>
  <c r="AB30" i="8" s="1"/>
  <c r="X30" i="8"/>
  <c r="T30" i="8"/>
  <c r="P30" i="8"/>
  <c r="Q30" i="8" s="1"/>
  <c r="L30" i="8"/>
  <c r="M30" i="8" s="1"/>
  <c r="I30" i="8"/>
  <c r="Y30" i="8" s="1"/>
  <c r="F30" i="8"/>
  <c r="AJ29" i="8"/>
  <c r="AF29" i="8"/>
  <c r="AA29" i="8"/>
  <c r="AB29" i="8" s="1"/>
  <c r="AC29" i="8" s="1"/>
  <c r="Z29" i="8"/>
  <c r="X29" i="8"/>
  <c r="T29" i="8"/>
  <c r="P29" i="8"/>
  <c r="L29" i="8"/>
  <c r="I29" i="8"/>
  <c r="Y29" i="8" s="1"/>
  <c r="F29" i="8"/>
  <c r="M29" i="8" s="1"/>
  <c r="AJ28" i="8"/>
  <c r="AF28" i="8"/>
  <c r="AB28" i="8"/>
  <c r="AC28" i="8" s="1"/>
  <c r="AA28" i="8"/>
  <c r="Z28" i="8"/>
  <c r="X28" i="8"/>
  <c r="T28" i="8"/>
  <c r="P28" i="8"/>
  <c r="Q28" i="8" s="1"/>
  <c r="L28" i="8"/>
  <c r="M28" i="8" s="1"/>
  <c r="I28" i="8"/>
  <c r="F28" i="8"/>
  <c r="AI27" i="8"/>
  <c r="AH27" i="8"/>
  <c r="AG27" i="8"/>
  <c r="AE27" i="8"/>
  <c r="AD27" i="8"/>
  <c r="AF27" i="8" s="1"/>
  <c r="X27" i="8"/>
  <c r="W27" i="8"/>
  <c r="V27" i="8"/>
  <c r="S27" i="8"/>
  <c r="R27" i="8"/>
  <c r="T27" i="8" s="1"/>
  <c r="O27" i="8"/>
  <c r="N27" i="8"/>
  <c r="P27" i="8" s="1"/>
  <c r="K27" i="8"/>
  <c r="AA27" i="8" s="1"/>
  <c r="J27" i="8"/>
  <c r="H27" i="8"/>
  <c r="G27" i="8"/>
  <c r="I27" i="8" s="1"/>
  <c r="Y27" i="8" s="1"/>
  <c r="E27" i="8"/>
  <c r="D27" i="8"/>
  <c r="F27" i="8" s="1"/>
  <c r="AK26" i="8"/>
  <c r="AJ26" i="8"/>
  <c r="AF26" i="8"/>
  <c r="AA26" i="8"/>
  <c r="Z26" i="8"/>
  <c r="X26" i="8"/>
  <c r="T26" i="8"/>
  <c r="U26" i="8" s="1"/>
  <c r="P26" i="8"/>
  <c r="L26" i="8"/>
  <c r="I26" i="8"/>
  <c r="F26" i="8"/>
  <c r="AK25" i="8"/>
  <c r="AJ25" i="8"/>
  <c r="AF25" i="8"/>
  <c r="AA25" i="8"/>
  <c r="Z25" i="8"/>
  <c r="AB25" i="8" s="1"/>
  <c r="X25" i="8"/>
  <c r="T25" i="8"/>
  <c r="P25" i="8"/>
  <c r="L25" i="8"/>
  <c r="I25" i="8"/>
  <c r="U25" i="8" s="1"/>
  <c r="F25" i="8"/>
  <c r="AJ24" i="8"/>
  <c r="AF24" i="8"/>
  <c r="AK24" i="8" s="1"/>
  <c r="AA24" i="8"/>
  <c r="Z24" i="8"/>
  <c r="AB24" i="8" s="1"/>
  <c r="X24" i="8"/>
  <c r="T24" i="8"/>
  <c r="P24" i="8"/>
  <c r="L24" i="8"/>
  <c r="I24" i="8"/>
  <c r="Y24" i="8" s="1"/>
  <c r="F24" i="8"/>
  <c r="Q24" i="8" s="1"/>
  <c r="AJ23" i="8"/>
  <c r="AF23" i="8"/>
  <c r="AK23" i="8" s="1"/>
  <c r="AA23" i="8"/>
  <c r="Z23" i="8"/>
  <c r="X23" i="8"/>
  <c r="T23" i="8"/>
  <c r="P23" i="8"/>
  <c r="L23" i="8"/>
  <c r="I23" i="8"/>
  <c r="Y23" i="8" s="1"/>
  <c r="F23" i="8"/>
  <c r="Q23" i="8" s="1"/>
  <c r="AJ22" i="8"/>
  <c r="AF22" i="8"/>
  <c r="AA22" i="8"/>
  <c r="AB22" i="8" s="1"/>
  <c r="AC22" i="8" s="1"/>
  <c r="Z22" i="8"/>
  <c r="X22" i="8"/>
  <c r="T22" i="8"/>
  <c r="P22" i="8"/>
  <c r="M22" i="8"/>
  <c r="L22" i="8"/>
  <c r="I22" i="8"/>
  <c r="Y22" i="8" s="1"/>
  <c r="F22" i="8"/>
  <c r="AI21" i="8"/>
  <c r="AH21" i="8"/>
  <c r="AG21" i="8"/>
  <c r="AE21" i="8"/>
  <c r="AF21" i="8" s="1"/>
  <c r="AK21" i="8" s="1"/>
  <c r="AD21" i="8"/>
  <c r="W21" i="8"/>
  <c r="V21" i="8"/>
  <c r="S21" i="8"/>
  <c r="R21" i="8"/>
  <c r="T21" i="8" s="1"/>
  <c r="O21" i="8"/>
  <c r="P21" i="8" s="1"/>
  <c r="N21" i="8"/>
  <c r="K21" i="8"/>
  <c r="J21" i="8"/>
  <c r="L21" i="8" s="1"/>
  <c r="I21" i="8"/>
  <c r="H21" i="8"/>
  <c r="G21" i="8"/>
  <c r="E21" i="8"/>
  <c r="D21" i="8"/>
  <c r="F21" i="8" s="1"/>
  <c r="AJ20" i="8"/>
  <c r="AF20" i="8"/>
  <c r="AB20" i="8"/>
  <c r="AA20" i="8"/>
  <c r="Z20" i="8"/>
  <c r="X20" i="8"/>
  <c r="T20" i="8"/>
  <c r="U20" i="8" s="1"/>
  <c r="P20" i="8"/>
  <c r="L20" i="8"/>
  <c r="I20" i="8"/>
  <c r="F20" i="8"/>
  <c r="Q20" i="8" s="1"/>
  <c r="AJ19" i="8"/>
  <c r="AF19" i="8"/>
  <c r="AA19" i="8"/>
  <c r="Z19" i="8"/>
  <c r="AB19" i="8" s="1"/>
  <c r="X19" i="8"/>
  <c r="T19" i="8"/>
  <c r="AK19" i="8" s="1"/>
  <c r="P19" i="8"/>
  <c r="L19" i="8"/>
  <c r="I19" i="8"/>
  <c r="F19" i="8"/>
  <c r="AK18" i="8"/>
  <c r="AJ18" i="8"/>
  <c r="AF18" i="8"/>
  <c r="AA18" i="8"/>
  <c r="Z18" i="8"/>
  <c r="AB18" i="8" s="1"/>
  <c r="X18" i="8"/>
  <c r="T18" i="8"/>
  <c r="P18" i="8"/>
  <c r="L18" i="8"/>
  <c r="I18" i="8"/>
  <c r="F18" i="8"/>
  <c r="AK17" i="8"/>
  <c r="AJ17" i="8"/>
  <c r="AF17" i="8"/>
  <c r="AA17" i="8"/>
  <c r="Z17" i="8"/>
  <c r="X17" i="8"/>
  <c r="T17" i="8"/>
  <c r="P17" i="8"/>
  <c r="L17" i="8"/>
  <c r="M17" i="8" s="1"/>
  <c r="I17" i="8"/>
  <c r="Y17" i="8" s="1"/>
  <c r="F17" i="8"/>
  <c r="AJ16" i="8"/>
  <c r="AF16" i="8"/>
  <c r="AA16" i="8"/>
  <c r="Z16" i="8"/>
  <c r="AB16" i="8" s="1"/>
  <c r="X16" i="8"/>
  <c r="T16" i="8"/>
  <c r="P16" i="8"/>
  <c r="L16" i="8"/>
  <c r="M16" i="8" s="1"/>
  <c r="I16" i="8"/>
  <c r="F16" i="8"/>
  <c r="Q16" i="8" s="1"/>
  <c r="AI15" i="8"/>
  <c r="AH15" i="8"/>
  <c r="AJ15" i="8" s="1"/>
  <c r="AG15" i="8"/>
  <c r="AE15" i="8"/>
  <c r="AD15" i="8"/>
  <c r="AF15" i="8" s="1"/>
  <c r="AK15" i="8" s="1"/>
  <c r="X15" i="8"/>
  <c r="W15" i="8"/>
  <c r="V15" i="8"/>
  <c r="S15" i="8"/>
  <c r="R15" i="8"/>
  <c r="T15" i="8" s="1"/>
  <c r="O15" i="8"/>
  <c r="N15" i="8"/>
  <c r="P15" i="8" s="1"/>
  <c r="Q15" i="8" s="1"/>
  <c r="K15" i="8"/>
  <c r="AA15" i="8" s="1"/>
  <c r="J15" i="8"/>
  <c r="H15" i="8"/>
  <c r="G15" i="8"/>
  <c r="F15" i="8"/>
  <c r="E15" i="8"/>
  <c r="D15" i="8"/>
  <c r="AJ14" i="8"/>
  <c r="AF14" i="8"/>
  <c r="AK14" i="8" s="1"/>
  <c r="AA14" i="8"/>
  <c r="Z14" i="8"/>
  <c r="X14" i="8"/>
  <c r="T14" i="8"/>
  <c r="P14" i="8"/>
  <c r="L14" i="8"/>
  <c r="I14" i="8"/>
  <c r="Y14" i="8" s="1"/>
  <c r="F14" i="8"/>
  <c r="AJ13" i="8"/>
  <c r="AF13" i="8"/>
  <c r="AB13" i="8"/>
  <c r="AA13" i="8"/>
  <c r="Z13" i="8"/>
  <c r="X13" i="8"/>
  <c r="T13" i="8"/>
  <c r="U13" i="8" s="1"/>
  <c r="P13" i="8"/>
  <c r="L13" i="8"/>
  <c r="I13" i="8"/>
  <c r="F13" i="8"/>
  <c r="Q13" i="8" s="1"/>
  <c r="AJ12" i="8"/>
  <c r="AF12" i="8"/>
  <c r="AK12" i="8" s="1"/>
  <c r="AA12" i="8"/>
  <c r="Z12" i="8"/>
  <c r="X12" i="8"/>
  <c r="U12" i="8"/>
  <c r="T12" i="8"/>
  <c r="P12" i="8"/>
  <c r="L12" i="8"/>
  <c r="I12" i="8"/>
  <c r="F12" i="8"/>
  <c r="Q12" i="8" s="1"/>
  <c r="AJ11" i="8"/>
  <c r="AF11" i="8"/>
  <c r="AK11" i="8" s="1"/>
  <c r="AA11" i="8"/>
  <c r="Z11" i="8"/>
  <c r="X11" i="8"/>
  <c r="T11" i="8"/>
  <c r="P11" i="8"/>
  <c r="L11" i="8"/>
  <c r="I11" i="8"/>
  <c r="F11" i="8"/>
  <c r="Q11" i="8" s="1"/>
  <c r="AK10" i="8"/>
  <c r="AJ10" i="8"/>
  <c r="AF10" i="8"/>
  <c r="AA10" i="8"/>
  <c r="Z10" i="8"/>
  <c r="AB10" i="8" s="1"/>
  <c r="X10" i="8"/>
  <c r="T10" i="8"/>
  <c r="P10" i="8"/>
  <c r="L10" i="8"/>
  <c r="M10" i="8" s="1"/>
  <c r="I10" i="8"/>
  <c r="F10" i="8"/>
  <c r="AK9" i="8"/>
  <c r="AJ9" i="8"/>
  <c r="AF9" i="8"/>
  <c r="AA9" i="8"/>
  <c r="Z9" i="8"/>
  <c r="AB9" i="8" s="1"/>
  <c r="AC9" i="8" s="1"/>
  <c r="X9" i="8"/>
  <c r="T9" i="8"/>
  <c r="Q9" i="8"/>
  <c r="P9" i="8"/>
  <c r="L9" i="8"/>
  <c r="M9" i="8" s="1"/>
  <c r="I9" i="8"/>
  <c r="F9" i="8"/>
  <c r="AI74" i="7"/>
  <c r="AJ74" i="7" s="1"/>
  <c r="AH74" i="7"/>
  <c r="AG74" i="7"/>
  <c r="AE74" i="7"/>
  <c r="AD74" i="7"/>
  <c r="AF74" i="7" s="1"/>
  <c r="W74" i="7"/>
  <c r="V74" i="7"/>
  <c r="X74" i="7" s="1"/>
  <c r="S74" i="7"/>
  <c r="T74" i="7" s="1"/>
  <c r="R74" i="7"/>
  <c r="O74" i="7"/>
  <c r="N74" i="7"/>
  <c r="P74" i="7" s="1"/>
  <c r="K74" i="7"/>
  <c r="J74" i="7"/>
  <c r="H74" i="7"/>
  <c r="G74" i="7"/>
  <c r="E74" i="7"/>
  <c r="D74" i="7"/>
  <c r="F74" i="7" s="1"/>
  <c r="AI73" i="7"/>
  <c r="AH73" i="7"/>
  <c r="AG73" i="7"/>
  <c r="AE73" i="7"/>
  <c r="AD73" i="7"/>
  <c r="AF73" i="7" s="1"/>
  <c r="AK73" i="7" s="1"/>
  <c r="W73" i="7"/>
  <c r="V73" i="7"/>
  <c r="X73" i="7" s="1"/>
  <c r="S73" i="7"/>
  <c r="R73" i="7"/>
  <c r="T73" i="7" s="1"/>
  <c r="O73" i="7"/>
  <c r="N73" i="7"/>
  <c r="P73" i="7" s="1"/>
  <c r="K73" i="7"/>
  <c r="AA73" i="7" s="1"/>
  <c r="J73" i="7"/>
  <c r="L73" i="7" s="1"/>
  <c r="H73" i="7"/>
  <c r="G73" i="7"/>
  <c r="I73" i="7" s="1"/>
  <c r="Y73" i="7" s="1"/>
  <c r="E73" i="7"/>
  <c r="F73" i="7" s="1"/>
  <c r="Q73" i="7" s="1"/>
  <c r="D73" i="7"/>
  <c r="AJ72" i="7"/>
  <c r="AF72" i="7"/>
  <c r="AA72" i="7"/>
  <c r="Z72" i="7"/>
  <c r="X72" i="7"/>
  <c r="T72" i="7"/>
  <c r="P72" i="7"/>
  <c r="Q72" i="7" s="1"/>
  <c r="L72" i="7"/>
  <c r="M72" i="7" s="1"/>
  <c r="I72" i="7"/>
  <c r="F72" i="7"/>
  <c r="AJ71" i="7"/>
  <c r="AF71" i="7"/>
  <c r="AK71" i="7" s="1"/>
  <c r="AA71" i="7"/>
  <c r="Z71" i="7"/>
  <c r="X71" i="7"/>
  <c r="U71" i="7"/>
  <c r="T71" i="7"/>
  <c r="P71" i="7"/>
  <c r="L71" i="7"/>
  <c r="M71" i="7" s="1"/>
  <c r="I71" i="7"/>
  <c r="F71" i="7"/>
  <c r="AK70" i="7"/>
  <c r="AJ70" i="7"/>
  <c r="AF70" i="7"/>
  <c r="AA70" i="7"/>
  <c r="Z70" i="7"/>
  <c r="AB70" i="7" s="1"/>
  <c r="X70" i="7"/>
  <c r="T70" i="7"/>
  <c r="P70" i="7"/>
  <c r="Q70" i="7" s="1"/>
  <c r="L70" i="7"/>
  <c r="I70" i="7"/>
  <c r="F70" i="7"/>
  <c r="AJ69" i="7"/>
  <c r="AF69" i="7"/>
  <c r="AK69" i="7" s="1"/>
  <c r="AA69" i="7"/>
  <c r="Z69" i="7"/>
  <c r="AB69" i="7" s="1"/>
  <c r="X69" i="7"/>
  <c r="T69" i="7"/>
  <c r="Q69" i="7"/>
  <c r="P69" i="7"/>
  <c r="L69" i="7"/>
  <c r="I69" i="7"/>
  <c r="F69" i="7"/>
  <c r="AJ68" i="7"/>
  <c r="AF68" i="7"/>
  <c r="AK68" i="7" s="1"/>
  <c r="AA68" i="7"/>
  <c r="Z68" i="7"/>
  <c r="AB68" i="7" s="1"/>
  <c r="X68" i="7"/>
  <c r="T68" i="7"/>
  <c r="U68" i="7" s="1"/>
  <c r="P68" i="7"/>
  <c r="L68" i="7"/>
  <c r="M68" i="7" s="1"/>
  <c r="I68" i="7"/>
  <c r="F68" i="7"/>
  <c r="Q68" i="7" s="1"/>
  <c r="AI67" i="7"/>
  <c r="AJ67" i="7" s="1"/>
  <c r="AH67" i="7"/>
  <c r="AG67" i="7"/>
  <c r="AE67" i="7"/>
  <c r="AF67" i="7" s="1"/>
  <c r="AD67" i="7"/>
  <c r="W67" i="7"/>
  <c r="V67" i="7"/>
  <c r="S67" i="7"/>
  <c r="T67" i="7" s="1"/>
  <c r="R67" i="7"/>
  <c r="O67" i="7"/>
  <c r="N67" i="7"/>
  <c r="L67" i="7"/>
  <c r="K67" i="7"/>
  <c r="J67" i="7"/>
  <c r="Z67" i="7" s="1"/>
  <c r="H67" i="7"/>
  <c r="I67" i="7" s="1"/>
  <c r="G67" i="7"/>
  <c r="E67" i="7"/>
  <c r="D67" i="7"/>
  <c r="F67" i="7" s="1"/>
  <c r="AJ66" i="7"/>
  <c r="AF66" i="7"/>
  <c r="AA66" i="7"/>
  <c r="Z66" i="7"/>
  <c r="X66" i="7"/>
  <c r="T66" i="7"/>
  <c r="P66" i="7"/>
  <c r="L66" i="7"/>
  <c r="I66" i="7"/>
  <c r="F66" i="7"/>
  <c r="AJ65" i="7"/>
  <c r="AF65" i="7"/>
  <c r="AA65" i="7"/>
  <c r="Z65" i="7"/>
  <c r="X65" i="7"/>
  <c r="T65" i="7"/>
  <c r="P65" i="7"/>
  <c r="L65" i="7"/>
  <c r="M65" i="7" s="1"/>
  <c r="I65" i="7"/>
  <c r="F65" i="7"/>
  <c r="AJ64" i="7"/>
  <c r="AF64" i="7"/>
  <c r="AK64" i="7" s="1"/>
  <c r="AA64" i="7"/>
  <c r="Z64" i="7"/>
  <c r="X64" i="7"/>
  <c r="T64" i="7"/>
  <c r="P64" i="7"/>
  <c r="L64" i="7"/>
  <c r="M64" i="7" s="1"/>
  <c r="I64" i="7"/>
  <c r="Y64" i="7" s="1"/>
  <c r="F64" i="7"/>
  <c r="AJ63" i="7"/>
  <c r="AF63" i="7"/>
  <c r="AK63" i="7" s="1"/>
  <c r="AA63" i="7"/>
  <c r="Z63" i="7"/>
  <c r="AB63" i="7" s="1"/>
  <c r="X63" i="7"/>
  <c r="T63" i="7"/>
  <c r="P63" i="7"/>
  <c r="Q63" i="7" s="1"/>
  <c r="L63" i="7"/>
  <c r="I63" i="7"/>
  <c r="F63" i="7"/>
  <c r="AJ62" i="7"/>
  <c r="AF62" i="7"/>
  <c r="AK62" i="7" s="1"/>
  <c r="AA62" i="7"/>
  <c r="Z62" i="7"/>
  <c r="AB62" i="7" s="1"/>
  <c r="X62" i="7"/>
  <c r="T62" i="7"/>
  <c r="P62" i="7"/>
  <c r="Q62" i="7" s="1"/>
  <c r="L62" i="7"/>
  <c r="I62" i="7"/>
  <c r="Y62" i="7" s="1"/>
  <c r="F62" i="7"/>
  <c r="AI61" i="7"/>
  <c r="AJ61" i="7" s="1"/>
  <c r="AH61" i="7"/>
  <c r="AG61" i="7"/>
  <c r="AE61" i="7"/>
  <c r="AD61" i="7"/>
  <c r="AF61" i="7" s="1"/>
  <c r="W61" i="7"/>
  <c r="V61" i="7"/>
  <c r="X61" i="7" s="1"/>
  <c r="S61" i="7"/>
  <c r="R61" i="7"/>
  <c r="O61" i="7"/>
  <c r="N61" i="7"/>
  <c r="K61" i="7"/>
  <c r="L61" i="7" s="1"/>
  <c r="J61" i="7"/>
  <c r="H61" i="7"/>
  <c r="G61" i="7"/>
  <c r="E61" i="7"/>
  <c r="D61" i="7"/>
  <c r="AJ60" i="7"/>
  <c r="AF60" i="7"/>
  <c r="AK60" i="7" s="1"/>
  <c r="AA60" i="7"/>
  <c r="Z60" i="7"/>
  <c r="X60" i="7"/>
  <c r="Y60" i="7" s="1"/>
  <c r="T60" i="7"/>
  <c r="P60" i="7"/>
  <c r="Q60" i="7" s="1"/>
  <c r="L60" i="7"/>
  <c r="I60" i="7"/>
  <c r="F60" i="7"/>
  <c r="AJ59" i="7"/>
  <c r="AF59" i="7"/>
  <c r="AK59" i="7" s="1"/>
  <c r="AA59" i="7"/>
  <c r="Z59" i="7"/>
  <c r="Y59" i="7"/>
  <c r="X59" i="7"/>
  <c r="T59" i="7"/>
  <c r="P59" i="7"/>
  <c r="L59" i="7"/>
  <c r="I59" i="7"/>
  <c r="F59" i="7"/>
  <c r="Q59" i="7" s="1"/>
  <c r="AJ58" i="7"/>
  <c r="AF58" i="7"/>
  <c r="AK58" i="7" s="1"/>
  <c r="AA58" i="7"/>
  <c r="Z58" i="7"/>
  <c r="X58" i="7"/>
  <c r="T58" i="7"/>
  <c r="U58" i="7" s="1"/>
  <c r="Q58" i="7"/>
  <c r="P58" i="7"/>
  <c r="M58" i="7"/>
  <c r="L58" i="7"/>
  <c r="I58" i="7"/>
  <c r="F58" i="7"/>
  <c r="AJ57" i="7"/>
  <c r="AF57" i="7"/>
  <c r="AK57" i="7" s="1"/>
  <c r="AA57" i="7"/>
  <c r="Z57" i="7"/>
  <c r="X57" i="7"/>
  <c r="T57" i="7"/>
  <c r="P57" i="7"/>
  <c r="L57" i="7"/>
  <c r="I57" i="7"/>
  <c r="F57" i="7"/>
  <c r="Q57" i="7" s="1"/>
  <c r="AJ56" i="7"/>
  <c r="AF56" i="7"/>
  <c r="AK56" i="7" s="1"/>
  <c r="AA56" i="7"/>
  <c r="Z56" i="7"/>
  <c r="AB56" i="7" s="1"/>
  <c r="AC56" i="7" s="1"/>
  <c r="X56" i="7"/>
  <c r="T56" i="7"/>
  <c r="P56" i="7"/>
  <c r="Q56" i="7" s="1"/>
  <c r="L56" i="7"/>
  <c r="I56" i="7"/>
  <c r="U56" i="7" s="1"/>
  <c r="F56" i="7"/>
  <c r="AJ55" i="7"/>
  <c r="AF55" i="7"/>
  <c r="AA55" i="7"/>
  <c r="Z55" i="7"/>
  <c r="X55" i="7"/>
  <c r="T55" i="7"/>
  <c r="P55" i="7"/>
  <c r="L55" i="7"/>
  <c r="I55" i="7"/>
  <c r="F55" i="7"/>
  <c r="AI54" i="7"/>
  <c r="AH54" i="7"/>
  <c r="AG54" i="7"/>
  <c r="AE54" i="7"/>
  <c r="AD54" i="7"/>
  <c r="AF54" i="7" s="1"/>
  <c r="W54" i="7"/>
  <c r="V54" i="7"/>
  <c r="X54" i="7" s="1"/>
  <c r="T54" i="7"/>
  <c r="S54" i="7"/>
  <c r="R54" i="7"/>
  <c r="P54" i="7"/>
  <c r="O54" i="7"/>
  <c r="AA54" i="7" s="1"/>
  <c r="N54" i="7"/>
  <c r="K54" i="7"/>
  <c r="J54" i="7"/>
  <c r="Z54" i="7" s="1"/>
  <c r="AB54" i="7" s="1"/>
  <c r="H54" i="7"/>
  <c r="G54" i="7"/>
  <c r="E54" i="7"/>
  <c r="D54" i="7"/>
  <c r="F54" i="7" s="1"/>
  <c r="AJ53" i="7"/>
  <c r="AF53" i="7"/>
  <c r="AC53" i="7"/>
  <c r="AA53" i="7"/>
  <c r="AB53" i="7" s="1"/>
  <c r="Z53" i="7"/>
  <c r="X53" i="7"/>
  <c r="T53" i="7"/>
  <c r="AK53" i="7" s="1"/>
  <c r="P53" i="7"/>
  <c r="L53" i="7"/>
  <c r="I53" i="7"/>
  <c r="F53" i="7"/>
  <c r="M53" i="7" s="1"/>
  <c r="AJ52" i="7"/>
  <c r="AF52" i="7"/>
  <c r="AA52" i="7"/>
  <c r="Z52" i="7"/>
  <c r="AB52" i="7" s="1"/>
  <c r="X52" i="7"/>
  <c r="T52" i="7"/>
  <c r="P52" i="7"/>
  <c r="L52" i="7"/>
  <c r="I52" i="7"/>
  <c r="Y52" i="7" s="1"/>
  <c r="F52" i="7"/>
  <c r="Q52" i="7" s="1"/>
  <c r="AJ51" i="7"/>
  <c r="AF51" i="7"/>
  <c r="AA51" i="7"/>
  <c r="Z51" i="7"/>
  <c r="X51" i="7"/>
  <c r="U51" i="7"/>
  <c r="T51" i="7"/>
  <c r="P51" i="7"/>
  <c r="L51" i="7"/>
  <c r="M51" i="7" s="1"/>
  <c r="I51" i="7"/>
  <c r="F51" i="7"/>
  <c r="Q51" i="7" s="1"/>
  <c r="AJ50" i="7"/>
  <c r="AF50" i="7"/>
  <c r="AK50" i="7" s="1"/>
  <c r="AA50" i="7"/>
  <c r="AB50" i="7" s="1"/>
  <c r="AC50" i="7" s="1"/>
  <c r="Z50" i="7"/>
  <c r="X50" i="7"/>
  <c r="T50" i="7"/>
  <c r="U50" i="7" s="1"/>
  <c r="P50" i="7"/>
  <c r="L50" i="7"/>
  <c r="I50" i="7"/>
  <c r="Y50" i="7" s="1"/>
  <c r="F50" i="7"/>
  <c r="AJ49" i="7"/>
  <c r="AF49" i="7"/>
  <c r="AK49" i="7" s="1"/>
  <c r="AA49" i="7"/>
  <c r="Z49" i="7"/>
  <c r="AB49" i="7" s="1"/>
  <c r="X49" i="7"/>
  <c r="T49" i="7"/>
  <c r="P49" i="7"/>
  <c r="L49" i="7"/>
  <c r="I49" i="7"/>
  <c r="U49" i="7" s="1"/>
  <c r="F49" i="7"/>
  <c r="AI48" i="7"/>
  <c r="AH48" i="7"/>
  <c r="AG48" i="7"/>
  <c r="AE48" i="7"/>
  <c r="AD48" i="7"/>
  <c r="W48" i="7"/>
  <c r="V48" i="7"/>
  <c r="S48" i="7"/>
  <c r="R48" i="7"/>
  <c r="O48" i="7"/>
  <c r="N48" i="7"/>
  <c r="K48" i="7"/>
  <c r="J48" i="7"/>
  <c r="L48" i="7" s="1"/>
  <c r="H48" i="7"/>
  <c r="G48" i="7"/>
  <c r="E48" i="7"/>
  <c r="D48" i="7"/>
  <c r="AJ47" i="7"/>
  <c r="AF47" i="7"/>
  <c r="AB47" i="7"/>
  <c r="AA47" i="7"/>
  <c r="Z47" i="7"/>
  <c r="X47" i="7"/>
  <c r="T47" i="7"/>
  <c r="AK47" i="7" s="1"/>
  <c r="P47" i="7"/>
  <c r="L47" i="7"/>
  <c r="I47" i="7"/>
  <c r="U47" i="7" s="1"/>
  <c r="F47" i="7"/>
  <c r="AJ46" i="7"/>
  <c r="AF46" i="7"/>
  <c r="AK46" i="7" s="1"/>
  <c r="AA46" i="7"/>
  <c r="AB46" i="7" s="1"/>
  <c r="Z46" i="7"/>
  <c r="X46" i="7"/>
  <c r="Y46" i="7" s="1"/>
  <c r="T46" i="7"/>
  <c r="P46" i="7"/>
  <c r="Q46" i="7" s="1"/>
  <c r="L46" i="7"/>
  <c r="I46" i="7"/>
  <c r="F46" i="7"/>
  <c r="AJ45" i="7"/>
  <c r="AF45" i="7"/>
  <c r="AA45" i="7"/>
  <c r="Z45" i="7"/>
  <c r="X45" i="7"/>
  <c r="T45" i="7"/>
  <c r="P45" i="7"/>
  <c r="L45" i="7"/>
  <c r="I45" i="7"/>
  <c r="F45" i="7"/>
  <c r="Q45" i="7" s="1"/>
  <c r="AJ44" i="7"/>
  <c r="AF44" i="7"/>
  <c r="AA44" i="7"/>
  <c r="Z44" i="7"/>
  <c r="X44" i="7"/>
  <c r="T44" i="7"/>
  <c r="P44" i="7"/>
  <c r="Q44" i="7" s="1"/>
  <c r="L44" i="7"/>
  <c r="I44" i="7"/>
  <c r="F44" i="7"/>
  <c r="AK43" i="7"/>
  <c r="AJ43" i="7"/>
  <c r="AF43" i="7"/>
  <c r="AA43" i="7"/>
  <c r="AB43" i="7" s="1"/>
  <c r="AC43" i="7" s="1"/>
  <c r="Z43" i="7"/>
  <c r="X43" i="7"/>
  <c r="T43" i="7"/>
  <c r="P43" i="7"/>
  <c r="L43" i="7"/>
  <c r="I43" i="7"/>
  <c r="Y43" i="7" s="1"/>
  <c r="F43" i="7"/>
  <c r="M43" i="7" s="1"/>
  <c r="AJ42" i="7"/>
  <c r="AF42" i="7"/>
  <c r="AK42" i="7" s="1"/>
  <c r="AA42" i="7"/>
  <c r="Z42" i="7"/>
  <c r="AB42" i="7" s="1"/>
  <c r="X42" i="7"/>
  <c r="T42" i="7"/>
  <c r="P42" i="7"/>
  <c r="Q42" i="7" s="1"/>
  <c r="L42" i="7"/>
  <c r="I42" i="7"/>
  <c r="F42" i="7"/>
  <c r="AI41" i="7"/>
  <c r="AH41" i="7"/>
  <c r="AJ41" i="7" s="1"/>
  <c r="AG41" i="7"/>
  <c r="AE41" i="7"/>
  <c r="AD41" i="7"/>
  <c r="AF41" i="7" s="1"/>
  <c r="W41" i="7"/>
  <c r="V41" i="7"/>
  <c r="S41" i="7"/>
  <c r="R41" i="7"/>
  <c r="O41" i="7"/>
  <c r="N41" i="7"/>
  <c r="K41" i="7"/>
  <c r="J41" i="7"/>
  <c r="L41" i="7" s="1"/>
  <c r="H41" i="7"/>
  <c r="G41" i="7"/>
  <c r="I41" i="7" s="1"/>
  <c r="E41" i="7"/>
  <c r="D41" i="7"/>
  <c r="AJ40" i="7"/>
  <c r="AF40" i="7"/>
  <c r="AA40" i="7"/>
  <c r="Z40" i="7"/>
  <c r="X40" i="7"/>
  <c r="T40" i="7"/>
  <c r="AK40" i="7" s="1"/>
  <c r="P40" i="7"/>
  <c r="L40" i="7"/>
  <c r="I40" i="7"/>
  <c r="U40" i="7" s="1"/>
  <c r="F40" i="7"/>
  <c r="AK39" i="7"/>
  <c r="AJ39" i="7"/>
  <c r="AF39" i="7"/>
  <c r="AA39" i="7"/>
  <c r="AB39" i="7" s="1"/>
  <c r="Z39" i="7"/>
  <c r="X39" i="7"/>
  <c r="T39" i="7"/>
  <c r="P39" i="7"/>
  <c r="Q39" i="7" s="1"/>
  <c r="L39" i="7"/>
  <c r="I39" i="7"/>
  <c r="F39" i="7"/>
  <c r="M39" i="7" s="1"/>
  <c r="AJ38" i="7"/>
  <c r="AF38" i="7"/>
  <c r="AA38" i="7"/>
  <c r="Z38" i="7"/>
  <c r="AB38" i="7" s="1"/>
  <c r="X38" i="7"/>
  <c r="T38" i="7"/>
  <c r="P38" i="7"/>
  <c r="L38" i="7"/>
  <c r="I38" i="7"/>
  <c r="F38" i="7"/>
  <c r="AJ37" i="7"/>
  <c r="AF37" i="7"/>
  <c r="AK37" i="7" s="1"/>
  <c r="AA37" i="7"/>
  <c r="Z37" i="7"/>
  <c r="X37" i="7"/>
  <c r="T37" i="7"/>
  <c r="P37" i="7"/>
  <c r="Q37" i="7" s="1"/>
  <c r="L37" i="7"/>
  <c r="M37" i="7" s="1"/>
  <c r="I37" i="7"/>
  <c r="F37" i="7"/>
  <c r="AI36" i="7"/>
  <c r="AJ36" i="7" s="1"/>
  <c r="AH36" i="7"/>
  <c r="AG36" i="7"/>
  <c r="AE36" i="7"/>
  <c r="AD36" i="7"/>
  <c r="AF36" i="7" s="1"/>
  <c r="W36" i="7"/>
  <c r="V36" i="7"/>
  <c r="X36" i="7" s="1"/>
  <c r="S36" i="7"/>
  <c r="T36" i="7" s="1"/>
  <c r="R36" i="7"/>
  <c r="O36" i="7"/>
  <c r="N36" i="7"/>
  <c r="K36" i="7"/>
  <c r="L36" i="7" s="1"/>
  <c r="J36" i="7"/>
  <c r="H36" i="7"/>
  <c r="I36" i="7" s="1"/>
  <c r="U36" i="7" s="1"/>
  <c r="G36" i="7"/>
  <c r="E36" i="7"/>
  <c r="D36" i="7"/>
  <c r="AJ35" i="7"/>
  <c r="AF35" i="7"/>
  <c r="AA35" i="7"/>
  <c r="Z35" i="7"/>
  <c r="AB35" i="7" s="1"/>
  <c r="X35" i="7"/>
  <c r="T35" i="7"/>
  <c r="P35" i="7"/>
  <c r="L35" i="7"/>
  <c r="I35" i="7"/>
  <c r="F35" i="7"/>
  <c r="M35" i="7" s="1"/>
  <c r="AJ34" i="7"/>
  <c r="AF34" i="7"/>
  <c r="AA34" i="7"/>
  <c r="Z34" i="7"/>
  <c r="X34" i="7"/>
  <c r="T34" i="7"/>
  <c r="U34" i="7" s="1"/>
  <c r="P34" i="7"/>
  <c r="L34" i="7"/>
  <c r="I34" i="7"/>
  <c r="F34" i="7"/>
  <c r="M34" i="7" s="1"/>
  <c r="AJ33" i="7"/>
  <c r="AF33" i="7"/>
  <c r="AA33" i="7"/>
  <c r="Z33" i="7"/>
  <c r="AB33" i="7" s="1"/>
  <c r="X33" i="7"/>
  <c r="T33" i="7"/>
  <c r="AK33" i="7" s="1"/>
  <c r="P33" i="7"/>
  <c r="L33" i="7"/>
  <c r="I33" i="7"/>
  <c r="Y33" i="7" s="1"/>
  <c r="F33" i="7"/>
  <c r="AK32" i="7"/>
  <c r="AJ32" i="7"/>
  <c r="AF32" i="7"/>
  <c r="AA32" i="7"/>
  <c r="Z32" i="7"/>
  <c r="X32" i="7"/>
  <c r="T32" i="7"/>
  <c r="P32" i="7"/>
  <c r="L32" i="7"/>
  <c r="I32" i="7"/>
  <c r="F32" i="7"/>
  <c r="AJ31" i="7"/>
  <c r="AF31" i="7"/>
  <c r="AA31" i="7"/>
  <c r="Z31" i="7"/>
  <c r="AB31" i="7" s="1"/>
  <c r="X31" i="7"/>
  <c r="T31" i="7"/>
  <c r="P31" i="7"/>
  <c r="L31" i="7"/>
  <c r="I31" i="7"/>
  <c r="F31" i="7"/>
  <c r="AI30" i="7"/>
  <c r="AH30" i="7"/>
  <c r="AJ30" i="7" s="1"/>
  <c r="AG30" i="7"/>
  <c r="AE30" i="7"/>
  <c r="AD30" i="7"/>
  <c r="AF30" i="7" s="1"/>
  <c r="W30" i="7"/>
  <c r="V30" i="7"/>
  <c r="S30" i="7"/>
  <c r="T30" i="7" s="1"/>
  <c r="R30" i="7"/>
  <c r="O30" i="7"/>
  <c r="P30" i="7" s="1"/>
  <c r="N30" i="7"/>
  <c r="L30" i="7"/>
  <c r="K30" i="7"/>
  <c r="J30" i="7"/>
  <c r="Z30" i="7" s="1"/>
  <c r="H30" i="7"/>
  <c r="G30" i="7"/>
  <c r="E30" i="7"/>
  <c r="D30" i="7"/>
  <c r="F30" i="7" s="1"/>
  <c r="AJ29" i="7"/>
  <c r="AF29" i="7"/>
  <c r="AA29" i="7"/>
  <c r="Z29" i="7"/>
  <c r="AB29" i="7" s="1"/>
  <c r="AC29" i="7" s="1"/>
  <c r="X29" i="7"/>
  <c r="T29" i="7"/>
  <c r="AK29" i="7" s="1"/>
  <c r="P29" i="7"/>
  <c r="L29" i="7"/>
  <c r="I29" i="7"/>
  <c r="F29" i="7"/>
  <c r="AJ28" i="7"/>
  <c r="AF28" i="7"/>
  <c r="AK28" i="7" s="1"/>
  <c r="AA28" i="7"/>
  <c r="Z28" i="7"/>
  <c r="X28" i="7"/>
  <c r="T28" i="7"/>
  <c r="P28" i="7"/>
  <c r="L28" i="7"/>
  <c r="I28" i="7"/>
  <c r="Y28" i="7" s="1"/>
  <c r="F28" i="7"/>
  <c r="AJ27" i="7"/>
  <c r="AF27" i="7"/>
  <c r="AA27" i="7"/>
  <c r="Z27" i="7"/>
  <c r="X27" i="7"/>
  <c r="T27" i="7"/>
  <c r="P27" i="7"/>
  <c r="Q27" i="7" s="1"/>
  <c r="L27" i="7"/>
  <c r="I27" i="7"/>
  <c r="F27" i="7"/>
  <c r="M27" i="7" s="1"/>
  <c r="AJ26" i="7"/>
  <c r="AF26" i="7"/>
  <c r="AK26" i="7" s="1"/>
  <c r="AA26" i="7"/>
  <c r="Z26" i="7"/>
  <c r="AB26" i="7" s="1"/>
  <c r="X26" i="7"/>
  <c r="T26" i="7"/>
  <c r="P26" i="7"/>
  <c r="L26" i="7"/>
  <c r="I26" i="7"/>
  <c r="F26" i="7"/>
  <c r="AI25" i="7"/>
  <c r="AH25" i="7"/>
  <c r="AG25" i="7"/>
  <c r="AE25" i="7"/>
  <c r="AD25" i="7"/>
  <c r="AF25" i="7" s="1"/>
  <c r="W25" i="7"/>
  <c r="V25" i="7"/>
  <c r="S25" i="7"/>
  <c r="R25" i="7"/>
  <c r="T25" i="7" s="1"/>
  <c r="O25" i="7"/>
  <c r="N25" i="7"/>
  <c r="K25" i="7"/>
  <c r="J25" i="7"/>
  <c r="L25" i="7" s="1"/>
  <c r="H25" i="7"/>
  <c r="I25" i="7" s="1"/>
  <c r="G25" i="7"/>
  <c r="E25" i="7"/>
  <c r="D25" i="7"/>
  <c r="AJ24" i="7"/>
  <c r="AF24" i="7"/>
  <c r="AK24" i="7" s="1"/>
  <c r="AA24" i="7"/>
  <c r="Z24" i="7"/>
  <c r="X24" i="7"/>
  <c r="U24" i="7"/>
  <c r="T24" i="7"/>
  <c r="Q24" i="7"/>
  <c r="P24" i="7"/>
  <c r="L24" i="7"/>
  <c r="I24" i="7"/>
  <c r="F24" i="7"/>
  <c r="AK23" i="7"/>
  <c r="AJ23" i="7"/>
  <c r="AF23" i="7"/>
  <c r="AA23" i="7"/>
  <c r="AB23" i="7" s="1"/>
  <c r="AC23" i="7" s="1"/>
  <c r="Z23" i="7"/>
  <c r="X23" i="7"/>
  <c r="T23" i="7"/>
  <c r="U23" i="7" s="1"/>
  <c r="P23" i="7"/>
  <c r="L23" i="7"/>
  <c r="I23" i="7"/>
  <c r="F23" i="7"/>
  <c r="M23" i="7" s="1"/>
  <c r="AJ22" i="7"/>
  <c r="AF22" i="7"/>
  <c r="AA22" i="7"/>
  <c r="Z22" i="7"/>
  <c r="AB22" i="7" s="1"/>
  <c r="AC22" i="7" s="1"/>
  <c r="X22" i="7"/>
  <c r="T22" i="7"/>
  <c r="AK22" i="7" s="1"/>
  <c r="P22" i="7"/>
  <c r="Q22" i="7" s="1"/>
  <c r="L22" i="7"/>
  <c r="I22" i="7"/>
  <c r="F22" i="7"/>
  <c r="M22" i="7" s="1"/>
  <c r="AJ21" i="7"/>
  <c r="AF21" i="7"/>
  <c r="AA21" i="7"/>
  <c r="Z21" i="7"/>
  <c r="AB21" i="7" s="1"/>
  <c r="AC21" i="7" s="1"/>
  <c r="X21" i="7"/>
  <c r="T21" i="7"/>
  <c r="P21" i="7"/>
  <c r="L21" i="7"/>
  <c r="I21" i="7"/>
  <c r="Y21" i="7" s="1"/>
  <c r="F21" i="7"/>
  <c r="AJ20" i="7"/>
  <c r="AF20" i="7"/>
  <c r="AK20" i="7" s="1"/>
  <c r="AA20" i="7"/>
  <c r="Z20" i="7"/>
  <c r="AB20" i="7" s="1"/>
  <c r="X20" i="7"/>
  <c r="T20" i="7"/>
  <c r="P20" i="7"/>
  <c r="M20" i="7"/>
  <c r="L20" i="7"/>
  <c r="I20" i="7"/>
  <c r="F20" i="7"/>
  <c r="Q20" i="7" s="1"/>
  <c r="AJ19" i="7"/>
  <c r="AF19" i="7"/>
  <c r="AK19" i="7" s="1"/>
  <c r="AA19" i="7"/>
  <c r="AB19" i="7" s="1"/>
  <c r="Z19" i="7"/>
  <c r="X19" i="7"/>
  <c r="T19" i="7"/>
  <c r="P19" i="7"/>
  <c r="L19" i="7"/>
  <c r="I19" i="7"/>
  <c r="F19" i="7"/>
  <c r="AJ18" i="7"/>
  <c r="AF18" i="7"/>
  <c r="AA18" i="7"/>
  <c r="AB18" i="7" s="1"/>
  <c r="Z18" i="7"/>
  <c r="X18" i="7"/>
  <c r="Y18" i="7" s="1"/>
  <c r="T18" i="7"/>
  <c r="P18" i="7"/>
  <c r="L18" i="7"/>
  <c r="I18" i="7"/>
  <c r="U18" i="7" s="1"/>
  <c r="F18" i="7"/>
  <c r="M18" i="7" s="1"/>
  <c r="AJ17" i="7"/>
  <c r="AF17" i="7"/>
  <c r="AA17" i="7"/>
  <c r="Z17" i="7"/>
  <c r="X17" i="7"/>
  <c r="T17" i="7"/>
  <c r="P17" i="7"/>
  <c r="L17" i="7"/>
  <c r="I17" i="7"/>
  <c r="F17" i="7"/>
  <c r="AI16" i="7"/>
  <c r="AH16" i="7"/>
  <c r="AJ16" i="7" s="1"/>
  <c r="AG16" i="7"/>
  <c r="AE16" i="7"/>
  <c r="AF16" i="7" s="1"/>
  <c r="AD16" i="7"/>
  <c r="W16" i="7"/>
  <c r="X16" i="7" s="1"/>
  <c r="V16" i="7"/>
  <c r="S16" i="7"/>
  <c r="R16" i="7"/>
  <c r="T16" i="7" s="1"/>
  <c r="O16" i="7"/>
  <c r="N16" i="7"/>
  <c r="K16" i="7"/>
  <c r="J16" i="7"/>
  <c r="H16" i="7"/>
  <c r="G16" i="7"/>
  <c r="E16" i="7"/>
  <c r="D16" i="7"/>
  <c r="F16" i="7" s="1"/>
  <c r="AJ15" i="7"/>
  <c r="AF15" i="7"/>
  <c r="AA15" i="7"/>
  <c r="Z15" i="7"/>
  <c r="AB15" i="7" s="1"/>
  <c r="X15" i="7"/>
  <c r="T15" i="7"/>
  <c r="AK15" i="7" s="1"/>
  <c r="P15" i="7"/>
  <c r="Q15" i="7" s="1"/>
  <c r="L15" i="7"/>
  <c r="I15" i="7"/>
  <c r="F15" i="7"/>
  <c r="M15" i="7" s="1"/>
  <c r="AJ14" i="7"/>
  <c r="AF14" i="7"/>
  <c r="AA14" i="7"/>
  <c r="Z14" i="7"/>
  <c r="X14" i="7"/>
  <c r="T14" i="7"/>
  <c r="P14" i="7"/>
  <c r="L14" i="7"/>
  <c r="I14" i="7"/>
  <c r="F14" i="7"/>
  <c r="Q14" i="7" s="1"/>
  <c r="AJ13" i="7"/>
  <c r="AF13" i="7"/>
  <c r="AK13" i="7" s="1"/>
  <c r="AA13" i="7"/>
  <c r="Z13" i="7"/>
  <c r="X13" i="7"/>
  <c r="U13" i="7"/>
  <c r="T13" i="7"/>
  <c r="Q13" i="7"/>
  <c r="P13" i="7"/>
  <c r="L13" i="7"/>
  <c r="I13" i="7"/>
  <c r="F13" i="7"/>
  <c r="M13" i="7" s="1"/>
  <c r="AJ12" i="7"/>
  <c r="AF12" i="7"/>
  <c r="AK12" i="7" s="1"/>
  <c r="AB12" i="7"/>
  <c r="AA12" i="7"/>
  <c r="Z12" i="7"/>
  <c r="X12" i="7"/>
  <c r="T12" i="7"/>
  <c r="P12" i="7"/>
  <c r="L12" i="7"/>
  <c r="I12" i="7"/>
  <c r="Y12" i="7" s="1"/>
  <c r="F12" i="7"/>
  <c r="AJ11" i="7"/>
  <c r="AF11" i="7"/>
  <c r="AA11" i="7"/>
  <c r="Z11" i="7"/>
  <c r="X11" i="7"/>
  <c r="Y11" i="7" s="1"/>
  <c r="T11" i="7"/>
  <c r="P11" i="7"/>
  <c r="L11" i="7"/>
  <c r="I11" i="7"/>
  <c r="F11" i="7"/>
  <c r="AI10" i="7"/>
  <c r="AH10" i="7"/>
  <c r="AJ10" i="7" s="1"/>
  <c r="AG10" i="7"/>
  <c r="AE10" i="7"/>
  <c r="AD10" i="7"/>
  <c r="W10" i="7"/>
  <c r="V10" i="7"/>
  <c r="S10" i="7"/>
  <c r="R10" i="7"/>
  <c r="O10" i="7"/>
  <c r="AA10" i="7" s="1"/>
  <c r="N10" i="7"/>
  <c r="K10" i="7"/>
  <c r="J10" i="7"/>
  <c r="H10" i="7"/>
  <c r="G10" i="7"/>
  <c r="E10" i="7"/>
  <c r="D10" i="7"/>
  <c r="F10" i="7" s="1"/>
  <c r="AK9" i="7"/>
  <c r="AJ9" i="7"/>
  <c r="AF9" i="7"/>
  <c r="AA9" i="7"/>
  <c r="AB9" i="7" s="1"/>
  <c r="AC9" i="7" s="1"/>
  <c r="Z9" i="7"/>
  <c r="X9" i="7"/>
  <c r="T9" i="7"/>
  <c r="P9" i="7"/>
  <c r="L9" i="7"/>
  <c r="I9" i="7"/>
  <c r="F9" i="7"/>
  <c r="AI23" i="6"/>
  <c r="AH23" i="6"/>
  <c r="AG23" i="6"/>
  <c r="AE23" i="6"/>
  <c r="AD23" i="6"/>
  <c r="AF23" i="6" s="1"/>
  <c r="AK23" i="6" s="1"/>
  <c r="W23" i="6"/>
  <c r="V23" i="6"/>
  <c r="S23" i="6"/>
  <c r="R23" i="6"/>
  <c r="T23" i="6" s="1"/>
  <c r="O23" i="6"/>
  <c r="N23" i="6"/>
  <c r="P23" i="6" s="1"/>
  <c r="K23" i="6"/>
  <c r="J23" i="6"/>
  <c r="L23" i="6" s="1"/>
  <c r="H23" i="6"/>
  <c r="G23" i="6"/>
  <c r="E23" i="6"/>
  <c r="D23" i="6"/>
  <c r="F23" i="6" s="1"/>
  <c r="AI22" i="6"/>
  <c r="AH22" i="6"/>
  <c r="AG22" i="6"/>
  <c r="AE22" i="6"/>
  <c r="AF22" i="6" s="1"/>
  <c r="AD22" i="6"/>
  <c r="W22" i="6"/>
  <c r="V22" i="6"/>
  <c r="X22" i="6" s="1"/>
  <c r="S22" i="6"/>
  <c r="R22" i="6"/>
  <c r="T22" i="6" s="1"/>
  <c r="O22" i="6"/>
  <c r="P22" i="6" s="1"/>
  <c r="N22" i="6"/>
  <c r="K22" i="6"/>
  <c r="J22" i="6"/>
  <c r="L22" i="6" s="1"/>
  <c r="H22" i="6"/>
  <c r="I22" i="6" s="1"/>
  <c r="G22" i="6"/>
  <c r="E22" i="6"/>
  <c r="D22" i="6"/>
  <c r="AJ21" i="6"/>
  <c r="AF21" i="6"/>
  <c r="AA21" i="6"/>
  <c r="Z21" i="6"/>
  <c r="AB21" i="6" s="1"/>
  <c r="AC21" i="6" s="1"/>
  <c r="X21" i="6"/>
  <c r="T21" i="6"/>
  <c r="U21" i="6" s="1"/>
  <c r="P21" i="6"/>
  <c r="Q21" i="6" s="1"/>
  <c r="L21" i="6"/>
  <c r="M21" i="6" s="1"/>
  <c r="I21" i="6"/>
  <c r="F21" i="6"/>
  <c r="AJ20" i="6"/>
  <c r="AF20" i="6"/>
  <c r="AA20" i="6"/>
  <c r="Z20" i="6"/>
  <c r="X20" i="6"/>
  <c r="T20" i="6"/>
  <c r="U20" i="6" s="1"/>
  <c r="P20" i="6"/>
  <c r="L20" i="6"/>
  <c r="M20" i="6" s="1"/>
  <c r="I20" i="6"/>
  <c r="F20" i="6"/>
  <c r="Q20" i="6" s="1"/>
  <c r="AJ19" i="6"/>
  <c r="AF19" i="6"/>
  <c r="AK19" i="6" s="1"/>
  <c r="AA19" i="6"/>
  <c r="Z19" i="6"/>
  <c r="X19" i="6"/>
  <c r="T19" i="6"/>
  <c r="U19" i="6" s="1"/>
  <c r="P19" i="6"/>
  <c r="L19" i="6"/>
  <c r="I19" i="6"/>
  <c r="F19" i="6"/>
  <c r="Q19" i="6" s="1"/>
  <c r="AK18" i="6"/>
  <c r="AJ18" i="6"/>
  <c r="AF18" i="6"/>
  <c r="AA18" i="6"/>
  <c r="Z18" i="6"/>
  <c r="AB18" i="6" s="1"/>
  <c r="X18" i="6"/>
  <c r="T18" i="6"/>
  <c r="P18" i="6"/>
  <c r="L18" i="6"/>
  <c r="I18" i="6"/>
  <c r="U18" i="6" s="1"/>
  <c r="F18" i="6"/>
  <c r="AI17" i="6"/>
  <c r="AH17" i="6"/>
  <c r="AG17" i="6"/>
  <c r="AE17" i="6"/>
  <c r="AD17" i="6"/>
  <c r="AF17" i="6" s="1"/>
  <c r="W17" i="6"/>
  <c r="V17" i="6"/>
  <c r="S17" i="6"/>
  <c r="R17" i="6"/>
  <c r="O17" i="6"/>
  <c r="N17" i="6"/>
  <c r="K17" i="6"/>
  <c r="J17" i="6"/>
  <c r="Z17" i="6" s="1"/>
  <c r="H17" i="6"/>
  <c r="G17" i="6"/>
  <c r="E17" i="6"/>
  <c r="D17" i="6"/>
  <c r="AJ16" i="6"/>
  <c r="AF16" i="6"/>
  <c r="AK16" i="6" s="1"/>
  <c r="AA16" i="6"/>
  <c r="AB16" i="6" s="1"/>
  <c r="AC16" i="6" s="1"/>
  <c r="Z16" i="6"/>
  <c r="X16" i="6"/>
  <c r="T16" i="6"/>
  <c r="P16" i="6"/>
  <c r="L16" i="6"/>
  <c r="I16" i="6"/>
  <c r="Y16" i="6" s="1"/>
  <c r="F16" i="6"/>
  <c r="AJ15" i="6"/>
  <c r="AF15" i="6"/>
  <c r="AB15" i="6"/>
  <c r="AC15" i="6" s="1"/>
  <c r="AA15" i="6"/>
  <c r="Z15" i="6"/>
  <c r="X15" i="6"/>
  <c r="T15" i="6"/>
  <c r="P15" i="6"/>
  <c r="Q15" i="6" s="1"/>
  <c r="L15" i="6"/>
  <c r="I15" i="6"/>
  <c r="Y15" i="6" s="1"/>
  <c r="F15" i="6"/>
  <c r="M15" i="6" s="1"/>
  <c r="AJ14" i="6"/>
  <c r="AF14" i="6"/>
  <c r="AA14" i="6"/>
  <c r="Z14" i="6"/>
  <c r="AB14" i="6" s="1"/>
  <c r="AC14" i="6" s="1"/>
  <c r="X14" i="6"/>
  <c r="T14" i="6"/>
  <c r="U14" i="6" s="1"/>
  <c r="P14" i="6"/>
  <c r="L14" i="6"/>
  <c r="M14" i="6" s="1"/>
  <c r="I14" i="6"/>
  <c r="F14" i="6"/>
  <c r="Q14" i="6" s="1"/>
  <c r="AJ13" i="6"/>
  <c r="AF13" i="6"/>
  <c r="AK13" i="6" s="1"/>
  <c r="AA13" i="6"/>
  <c r="AB13" i="6" s="1"/>
  <c r="AC13" i="6" s="1"/>
  <c r="Z13" i="6"/>
  <c r="X13" i="6"/>
  <c r="T13" i="6"/>
  <c r="U13" i="6" s="1"/>
  <c r="P13" i="6"/>
  <c r="L13" i="6"/>
  <c r="I13" i="6"/>
  <c r="Y13" i="6" s="1"/>
  <c r="F13" i="6"/>
  <c r="AI12" i="6"/>
  <c r="AH12" i="6"/>
  <c r="AG12" i="6"/>
  <c r="AE12" i="6"/>
  <c r="AD12" i="6"/>
  <c r="AF12" i="6" s="1"/>
  <c r="W12" i="6"/>
  <c r="V12" i="6"/>
  <c r="S12" i="6"/>
  <c r="R12" i="6"/>
  <c r="T12" i="6" s="1"/>
  <c r="U12" i="6" s="1"/>
  <c r="O12" i="6"/>
  <c r="N12" i="6"/>
  <c r="L12" i="6"/>
  <c r="K12" i="6"/>
  <c r="J12" i="6"/>
  <c r="H12" i="6"/>
  <c r="G12" i="6"/>
  <c r="I12" i="6" s="1"/>
  <c r="E12" i="6"/>
  <c r="D12" i="6"/>
  <c r="AJ11" i="6"/>
  <c r="AF11" i="6"/>
  <c r="AA11" i="6"/>
  <c r="Z11" i="6"/>
  <c r="AB11" i="6" s="1"/>
  <c r="X11" i="6"/>
  <c r="T11" i="6"/>
  <c r="Q11" i="6"/>
  <c r="P11" i="6"/>
  <c r="L11" i="6"/>
  <c r="I11" i="6"/>
  <c r="F11" i="6"/>
  <c r="AJ10" i="6"/>
  <c r="AF10" i="6"/>
  <c r="AK10" i="6" s="1"/>
  <c r="AA10" i="6"/>
  <c r="Z10" i="6"/>
  <c r="X10" i="6"/>
  <c r="T10" i="6"/>
  <c r="P10" i="6"/>
  <c r="L10" i="6"/>
  <c r="I10" i="6"/>
  <c r="F10" i="6"/>
  <c r="Q10" i="6" s="1"/>
  <c r="AJ9" i="6"/>
  <c r="AF9" i="6"/>
  <c r="AK9" i="6" s="1"/>
  <c r="AA9" i="6"/>
  <c r="Z9" i="6"/>
  <c r="X9" i="6"/>
  <c r="T9" i="6"/>
  <c r="P9" i="6"/>
  <c r="M9" i="6"/>
  <c r="L9" i="6"/>
  <c r="I9" i="6"/>
  <c r="Y9" i="6" s="1"/>
  <c r="F9" i="6"/>
  <c r="AI37" i="5"/>
  <c r="AH37" i="5"/>
  <c r="AG37" i="5"/>
  <c r="AE37" i="5"/>
  <c r="AD37" i="5"/>
  <c r="W37" i="5"/>
  <c r="V37" i="5"/>
  <c r="X37" i="5" s="1"/>
  <c r="S37" i="5"/>
  <c r="R37" i="5"/>
  <c r="T37" i="5" s="1"/>
  <c r="O37" i="5"/>
  <c r="N37" i="5"/>
  <c r="P37" i="5" s="1"/>
  <c r="Q37" i="5" s="1"/>
  <c r="K37" i="5"/>
  <c r="AA37" i="5" s="1"/>
  <c r="J37" i="5"/>
  <c r="H37" i="5"/>
  <c r="G37" i="5"/>
  <c r="I37" i="5" s="1"/>
  <c r="E37" i="5"/>
  <c r="D37" i="5"/>
  <c r="F37" i="5" s="1"/>
  <c r="AI36" i="5"/>
  <c r="AJ36" i="5" s="1"/>
  <c r="AH36" i="5"/>
  <c r="AG36" i="5"/>
  <c r="AF36" i="5"/>
  <c r="AE36" i="5"/>
  <c r="AD36" i="5"/>
  <c r="X36" i="5"/>
  <c r="W36" i="5"/>
  <c r="V36" i="5"/>
  <c r="S36" i="5"/>
  <c r="R36" i="5"/>
  <c r="P36" i="5"/>
  <c r="O36" i="5"/>
  <c r="N36" i="5"/>
  <c r="K36" i="5"/>
  <c r="J36" i="5"/>
  <c r="Z36" i="5" s="1"/>
  <c r="H36" i="5"/>
  <c r="G36" i="5"/>
  <c r="E36" i="5"/>
  <c r="D36" i="5"/>
  <c r="AJ35" i="5"/>
  <c r="AF35" i="5"/>
  <c r="AK35" i="5" s="1"/>
  <c r="AA35" i="5"/>
  <c r="Z35" i="5"/>
  <c r="X35" i="5"/>
  <c r="T35" i="5"/>
  <c r="P35" i="5"/>
  <c r="L35" i="5"/>
  <c r="I35" i="5"/>
  <c r="F35" i="5"/>
  <c r="AJ34" i="5"/>
  <c r="AF34" i="5"/>
  <c r="AK34" i="5" s="1"/>
  <c r="AA34" i="5"/>
  <c r="Z34" i="5"/>
  <c r="AB34" i="5" s="1"/>
  <c r="X34" i="5"/>
  <c r="T34" i="5"/>
  <c r="P34" i="5"/>
  <c r="Q34" i="5" s="1"/>
  <c r="L34" i="5"/>
  <c r="M34" i="5" s="1"/>
  <c r="I34" i="5"/>
  <c r="Y34" i="5" s="1"/>
  <c r="F34" i="5"/>
  <c r="AJ33" i="5"/>
  <c r="AF33" i="5"/>
  <c r="AA33" i="5"/>
  <c r="Z33" i="5"/>
  <c r="X33" i="5"/>
  <c r="U33" i="5"/>
  <c r="T33" i="5"/>
  <c r="P33" i="5"/>
  <c r="L33" i="5"/>
  <c r="M33" i="5" s="1"/>
  <c r="I33" i="5"/>
  <c r="F33" i="5"/>
  <c r="AJ32" i="5"/>
  <c r="AF32" i="5"/>
  <c r="AK32" i="5" s="1"/>
  <c r="AA32" i="5"/>
  <c r="AB32" i="5" s="1"/>
  <c r="Z32" i="5"/>
  <c r="X32" i="5"/>
  <c r="T32" i="5"/>
  <c r="P32" i="5"/>
  <c r="Q32" i="5" s="1"/>
  <c r="L32" i="5"/>
  <c r="M32" i="5" s="1"/>
  <c r="I32" i="5"/>
  <c r="U32" i="5" s="1"/>
  <c r="F32" i="5"/>
  <c r="AJ31" i="5"/>
  <c r="AF31" i="5"/>
  <c r="AK31" i="5" s="1"/>
  <c r="AA31" i="5"/>
  <c r="Z31" i="5"/>
  <c r="AB31" i="5" s="1"/>
  <c r="AC31" i="5" s="1"/>
  <c r="Y31" i="5"/>
  <c r="X31" i="5"/>
  <c r="T31" i="5"/>
  <c r="P31" i="5"/>
  <c r="Q31" i="5" s="1"/>
  <c r="L31" i="5"/>
  <c r="I31" i="5"/>
  <c r="U31" i="5" s="1"/>
  <c r="F31" i="5"/>
  <c r="AI30" i="5"/>
  <c r="AH30" i="5"/>
  <c r="AJ30" i="5" s="1"/>
  <c r="AG30" i="5"/>
  <c r="AE30" i="5"/>
  <c r="AD30" i="5"/>
  <c r="AF30" i="5" s="1"/>
  <c r="W30" i="5"/>
  <c r="V30" i="5"/>
  <c r="X30" i="5" s="1"/>
  <c r="S30" i="5"/>
  <c r="R30" i="5"/>
  <c r="T30" i="5" s="1"/>
  <c r="O30" i="5"/>
  <c r="N30" i="5"/>
  <c r="K30" i="5"/>
  <c r="AA30" i="5" s="1"/>
  <c r="J30" i="5"/>
  <c r="H30" i="5"/>
  <c r="G30" i="5"/>
  <c r="I30" i="5" s="1"/>
  <c r="E30" i="5"/>
  <c r="D30" i="5"/>
  <c r="F30" i="5" s="1"/>
  <c r="AJ29" i="5"/>
  <c r="AF29" i="5"/>
  <c r="AK29" i="5" s="1"/>
  <c r="AB29" i="5"/>
  <c r="AA29" i="5"/>
  <c r="Z29" i="5"/>
  <c r="X29" i="5"/>
  <c r="U29" i="5"/>
  <c r="T29" i="5"/>
  <c r="P29" i="5"/>
  <c r="L29" i="5"/>
  <c r="I29" i="5"/>
  <c r="AC29" i="5" s="1"/>
  <c r="F29" i="5"/>
  <c r="Q29" i="5" s="1"/>
  <c r="AJ28" i="5"/>
  <c r="AF28" i="5"/>
  <c r="AK28" i="5" s="1"/>
  <c r="AA28" i="5"/>
  <c r="Z28" i="5"/>
  <c r="X28" i="5"/>
  <c r="T28" i="5"/>
  <c r="P28" i="5"/>
  <c r="L28" i="5"/>
  <c r="I28" i="5"/>
  <c r="U28" i="5" s="1"/>
  <c r="F28" i="5"/>
  <c r="AJ27" i="5"/>
  <c r="AF27" i="5"/>
  <c r="AA27" i="5"/>
  <c r="Z27" i="5"/>
  <c r="X27" i="5"/>
  <c r="T27" i="5"/>
  <c r="Q27" i="5"/>
  <c r="P27" i="5"/>
  <c r="L27" i="5"/>
  <c r="I27" i="5"/>
  <c r="Y27" i="5" s="1"/>
  <c r="F27" i="5"/>
  <c r="AJ26" i="5"/>
  <c r="AF26" i="5"/>
  <c r="AA26" i="5"/>
  <c r="Z26" i="5"/>
  <c r="AB26" i="5" s="1"/>
  <c r="AC26" i="5" s="1"/>
  <c r="X26" i="5"/>
  <c r="T26" i="5"/>
  <c r="P26" i="5"/>
  <c r="L26" i="5"/>
  <c r="I26" i="5"/>
  <c r="F26" i="5"/>
  <c r="AK25" i="5"/>
  <c r="AJ25" i="5"/>
  <c r="AF25" i="5"/>
  <c r="AA25" i="5"/>
  <c r="AB25" i="5" s="1"/>
  <c r="Z25" i="5"/>
  <c r="X25" i="5"/>
  <c r="T25" i="5"/>
  <c r="P25" i="5"/>
  <c r="Q25" i="5" s="1"/>
  <c r="M25" i="5"/>
  <c r="L25" i="5"/>
  <c r="I25" i="5"/>
  <c r="Y25" i="5" s="1"/>
  <c r="F25" i="5"/>
  <c r="AJ24" i="5"/>
  <c r="AF24" i="5"/>
  <c r="AA24" i="5"/>
  <c r="AB24" i="5" s="1"/>
  <c r="AC24" i="5" s="1"/>
  <c r="Z24" i="5"/>
  <c r="X24" i="5"/>
  <c r="T24" i="5"/>
  <c r="P24" i="5"/>
  <c r="L24" i="5"/>
  <c r="I24" i="5"/>
  <c r="Y24" i="5" s="1"/>
  <c r="F24" i="5"/>
  <c r="M24" i="5" s="1"/>
  <c r="AJ23" i="5"/>
  <c r="AF23" i="5"/>
  <c r="AK23" i="5" s="1"/>
  <c r="AA23" i="5"/>
  <c r="Z23" i="5"/>
  <c r="AB23" i="5" s="1"/>
  <c r="AC23" i="5" s="1"/>
  <c r="X23" i="5"/>
  <c r="T23" i="5"/>
  <c r="P23" i="5"/>
  <c r="Q23" i="5" s="1"/>
  <c r="L23" i="5"/>
  <c r="I23" i="5"/>
  <c r="Y23" i="5" s="1"/>
  <c r="F23" i="5"/>
  <c r="AI22" i="5"/>
  <c r="AJ22" i="5" s="1"/>
  <c r="AH22" i="5"/>
  <c r="AG22" i="5"/>
  <c r="AE22" i="5"/>
  <c r="AD22" i="5"/>
  <c r="W22" i="5"/>
  <c r="V22" i="5"/>
  <c r="X22" i="5" s="1"/>
  <c r="S22" i="5"/>
  <c r="T22" i="5" s="1"/>
  <c r="R22" i="5"/>
  <c r="O22" i="5"/>
  <c r="N22" i="5"/>
  <c r="K22" i="5"/>
  <c r="L22" i="5" s="1"/>
  <c r="J22" i="5"/>
  <c r="H22" i="5"/>
  <c r="G22" i="5"/>
  <c r="E22" i="5"/>
  <c r="D22" i="5"/>
  <c r="F22" i="5" s="1"/>
  <c r="AK21" i="5"/>
  <c r="AJ21" i="5"/>
  <c r="AF21" i="5"/>
  <c r="AA21" i="5"/>
  <c r="Z21" i="5"/>
  <c r="AB21" i="5" s="1"/>
  <c r="X21" i="5"/>
  <c r="T21" i="5"/>
  <c r="P21" i="5"/>
  <c r="L21" i="5"/>
  <c r="I21" i="5"/>
  <c r="U21" i="5" s="1"/>
  <c r="F21" i="5"/>
  <c r="AJ20" i="5"/>
  <c r="AF20" i="5"/>
  <c r="AA20" i="5"/>
  <c r="Z20" i="5"/>
  <c r="X20" i="5"/>
  <c r="T20" i="5"/>
  <c r="Q20" i="5"/>
  <c r="P20" i="5"/>
  <c r="L20" i="5"/>
  <c r="I20" i="5"/>
  <c r="F20" i="5"/>
  <c r="AJ19" i="5"/>
  <c r="AF19" i="5"/>
  <c r="AA19" i="5"/>
  <c r="Z19" i="5"/>
  <c r="AB19" i="5" s="1"/>
  <c r="X19" i="5"/>
  <c r="T19" i="5"/>
  <c r="P19" i="5"/>
  <c r="L19" i="5"/>
  <c r="I19" i="5"/>
  <c r="F19" i="5"/>
  <c r="AJ18" i="5"/>
  <c r="AF18" i="5"/>
  <c r="AA18" i="5"/>
  <c r="AB18" i="5" s="1"/>
  <c r="Z18" i="5"/>
  <c r="X18" i="5"/>
  <c r="T18" i="5"/>
  <c r="AK18" i="5" s="1"/>
  <c r="P18" i="5"/>
  <c r="Q18" i="5" s="1"/>
  <c r="M18" i="5"/>
  <c r="L18" i="5"/>
  <c r="I18" i="5"/>
  <c r="Y18" i="5" s="1"/>
  <c r="F18" i="5"/>
  <c r="AJ17" i="5"/>
  <c r="AF17" i="5"/>
  <c r="AA17" i="5"/>
  <c r="AB17" i="5" s="1"/>
  <c r="AC17" i="5" s="1"/>
  <c r="Z17" i="5"/>
  <c r="X17" i="5"/>
  <c r="T17" i="5"/>
  <c r="P17" i="5"/>
  <c r="L17" i="5"/>
  <c r="I17" i="5"/>
  <c r="Y17" i="5" s="1"/>
  <c r="F17" i="5"/>
  <c r="M17" i="5" s="1"/>
  <c r="AJ16" i="5"/>
  <c r="AF16" i="5"/>
  <c r="AK16" i="5" s="1"/>
  <c r="AA16" i="5"/>
  <c r="Z16" i="5"/>
  <c r="X16" i="5"/>
  <c r="T16" i="5"/>
  <c r="U16" i="5" s="1"/>
  <c r="P16" i="5"/>
  <c r="Q16" i="5" s="1"/>
  <c r="L16" i="5"/>
  <c r="I16" i="5"/>
  <c r="F16" i="5"/>
  <c r="M16" i="5" s="1"/>
  <c r="AI15" i="5"/>
  <c r="AJ15" i="5" s="1"/>
  <c r="AH15" i="5"/>
  <c r="AG15" i="5"/>
  <c r="AE15" i="5"/>
  <c r="AF15" i="5" s="1"/>
  <c r="AD15" i="5"/>
  <c r="W15" i="5"/>
  <c r="V15" i="5"/>
  <c r="X15" i="5" s="1"/>
  <c r="S15" i="5"/>
  <c r="R15" i="5"/>
  <c r="O15" i="5"/>
  <c r="P15" i="5" s="1"/>
  <c r="N15" i="5"/>
  <c r="K15" i="5"/>
  <c r="J15" i="5"/>
  <c r="Z15" i="5" s="1"/>
  <c r="H15" i="5"/>
  <c r="G15" i="5"/>
  <c r="E15" i="5"/>
  <c r="D15" i="5"/>
  <c r="F15" i="5" s="1"/>
  <c r="AK14" i="5"/>
  <c r="AJ14" i="5"/>
  <c r="AF14" i="5"/>
  <c r="AA14" i="5"/>
  <c r="Z14" i="5"/>
  <c r="X14" i="5"/>
  <c r="T14" i="5"/>
  <c r="P14" i="5"/>
  <c r="L14" i="5"/>
  <c r="I14" i="5"/>
  <c r="U14" i="5" s="1"/>
  <c r="F14" i="5"/>
  <c r="AJ13" i="5"/>
  <c r="AF13" i="5"/>
  <c r="AA13" i="5"/>
  <c r="Z13" i="5"/>
  <c r="AB13" i="5" s="1"/>
  <c r="X13" i="5"/>
  <c r="Y13" i="5" s="1"/>
  <c r="T13" i="5"/>
  <c r="P13" i="5"/>
  <c r="L13" i="5"/>
  <c r="M13" i="5" s="1"/>
  <c r="I13" i="5"/>
  <c r="F13" i="5"/>
  <c r="Q13" i="5" s="1"/>
  <c r="AJ12" i="5"/>
  <c r="AF12" i="5"/>
  <c r="AK12" i="5" s="1"/>
  <c r="AA12" i="5"/>
  <c r="Z12" i="5"/>
  <c r="X12" i="5"/>
  <c r="T12" i="5"/>
  <c r="P12" i="5"/>
  <c r="L12" i="5"/>
  <c r="M12" i="5" s="1"/>
  <c r="I12" i="5"/>
  <c r="F12" i="5"/>
  <c r="AJ11" i="5"/>
  <c r="AF11" i="5"/>
  <c r="AK11" i="5" s="1"/>
  <c r="AA11" i="5"/>
  <c r="Z11" i="5"/>
  <c r="X11" i="5"/>
  <c r="U11" i="5"/>
  <c r="T11" i="5"/>
  <c r="P11" i="5"/>
  <c r="M11" i="5"/>
  <c r="L11" i="5"/>
  <c r="I11" i="5"/>
  <c r="F11" i="5"/>
  <c r="AI10" i="5"/>
  <c r="AH10" i="5"/>
  <c r="AJ10" i="5" s="1"/>
  <c r="AG10" i="5"/>
  <c r="AE10" i="5"/>
  <c r="AD10" i="5"/>
  <c r="AF10" i="5" s="1"/>
  <c r="W10" i="5"/>
  <c r="V10" i="5"/>
  <c r="X10" i="5" s="1"/>
  <c r="S10" i="5"/>
  <c r="R10" i="5"/>
  <c r="O10" i="5"/>
  <c r="N10" i="5"/>
  <c r="P10" i="5" s="1"/>
  <c r="K10" i="5"/>
  <c r="J10" i="5"/>
  <c r="H10" i="5"/>
  <c r="G10" i="5"/>
  <c r="I10" i="5" s="1"/>
  <c r="Y10" i="5" s="1"/>
  <c r="E10" i="5"/>
  <c r="D10" i="5"/>
  <c r="F10" i="5" s="1"/>
  <c r="Q10" i="5" s="1"/>
  <c r="AJ9" i="5"/>
  <c r="AF9" i="5"/>
  <c r="AA9" i="5"/>
  <c r="Z9" i="5"/>
  <c r="AB9" i="5" s="1"/>
  <c r="AC9" i="5" s="1"/>
  <c r="X9" i="5"/>
  <c r="T9" i="5"/>
  <c r="U9" i="5" s="1"/>
  <c r="P9" i="5"/>
  <c r="L9" i="5"/>
  <c r="I9" i="5"/>
  <c r="F9" i="5"/>
  <c r="Q9" i="5" s="1"/>
  <c r="AI55" i="4"/>
  <c r="AH55" i="4"/>
  <c r="AJ55" i="4" s="1"/>
  <c r="AG55" i="4"/>
  <c r="AE55" i="4"/>
  <c r="AD55" i="4"/>
  <c r="AF55" i="4" s="1"/>
  <c r="W55" i="4"/>
  <c r="V55" i="4"/>
  <c r="S55" i="4"/>
  <c r="R55" i="4"/>
  <c r="T55" i="4" s="1"/>
  <c r="U55" i="4" s="1"/>
  <c r="O55" i="4"/>
  <c r="N55" i="4"/>
  <c r="L55" i="4"/>
  <c r="K55" i="4"/>
  <c r="J55" i="4"/>
  <c r="H55" i="4"/>
  <c r="G55" i="4"/>
  <c r="I55" i="4" s="1"/>
  <c r="E55" i="4"/>
  <c r="D55" i="4"/>
  <c r="AI54" i="4"/>
  <c r="AJ54" i="4" s="1"/>
  <c r="AH54" i="4"/>
  <c r="AG54" i="4"/>
  <c r="AE54" i="4"/>
  <c r="AD54" i="4"/>
  <c r="AF54" i="4" s="1"/>
  <c r="W54" i="4"/>
  <c r="V54" i="4"/>
  <c r="S54" i="4"/>
  <c r="R54" i="4"/>
  <c r="O54" i="4"/>
  <c r="N54" i="4"/>
  <c r="K54" i="4"/>
  <c r="J54" i="4"/>
  <c r="Z54" i="4" s="1"/>
  <c r="H54" i="4"/>
  <c r="G54" i="4"/>
  <c r="E54" i="4"/>
  <c r="D54" i="4"/>
  <c r="F54" i="4" s="1"/>
  <c r="AJ53" i="4"/>
  <c r="AF53" i="4"/>
  <c r="AK53" i="4" s="1"/>
  <c r="AA53" i="4"/>
  <c r="AB53" i="4" s="1"/>
  <c r="Z53" i="4"/>
  <c r="X53" i="4"/>
  <c r="T53" i="4"/>
  <c r="P53" i="4"/>
  <c r="L53" i="4"/>
  <c r="I53" i="4"/>
  <c r="Y53" i="4" s="1"/>
  <c r="F53" i="4"/>
  <c r="AJ52" i="4"/>
  <c r="AF52" i="4"/>
  <c r="AB52" i="4"/>
  <c r="AC52" i="4" s="1"/>
  <c r="AA52" i="4"/>
  <c r="Z52" i="4"/>
  <c r="X52" i="4"/>
  <c r="T52" i="4"/>
  <c r="P52" i="4"/>
  <c r="Q52" i="4" s="1"/>
  <c r="L52" i="4"/>
  <c r="I52" i="4"/>
  <c r="Y52" i="4" s="1"/>
  <c r="F52" i="4"/>
  <c r="AJ51" i="4"/>
  <c r="AF51" i="4"/>
  <c r="AA51" i="4"/>
  <c r="Z51" i="4"/>
  <c r="AB51" i="4" s="1"/>
  <c r="AC51" i="4" s="1"/>
  <c r="X51" i="4"/>
  <c r="T51" i="4"/>
  <c r="U51" i="4" s="1"/>
  <c r="P51" i="4"/>
  <c r="Q51" i="4" s="1"/>
  <c r="L51" i="4"/>
  <c r="M51" i="4" s="1"/>
  <c r="I51" i="4"/>
  <c r="F51" i="4"/>
  <c r="AJ50" i="4"/>
  <c r="AF50" i="4"/>
  <c r="AK50" i="4" s="1"/>
  <c r="AA50" i="4"/>
  <c r="AB50" i="4" s="1"/>
  <c r="Z50" i="4"/>
  <c r="X50" i="4"/>
  <c r="T50" i="4"/>
  <c r="P50" i="4"/>
  <c r="L50" i="4"/>
  <c r="I50" i="4"/>
  <c r="Y50" i="4" s="1"/>
  <c r="F50" i="4"/>
  <c r="M50" i="4" s="1"/>
  <c r="AJ49" i="4"/>
  <c r="AF49" i="4"/>
  <c r="AK49" i="4" s="1"/>
  <c r="AA49" i="4"/>
  <c r="Z49" i="4"/>
  <c r="AB49" i="4" s="1"/>
  <c r="AC49" i="4" s="1"/>
  <c r="X49" i="4"/>
  <c r="U49" i="4"/>
  <c r="T49" i="4"/>
  <c r="P49" i="4"/>
  <c r="L49" i="4"/>
  <c r="I49" i="4"/>
  <c r="F49" i="4"/>
  <c r="AI48" i="4"/>
  <c r="AH48" i="4"/>
  <c r="AJ48" i="4" s="1"/>
  <c r="AG48" i="4"/>
  <c r="AE48" i="4"/>
  <c r="AD48" i="4"/>
  <c r="AF48" i="4" s="1"/>
  <c r="W48" i="4"/>
  <c r="V48" i="4"/>
  <c r="S48" i="4"/>
  <c r="R48" i="4"/>
  <c r="T48" i="4" s="1"/>
  <c r="O48" i="4"/>
  <c r="N48" i="4"/>
  <c r="K48" i="4"/>
  <c r="J48" i="4"/>
  <c r="L48" i="4" s="1"/>
  <c r="H48" i="4"/>
  <c r="G48" i="4"/>
  <c r="E48" i="4"/>
  <c r="D48" i="4"/>
  <c r="AK47" i="4"/>
  <c r="AJ47" i="4"/>
  <c r="AF47" i="4"/>
  <c r="AA47" i="4"/>
  <c r="Z47" i="4"/>
  <c r="X47" i="4"/>
  <c r="T47" i="4"/>
  <c r="P47" i="4"/>
  <c r="L47" i="4"/>
  <c r="I47" i="4"/>
  <c r="Y47" i="4" s="1"/>
  <c r="F47" i="4"/>
  <c r="AK46" i="4"/>
  <c r="AJ46" i="4"/>
  <c r="AF46" i="4"/>
  <c r="AA46" i="4"/>
  <c r="Z46" i="4"/>
  <c r="X46" i="4"/>
  <c r="T46" i="4"/>
  <c r="P46" i="4"/>
  <c r="L46" i="4"/>
  <c r="I46" i="4"/>
  <c r="F46" i="4"/>
  <c r="AJ45" i="4"/>
  <c r="AF45" i="4"/>
  <c r="AK45" i="4" s="1"/>
  <c r="AA45" i="4"/>
  <c r="Z45" i="4"/>
  <c r="AB45" i="4" s="1"/>
  <c r="AC45" i="4" s="1"/>
  <c r="X45" i="4"/>
  <c r="T45" i="4"/>
  <c r="P45" i="4"/>
  <c r="Q45" i="4" s="1"/>
  <c r="L45" i="4"/>
  <c r="M45" i="4" s="1"/>
  <c r="I45" i="4"/>
  <c r="Y45" i="4" s="1"/>
  <c r="F45" i="4"/>
  <c r="AJ44" i="4"/>
  <c r="AF44" i="4"/>
  <c r="AA44" i="4"/>
  <c r="Z44" i="4"/>
  <c r="AB44" i="4" s="1"/>
  <c r="X44" i="4"/>
  <c r="T44" i="4"/>
  <c r="U44" i="4" s="1"/>
  <c r="Q44" i="4"/>
  <c r="P44" i="4"/>
  <c r="L44" i="4"/>
  <c r="M44" i="4" s="1"/>
  <c r="I44" i="4"/>
  <c r="F44" i="4"/>
  <c r="AJ43" i="4"/>
  <c r="AF43" i="4"/>
  <c r="AK43" i="4" s="1"/>
  <c r="AA43" i="4"/>
  <c r="AB43" i="4" s="1"/>
  <c r="Z43" i="4"/>
  <c r="X43" i="4"/>
  <c r="T43" i="4"/>
  <c r="P43" i="4"/>
  <c r="L43" i="4"/>
  <c r="I43" i="4"/>
  <c r="Y43" i="4" s="1"/>
  <c r="F43" i="4"/>
  <c r="M43" i="4" s="1"/>
  <c r="AJ42" i="4"/>
  <c r="AF42" i="4"/>
  <c r="AK42" i="4" s="1"/>
  <c r="AB42" i="4"/>
  <c r="AA42" i="4"/>
  <c r="Z42" i="4"/>
  <c r="X42" i="4"/>
  <c r="U42" i="4"/>
  <c r="T42" i="4"/>
  <c r="P42" i="4"/>
  <c r="L42" i="4"/>
  <c r="I42" i="4"/>
  <c r="F42" i="4"/>
  <c r="AI41" i="4"/>
  <c r="AH41" i="4"/>
  <c r="AJ41" i="4" s="1"/>
  <c r="AG41" i="4"/>
  <c r="AE41" i="4"/>
  <c r="AD41" i="4"/>
  <c r="W41" i="4"/>
  <c r="V41" i="4"/>
  <c r="S41" i="4"/>
  <c r="R41" i="4"/>
  <c r="T41" i="4" s="1"/>
  <c r="O41" i="4"/>
  <c r="N41" i="4"/>
  <c r="P41" i="4" s="1"/>
  <c r="K41" i="4"/>
  <c r="J41" i="4"/>
  <c r="H41" i="4"/>
  <c r="G41" i="4"/>
  <c r="E41" i="4"/>
  <c r="D41" i="4"/>
  <c r="AK40" i="4"/>
  <c r="AJ40" i="4"/>
  <c r="AF40" i="4"/>
  <c r="AA40" i="4"/>
  <c r="Z40" i="4"/>
  <c r="AB40" i="4" s="1"/>
  <c r="X40" i="4"/>
  <c r="T40" i="4"/>
  <c r="P40" i="4"/>
  <c r="L40" i="4"/>
  <c r="M40" i="4" s="1"/>
  <c r="I40" i="4"/>
  <c r="Y40" i="4" s="1"/>
  <c r="F40" i="4"/>
  <c r="AK39" i="4"/>
  <c r="AJ39" i="4"/>
  <c r="AF39" i="4"/>
  <c r="AA39" i="4"/>
  <c r="Z39" i="4"/>
  <c r="X39" i="4"/>
  <c r="T39" i="4"/>
  <c r="P39" i="4"/>
  <c r="M39" i="4"/>
  <c r="L39" i="4"/>
  <c r="I39" i="4"/>
  <c r="F39" i="4"/>
  <c r="AJ38" i="4"/>
  <c r="AF38" i="4"/>
  <c r="AK38" i="4" s="1"/>
  <c r="AA38" i="4"/>
  <c r="Z38" i="4"/>
  <c r="AB38" i="4" s="1"/>
  <c r="X38" i="4"/>
  <c r="T38" i="4"/>
  <c r="P38" i="4"/>
  <c r="L38" i="4"/>
  <c r="M38" i="4" s="1"/>
  <c r="I38" i="4"/>
  <c r="Y38" i="4" s="1"/>
  <c r="F38" i="4"/>
  <c r="AJ37" i="4"/>
  <c r="AF37" i="4"/>
  <c r="AA37" i="4"/>
  <c r="Z37" i="4"/>
  <c r="X37" i="4"/>
  <c r="T37" i="4"/>
  <c r="U37" i="4" s="1"/>
  <c r="Q37" i="4"/>
  <c r="P37" i="4"/>
  <c r="L37" i="4"/>
  <c r="I37" i="4"/>
  <c r="Y37" i="4" s="1"/>
  <c r="F37" i="4"/>
  <c r="AI36" i="4"/>
  <c r="AH36" i="4"/>
  <c r="AG36" i="4"/>
  <c r="AF36" i="4"/>
  <c r="AE36" i="4"/>
  <c r="AD36" i="4"/>
  <c r="X36" i="4"/>
  <c r="W36" i="4"/>
  <c r="V36" i="4"/>
  <c r="S36" i="4"/>
  <c r="R36" i="4"/>
  <c r="P36" i="4"/>
  <c r="O36" i="4"/>
  <c r="N36" i="4"/>
  <c r="K36" i="4"/>
  <c r="L36" i="4" s="1"/>
  <c r="J36" i="4"/>
  <c r="H36" i="4"/>
  <c r="G36" i="4"/>
  <c r="E36" i="4"/>
  <c r="D36" i="4"/>
  <c r="F36" i="4" s="1"/>
  <c r="AJ35" i="4"/>
  <c r="AF35" i="4"/>
  <c r="AK35" i="4" s="1"/>
  <c r="AA35" i="4"/>
  <c r="Z35" i="4"/>
  <c r="X35" i="4"/>
  <c r="T35" i="4"/>
  <c r="P35" i="4"/>
  <c r="L35" i="4"/>
  <c r="I35" i="4"/>
  <c r="F35" i="4"/>
  <c r="Q35" i="4" s="1"/>
  <c r="AJ34" i="4"/>
  <c r="AF34" i="4"/>
  <c r="AA34" i="4"/>
  <c r="Z34" i="4"/>
  <c r="AB34" i="4" s="1"/>
  <c r="X34" i="4"/>
  <c r="T34" i="4"/>
  <c r="P34" i="4"/>
  <c r="L34" i="4"/>
  <c r="I34" i="4"/>
  <c r="F34" i="4"/>
  <c r="AJ33" i="4"/>
  <c r="AF33" i="4"/>
  <c r="AK33" i="4" s="1"/>
  <c r="AA33" i="4"/>
  <c r="Z33" i="4"/>
  <c r="X33" i="4"/>
  <c r="T33" i="4"/>
  <c r="P33" i="4"/>
  <c r="L33" i="4"/>
  <c r="M33" i="4" s="1"/>
  <c r="I33" i="4"/>
  <c r="F33" i="4"/>
  <c r="Q33" i="4" s="1"/>
  <c r="AJ32" i="4"/>
  <c r="AF32" i="4"/>
  <c r="AK32" i="4" s="1"/>
  <c r="AA32" i="4"/>
  <c r="Z32" i="4"/>
  <c r="X32" i="4"/>
  <c r="T32" i="4"/>
  <c r="P32" i="4"/>
  <c r="L32" i="4"/>
  <c r="M32" i="4" s="1"/>
  <c r="I32" i="4"/>
  <c r="F32" i="4"/>
  <c r="AJ31" i="4"/>
  <c r="AF31" i="4"/>
  <c r="AK31" i="4" s="1"/>
  <c r="AB31" i="4"/>
  <c r="AA31" i="4"/>
  <c r="Z31" i="4"/>
  <c r="X31" i="4"/>
  <c r="T31" i="4"/>
  <c r="P31" i="4"/>
  <c r="L31" i="4"/>
  <c r="I31" i="4"/>
  <c r="Y31" i="4" s="1"/>
  <c r="F31" i="4"/>
  <c r="AJ30" i="4"/>
  <c r="AF30" i="4"/>
  <c r="AK30" i="4" s="1"/>
  <c r="AA30" i="4"/>
  <c r="Z30" i="4"/>
  <c r="X30" i="4"/>
  <c r="T30" i="4"/>
  <c r="Q30" i="4"/>
  <c r="P30" i="4"/>
  <c r="L30" i="4"/>
  <c r="I30" i="4"/>
  <c r="Y30" i="4" s="1"/>
  <c r="F30" i="4"/>
  <c r="AJ29" i="4"/>
  <c r="AF29" i="4"/>
  <c r="AA29" i="4"/>
  <c r="Z29" i="4"/>
  <c r="X29" i="4"/>
  <c r="T29" i="4"/>
  <c r="U29" i="4" s="1"/>
  <c r="P29" i="4"/>
  <c r="Q29" i="4" s="1"/>
  <c r="M29" i="4"/>
  <c r="L29" i="4"/>
  <c r="I29" i="4"/>
  <c r="F29" i="4"/>
  <c r="AJ28" i="4"/>
  <c r="AI28" i="4"/>
  <c r="AH28" i="4"/>
  <c r="AG28" i="4"/>
  <c r="AE28" i="4"/>
  <c r="AD28" i="4"/>
  <c r="W28" i="4"/>
  <c r="V28" i="4"/>
  <c r="X28" i="4" s="1"/>
  <c r="T28" i="4"/>
  <c r="S28" i="4"/>
  <c r="R28" i="4"/>
  <c r="O28" i="4"/>
  <c r="N28" i="4"/>
  <c r="P28" i="4" s="1"/>
  <c r="L28" i="4"/>
  <c r="K28" i="4"/>
  <c r="J28" i="4"/>
  <c r="I28" i="4"/>
  <c r="Y28" i="4" s="1"/>
  <c r="H28" i="4"/>
  <c r="G28" i="4"/>
  <c r="E28" i="4"/>
  <c r="D28" i="4"/>
  <c r="F28" i="4" s="1"/>
  <c r="AJ27" i="4"/>
  <c r="AF27" i="4"/>
  <c r="AA27" i="4"/>
  <c r="Z27" i="4"/>
  <c r="AB27" i="4" s="1"/>
  <c r="X27" i="4"/>
  <c r="T27" i="4"/>
  <c r="P27" i="4"/>
  <c r="L27" i="4"/>
  <c r="I27" i="4"/>
  <c r="F27" i="4"/>
  <c r="AJ26" i="4"/>
  <c r="AF26" i="4"/>
  <c r="AK26" i="4" s="1"/>
  <c r="AA26" i="4"/>
  <c r="Z26" i="4"/>
  <c r="X26" i="4"/>
  <c r="T26" i="4"/>
  <c r="P26" i="4"/>
  <c r="L26" i="4"/>
  <c r="I26" i="4"/>
  <c r="F26" i="4"/>
  <c r="Q26" i="4" s="1"/>
  <c r="AJ25" i="4"/>
  <c r="AF25" i="4"/>
  <c r="AA25" i="4"/>
  <c r="AB25" i="4" s="1"/>
  <c r="Z25" i="4"/>
  <c r="X25" i="4"/>
  <c r="T25" i="4"/>
  <c r="P25" i="4"/>
  <c r="L25" i="4"/>
  <c r="M25" i="4" s="1"/>
  <c r="I25" i="4"/>
  <c r="F25" i="4"/>
  <c r="AJ24" i="4"/>
  <c r="AF24" i="4"/>
  <c r="AK24" i="4" s="1"/>
  <c r="AA24" i="4"/>
  <c r="AB24" i="4" s="1"/>
  <c r="AC24" i="4" s="1"/>
  <c r="Z24" i="4"/>
  <c r="X24" i="4"/>
  <c r="T24" i="4"/>
  <c r="P24" i="4"/>
  <c r="L24" i="4"/>
  <c r="I24" i="4"/>
  <c r="F24" i="4"/>
  <c r="AJ23" i="4"/>
  <c r="AF23" i="4"/>
  <c r="AK23" i="4" s="1"/>
  <c r="AA23" i="4"/>
  <c r="Z23" i="4"/>
  <c r="X23" i="4"/>
  <c r="T23" i="4"/>
  <c r="P23" i="4"/>
  <c r="L23" i="4"/>
  <c r="I23" i="4"/>
  <c r="Y23" i="4" s="1"/>
  <c r="F23" i="4"/>
  <c r="Q23" i="4" s="1"/>
  <c r="AJ22" i="4"/>
  <c r="AF22" i="4"/>
  <c r="AA22" i="4"/>
  <c r="Z22" i="4"/>
  <c r="X22" i="4"/>
  <c r="T22" i="4"/>
  <c r="U22" i="4" s="1"/>
  <c r="P22" i="4"/>
  <c r="Q22" i="4" s="1"/>
  <c r="M22" i="4"/>
  <c r="L22" i="4"/>
  <c r="I22" i="4"/>
  <c r="F22" i="4"/>
  <c r="AJ21" i="4"/>
  <c r="AF21" i="4"/>
  <c r="AK21" i="4" s="1"/>
  <c r="AA21" i="4"/>
  <c r="AB21" i="4" s="1"/>
  <c r="AC21" i="4" s="1"/>
  <c r="Z21" i="4"/>
  <c r="X21" i="4"/>
  <c r="T21" i="4"/>
  <c r="P21" i="4"/>
  <c r="L21" i="4"/>
  <c r="I21" i="4"/>
  <c r="F21" i="4"/>
  <c r="Q21" i="4" s="1"/>
  <c r="AI20" i="4"/>
  <c r="AH20" i="4"/>
  <c r="AG20" i="4"/>
  <c r="AE20" i="4"/>
  <c r="AD20" i="4"/>
  <c r="AF20" i="4" s="1"/>
  <c r="W20" i="4"/>
  <c r="V20" i="4"/>
  <c r="X20" i="4" s="1"/>
  <c r="S20" i="4"/>
  <c r="R20" i="4"/>
  <c r="O20" i="4"/>
  <c r="N20" i="4"/>
  <c r="P20" i="4" s="1"/>
  <c r="K20" i="4"/>
  <c r="J20" i="4"/>
  <c r="L20" i="4" s="1"/>
  <c r="H20" i="4"/>
  <c r="G20" i="4"/>
  <c r="I20" i="4" s="1"/>
  <c r="E20" i="4"/>
  <c r="F20" i="4" s="1"/>
  <c r="Q20" i="4" s="1"/>
  <c r="D20" i="4"/>
  <c r="AJ19" i="4"/>
  <c r="AF19" i="4"/>
  <c r="AK19" i="4" s="1"/>
  <c r="AA19" i="4"/>
  <c r="Z19" i="4"/>
  <c r="AB19" i="4" s="1"/>
  <c r="X19" i="4"/>
  <c r="T19" i="4"/>
  <c r="P19" i="4"/>
  <c r="L19" i="4"/>
  <c r="I19" i="4"/>
  <c r="F19" i="4"/>
  <c r="Q19" i="4" s="1"/>
  <c r="AK18" i="4"/>
  <c r="AJ18" i="4"/>
  <c r="AF18" i="4"/>
  <c r="AA18" i="4"/>
  <c r="Z18" i="4"/>
  <c r="X18" i="4"/>
  <c r="T18" i="4"/>
  <c r="P18" i="4"/>
  <c r="L18" i="4"/>
  <c r="M18" i="4" s="1"/>
  <c r="I18" i="4"/>
  <c r="F18" i="4"/>
  <c r="AJ17" i="4"/>
  <c r="AF17" i="4"/>
  <c r="AK17" i="4" s="1"/>
  <c r="AA17" i="4"/>
  <c r="Z17" i="4"/>
  <c r="AB17" i="4" s="1"/>
  <c r="AC17" i="4" s="1"/>
  <c r="X17" i="4"/>
  <c r="T17" i="4"/>
  <c r="P17" i="4"/>
  <c r="L17" i="4"/>
  <c r="I17" i="4"/>
  <c r="Y17" i="4" s="1"/>
  <c r="F17" i="4"/>
  <c r="AJ16" i="4"/>
  <c r="AF16" i="4"/>
  <c r="AK16" i="4" s="1"/>
  <c r="AA16" i="4"/>
  <c r="Z16" i="4"/>
  <c r="AB16" i="4" s="1"/>
  <c r="X16" i="4"/>
  <c r="T16" i="4"/>
  <c r="P16" i="4"/>
  <c r="Q16" i="4" s="1"/>
  <c r="L16" i="4"/>
  <c r="M16" i="4" s="1"/>
  <c r="I16" i="4"/>
  <c r="F16" i="4"/>
  <c r="AJ15" i="4"/>
  <c r="AF15" i="4"/>
  <c r="AA15" i="4"/>
  <c r="Z15" i="4"/>
  <c r="X15" i="4"/>
  <c r="T15" i="4"/>
  <c r="U15" i="4" s="1"/>
  <c r="P15" i="4"/>
  <c r="L15" i="4"/>
  <c r="I15" i="4"/>
  <c r="F15" i="4"/>
  <c r="M15" i="4" s="1"/>
  <c r="AJ14" i="4"/>
  <c r="AF14" i="4"/>
  <c r="AK14" i="4" s="1"/>
  <c r="AA14" i="4"/>
  <c r="Z14" i="4"/>
  <c r="AB14" i="4" s="1"/>
  <c r="AC14" i="4" s="1"/>
  <c r="X14" i="4"/>
  <c r="T14" i="4"/>
  <c r="U14" i="4" s="1"/>
  <c r="P14" i="4"/>
  <c r="L14" i="4"/>
  <c r="I14" i="4"/>
  <c r="F14" i="4"/>
  <c r="AJ13" i="4"/>
  <c r="AF13" i="4"/>
  <c r="AK13" i="4" s="1"/>
  <c r="AA13" i="4"/>
  <c r="Z13" i="4"/>
  <c r="AB13" i="4" s="1"/>
  <c r="X13" i="4"/>
  <c r="T13" i="4"/>
  <c r="P13" i="4"/>
  <c r="L13" i="4"/>
  <c r="I13" i="4"/>
  <c r="U13" i="4" s="1"/>
  <c r="F13" i="4"/>
  <c r="AJ12" i="4"/>
  <c r="AF12" i="4"/>
  <c r="AK12" i="4" s="1"/>
  <c r="AA12" i="4"/>
  <c r="Z12" i="4"/>
  <c r="AB12" i="4" s="1"/>
  <c r="X12" i="4"/>
  <c r="T12" i="4"/>
  <c r="P12" i="4"/>
  <c r="L12" i="4"/>
  <c r="I12" i="4"/>
  <c r="Y12" i="4" s="1"/>
  <c r="F12" i="4"/>
  <c r="AI11" i="4"/>
  <c r="AH11" i="4"/>
  <c r="AJ11" i="4" s="1"/>
  <c r="AG11" i="4"/>
  <c r="AE11" i="4"/>
  <c r="AD11" i="4"/>
  <c r="W11" i="4"/>
  <c r="X11" i="4" s="1"/>
  <c r="V11" i="4"/>
  <c r="S11" i="4"/>
  <c r="R11" i="4"/>
  <c r="T11" i="4" s="1"/>
  <c r="O11" i="4"/>
  <c r="N11" i="4"/>
  <c r="K11" i="4"/>
  <c r="AA11" i="4" s="1"/>
  <c r="J11" i="4"/>
  <c r="H11" i="4"/>
  <c r="G11" i="4"/>
  <c r="I11" i="4" s="1"/>
  <c r="E11" i="4"/>
  <c r="D11" i="4"/>
  <c r="F11" i="4" s="1"/>
  <c r="AJ10" i="4"/>
  <c r="AF10" i="4"/>
  <c r="AK10" i="4" s="1"/>
  <c r="AA10" i="4"/>
  <c r="Z10" i="4"/>
  <c r="AB10" i="4" s="1"/>
  <c r="AC10" i="4" s="1"/>
  <c r="X10" i="4"/>
  <c r="T10" i="4"/>
  <c r="P10" i="4"/>
  <c r="Q10" i="4" s="1"/>
  <c r="L10" i="4"/>
  <c r="M10" i="4" s="1"/>
  <c r="I10" i="4"/>
  <c r="Y10" i="4" s="1"/>
  <c r="F10" i="4"/>
  <c r="AJ9" i="4"/>
  <c r="AF9" i="4"/>
  <c r="AA9" i="4"/>
  <c r="Z9" i="4"/>
  <c r="AB9" i="4" s="1"/>
  <c r="AC9" i="4" s="1"/>
  <c r="X9" i="4"/>
  <c r="T9" i="4"/>
  <c r="Q9" i="4"/>
  <c r="P9" i="4"/>
  <c r="L9" i="4"/>
  <c r="I9" i="4"/>
  <c r="F9" i="4"/>
  <c r="AI28" i="3"/>
  <c r="AH28" i="3"/>
  <c r="AG28" i="3"/>
  <c r="AE28" i="3"/>
  <c r="AD28" i="3"/>
  <c r="W28" i="3"/>
  <c r="V28" i="3"/>
  <c r="X28" i="3" s="1"/>
  <c r="S28" i="3"/>
  <c r="R28" i="3"/>
  <c r="O28" i="3"/>
  <c r="N28" i="3"/>
  <c r="P28" i="3" s="1"/>
  <c r="K28" i="3"/>
  <c r="L28" i="3" s="1"/>
  <c r="J28" i="3"/>
  <c r="H28" i="3"/>
  <c r="G28" i="3"/>
  <c r="I28" i="3" s="1"/>
  <c r="E28" i="3"/>
  <c r="D28" i="3"/>
  <c r="F28" i="3" s="1"/>
  <c r="AJ27" i="3"/>
  <c r="AF27" i="3"/>
  <c r="AK27" i="3" s="1"/>
  <c r="AA27" i="3"/>
  <c r="Z27" i="3"/>
  <c r="X27" i="3"/>
  <c r="T27" i="3"/>
  <c r="P27" i="3"/>
  <c r="L27" i="3"/>
  <c r="I27" i="3"/>
  <c r="U27" i="3" s="1"/>
  <c r="F27" i="3"/>
  <c r="Q27" i="3" s="1"/>
  <c r="AJ26" i="3"/>
  <c r="AF26" i="3"/>
  <c r="AA26" i="3"/>
  <c r="Z26" i="3"/>
  <c r="AB26" i="3" s="1"/>
  <c r="X26" i="3"/>
  <c r="T26" i="3"/>
  <c r="AK26" i="3" s="1"/>
  <c r="P26" i="3"/>
  <c r="L26" i="3"/>
  <c r="I26" i="3"/>
  <c r="F26" i="3"/>
  <c r="AJ25" i="3"/>
  <c r="AF25" i="3"/>
  <c r="AK25" i="3" s="1"/>
  <c r="AA25" i="3"/>
  <c r="Z25" i="3"/>
  <c r="AB25" i="3" s="1"/>
  <c r="X25" i="3"/>
  <c r="T25" i="3"/>
  <c r="P25" i="3"/>
  <c r="L25" i="3"/>
  <c r="I25" i="3"/>
  <c r="F25" i="3"/>
  <c r="Q25" i="3" s="1"/>
  <c r="AJ24" i="3"/>
  <c r="AF24" i="3"/>
  <c r="AK24" i="3" s="1"/>
  <c r="AA24" i="3"/>
  <c r="AB24" i="3" s="1"/>
  <c r="AC24" i="3" s="1"/>
  <c r="Z24" i="3"/>
  <c r="X24" i="3"/>
  <c r="T24" i="3"/>
  <c r="P24" i="3"/>
  <c r="Q24" i="3" s="1"/>
  <c r="L24" i="3"/>
  <c r="M24" i="3" s="1"/>
  <c r="I24" i="3"/>
  <c r="Y24" i="3" s="1"/>
  <c r="F24" i="3"/>
  <c r="AJ23" i="3"/>
  <c r="AF23" i="3"/>
  <c r="AK23" i="3" s="1"/>
  <c r="AA23" i="3"/>
  <c r="Z23" i="3"/>
  <c r="AB23" i="3" s="1"/>
  <c r="AC23" i="3" s="1"/>
  <c r="X23" i="3"/>
  <c r="T23" i="3"/>
  <c r="P23" i="3"/>
  <c r="L23" i="3"/>
  <c r="I23" i="3"/>
  <c r="F23" i="3"/>
  <c r="M23" i="3" s="1"/>
  <c r="AJ22" i="3"/>
  <c r="AF22" i="3"/>
  <c r="AK22" i="3" s="1"/>
  <c r="AA22" i="3"/>
  <c r="Z22" i="3"/>
  <c r="AB22" i="3" s="1"/>
  <c r="AC22" i="3" s="1"/>
  <c r="X22" i="3"/>
  <c r="T22" i="3"/>
  <c r="P22" i="3"/>
  <c r="Q22" i="3" s="1"/>
  <c r="L22" i="3"/>
  <c r="I22" i="3"/>
  <c r="F22" i="3"/>
  <c r="AJ21" i="3"/>
  <c r="AF21" i="3"/>
  <c r="AA21" i="3"/>
  <c r="Z21" i="3"/>
  <c r="AB21" i="3" s="1"/>
  <c r="X21" i="3"/>
  <c r="T21" i="3"/>
  <c r="U21" i="3" s="1"/>
  <c r="P21" i="3"/>
  <c r="L21" i="3"/>
  <c r="I21" i="3"/>
  <c r="F21" i="3"/>
  <c r="Q21" i="3" s="1"/>
  <c r="AJ20" i="3"/>
  <c r="AF20" i="3"/>
  <c r="AK20" i="3" s="1"/>
  <c r="AA20" i="3"/>
  <c r="Z20" i="3"/>
  <c r="X20" i="3"/>
  <c r="T20" i="3"/>
  <c r="P20" i="3"/>
  <c r="L20" i="3"/>
  <c r="I20" i="3"/>
  <c r="F20" i="3"/>
  <c r="Q20" i="3" s="1"/>
  <c r="AJ19" i="3"/>
  <c r="AF19" i="3"/>
  <c r="AK19" i="3" s="1"/>
  <c r="AA19" i="3"/>
  <c r="Z19" i="3"/>
  <c r="AB19" i="3" s="1"/>
  <c r="X19" i="3"/>
  <c r="T19" i="3"/>
  <c r="P19" i="3"/>
  <c r="L19" i="3"/>
  <c r="I19" i="3"/>
  <c r="F19" i="3"/>
  <c r="Q19" i="3" s="1"/>
  <c r="AJ18" i="3"/>
  <c r="AF18" i="3"/>
  <c r="AK18" i="3" s="1"/>
  <c r="AA18" i="3"/>
  <c r="Z18" i="3"/>
  <c r="X18" i="3"/>
  <c r="T18" i="3"/>
  <c r="P18" i="3"/>
  <c r="Q18" i="3" s="1"/>
  <c r="L18" i="3"/>
  <c r="M18" i="3" s="1"/>
  <c r="I18" i="3"/>
  <c r="U18" i="3" s="1"/>
  <c r="F18" i="3"/>
  <c r="AJ17" i="3"/>
  <c r="AF17" i="3"/>
  <c r="AA17" i="3"/>
  <c r="Z17" i="3"/>
  <c r="AB17" i="3" s="1"/>
  <c r="X17" i="3"/>
  <c r="T17" i="3"/>
  <c r="P17" i="3"/>
  <c r="Q17" i="3" s="1"/>
  <c r="L17" i="3"/>
  <c r="I17" i="3"/>
  <c r="F17" i="3"/>
  <c r="AJ16" i="3"/>
  <c r="AF16" i="3"/>
  <c r="AK16" i="3" s="1"/>
  <c r="AA16" i="3"/>
  <c r="Z16" i="3"/>
  <c r="X16" i="3"/>
  <c r="T16" i="3"/>
  <c r="P16" i="3"/>
  <c r="L16" i="3"/>
  <c r="I16" i="3"/>
  <c r="F16" i="3"/>
  <c r="M16" i="3" s="1"/>
  <c r="AK15" i="3"/>
  <c r="AJ15" i="3"/>
  <c r="AF15" i="3"/>
  <c r="AA15" i="3"/>
  <c r="Z15" i="3"/>
  <c r="AB15" i="3" s="1"/>
  <c r="AC15" i="3" s="1"/>
  <c r="X15" i="3"/>
  <c r="T15" i="3"/>
  <c r="U15" i="3" s="1"/>
  <c r="P15" i="3"/>
  <c r="Q15" i="3" s="1"/>
  <c r="L15" i="3"/>
  <c r="I15" i="3"/>
  <c r="F15" i="3"/>
  <c r="M15" i="3" s="1"/>
  <c r="AJ14" i="3"/>
  <c r="AF14" i="3"/>
  <c r="AK14" i="3" s="1"/>
  <c r="AA14" i="3"/>
  <c r="AB14" i="3" s="1"/>
  <c r="Z14" i="3"/>
  <c r="X14" i="3"/>
  <c r="T14" i="3"/>
  <c r="P14" i="3"/>
  <c r="L14" i="3"/>
  <c r="I14" i="3"/>
  <c r="Y14" i="3" s="1"/>
  <c r="F14" i="3"/>
  <c r="M14" i="3" s="1"/>
  <c r="AJ13" i="3"/>
  <c r="AF13" i="3"/>
  <c r="AA13" i="3"/>
  <c r="Z13" i="3"/>
  <c r="AB13" i="3" s="1"/>
  <c r="AC13" i="3" s="1"/>
  <c r="X13" i="3"/>
  <c r="T13" i="3"/>
  <c r="U13" i="3" s="1"/>
  <c r="P13" i="3"/>
  <c r="L13" i="3"/>
  <c r="I13" i="3"/>
  <c r="F13" i="3"/>
  <c r="AJ12" i="3"/>
  <c r="AF12" i="3"/>
  <c r="AK12" i="3" s="1"/>
  <c r="AA12" i="3"/>
  <c r="Z12" i="3"/>
  <c r="AB12" i="3" s="1"/>
  <c r="X12" i="3"/>
  <c r="T12" i="3"/>
  <c r="P12" i="3"/>
  <c r="L12" i="3"/>
  <c r="I12" i="3"/>
  <c r="U12" i="3" s="1"/>
  <c r="F12" i="3"/>
  <c r="Q12" i="3" s="1"/>
  <c r="AK11" i="3"/>
  <c r="AJ11" i="3"/>
  <c r="AF11" i="3"/>
  <c r="AA11" i="3"/>
  <c r="Z11" i="3"/>
  <c r="AB11" i="3" s="1"/>
  <c r="X11" i="3"/>
  <c r="T11" i="3"/>
  <c r="P11" i="3"/>
  <c r="L11" i="3"/>
  <c r="I11" i="3"/>
  <c r="F11" i="3"/>
  <c r="AJ10" i="3"/>
  <c r="AF10" i="3"/>
  <c r="AK10" i="3" s="1"/>
  <c r="AA10" i="3"/>
  <c r="Z10" i="3"/>
  <c r="AB10" i="3" s="1"/>
  <c r="X10" i="3"/>
  <c r="T10" i="3"/>
  <c r="P10" i="3"/>
  <c r="L10" i="3"/>
  <c r="I10" i="3"/>
  <c r="U10" i="3" s="1"/>
  <c r="F10" i="3"/>
  <c r="Q10" i="3" s="1"/>
  <c r="AJ9" i="3"/>
  <c r="AF9" i="3"/>
  <c r="AK9" i="3" s="1"/>
  <c r="AA9" i="3"/>
  <c r="Z9" i="3"/>
  <c r="AB9" i="3" s="1"/>
  <c r="X9" i="3"/>
  <c r="T9" i="3"/>
  <c r="P9" i="3"/>
  <c r="L9" i="3"/>
  <c r="I9" i="3"/>
  <c r="Y9" i="3" s="1"/>
  <c r="F9" i="3"/>
  <c r="Q9" i="3" s="1"/>
  <c r="AI17" i="2"/>
  <c r="AH17" i="2"/>
  <c r="AJ17" i="2" s="1"/>
  <c r="AG17" i="2"/>
  <c r="AE17" i="2"/>
  <c r="AF17" i="2" s="1"/>
  <c r="AD17" i="2"/>
  <c r="W17" i="2"/>
  <c r="V17" i="2"/>
  <c r="S17" i="2"/>
  <c r="R17" i="2"/>
  <c r="O17" i="2"/>
  <c r="P17" i="2" s="1"/>
  <c r="N17" i="2"/>
  <c r="K17" i="2"/>
  <c r="J17" i="2"/>
  <c r="H17" i="2"/>
  <c r="G17" i="2"/>
  <c r="I17" i="2" s="1"/>
  <c r="F17" i="2"/>
  <c r="E17" i="2"/>
  <c r="D17" i="2"/>
  <c r="AJ16" i="2"/>
  <c r="AF16" i="2"/>
  <c r="AK16" i="2" s="1"/>
  <c r="AA16" i="2"/>
  <c r="Z16" i="2"/>
  <c r="AB16" i="2" s="1"/>
  <c r="AC16" i="2" s="1"/>
  <c r="X16" i="2"/>
  <c r="T16" i="2"/>
  <c r="P16" i="2"/>
  <c r="L16" i="2"/>
  <c r="I16" i="2"/>
  <c r="F16" i="2"/>
  <c r="M16" i="2" s="1"/>
  <c r="AJ15" i="2"/>
  <c r="AF15" i="2"/>
  <c r="AK15" i="2" s="1"/>
  <c r="AA15" i="2"/>
  <c r="Z15" i="2"/>
  <c r="AB15" i="2" s="1"/>
  <c r="AC15" i="2" s="1"/>
  <c r="X15" i="2"/>
  <c r="T15" i="2"/>
  <c r="U15" i="2" s="1"/>
  <c r="P15" i="2"/>
  <c r="Q15" i="2" s="1"/>
  <c r="L15" i="2"/>
  <c r="I15" i="2"/>
  <c r="F15" i="2"/>
  <c r="AJ14" i="2"/>
  <c r="AF14" i="2"/>
  <c r="AA14" i="2"/>
  <c r="Z14" i="2"/>
  <c r="AB14" i="2" s="1"/>
  <c r="X14" i="2"/>
  <c r="T14" i="2"/>
  <c r="U14" i="2" s="1"/>
  <c r="P14" i="2"/>
  <c r="L14" i="2"/>
  <c r="I14" i="2"/>
  <c r="F14" i="2"/>
  <c r="Q14" i="2" s="1"/>
  <c r="AJ13" i="2"/>
  <c r="AF13" i="2"/>
  <c r="AK13" i="2" s="1"/>
  <c r="AA13" i="2"/>
  <c r="Z13" i="2"/>
  <c r="X13" i="2"/>
  <c r="T13" i="2"/>
  <c r="P13" i="2"/>
  <c r="L13" i="2"/>
  <c r="I13" i="2"/>
  <c r="U13" i="2" s="1"/>
  <c r="F13" i="2"/>
  <c r="Q13" i="2" s="1"/>
  <c r="AJ12" i="2"/>
  <c r="AF12" i="2"/>
  <c r="AK12" i="2" s="1"/>
  <c r="AA12" i="2"/>
  <c r="Z12" i="2"/>
  <c r="X12" i="2"/>
  <c r="T12" i="2"/>
  <c r="P12" i="2"/>
  <c r="L12" i="2"/>
  <c r="I12" i="2"/>
  <c r="F12" i="2"/>
  <c r="AJ11" i="2"/>
  <c r="AF11" i="2"/>
  <c r="AK11" i="2" s="1"/>
  <c r="AA11" i="2"/>
  <c r="Z11" i="2"/>
  <c r="AB11" i="2" s="1"/>
  <c r="X11" i="2"/>
  <c r="T11" i="2"/>
  <c r="P11" i="2"/>
  <c r="L11" i="2"/>
  <c r="I11" i="2"/>
  <c r="U11" i="2" s="1"/>
  <c r="F11" i="2"/>
  <c r="Q11" i="2" s="1"/>
  <c r="AJ10" i="2"/>
  <c r="AF10" i="2"/>
  <c r="AK10" i="2" s="1"/>
  <c r="AA10" i="2"/>
  <c r="Z10" i="2"/>
  <c r="AB10" i="2" s="1"/>
  <c r="X10" i="2"/>
  <c r="T10" i="2"/>
  <c r="P10" i="2"/>
  <c r="L10" i="2"/>
  <c r="I10" i="2"/>
  <c r="Y10" i="2" s="1"/>
  <c r="F10" i="2"/>
  <c r="AJ9" i="2"/>
  <c r="AF9" i="2"/>
  <c r="AA9" i="2"/>
  <c r="Z9" i="2"/>
  <c r="X9" i="2"/>
  <c r="T9" i="2"/>
  <c r="U9" i="2" s="1"/>
  <c r="P9" i="2"/>
  <c r="Q9" i="2" s="1"/>
  <c r="L9" i="2"/>
  <c r="I9" i="2"/>
  <c r="Y9" i="2" s="1"/>
  <c r="F9" i="2"/>
  <c r="M9" i="2" s="1"/>
  <c r="AI18" i="1"/>
  <c r="AH18" i="1"/>
  <c r="AJ18" i="1" s="1"/>
  <c r="AG18" i="1"/>
  <c r="AE18" i="1"/>
  <c r="AD18" i="1"/>
  <c r="W18" i="1"/>
  <c r="V18" i="1"/>
  <c r="S18" i="1"/>
  <c r="R18" i="1"/>
  <c r="T18" i="1" s="1"/>
  <c r="O18" i="1"/>
  <c r="N18" i="1"/>
  <c r="P18" i="1" s="1"/>
  <c r="K18" i="1"/>
  <c r="AA18" i="1" s="1"/>
  <c r="J18" i="1"/>
  <c r="L18" i="1" s="1"/>
  <c r="I18" i="1"/>
  <c r="H18" i="1"/>
  <c r="G18" i="1"/>
  <c r="E18" i="1"/>
  <c r="D18" i="1"/>
  <c r="F18" i="1" s="1"/>
  <c r="M18" i="1" s="1"/>
  <c r="AJ17" i="1"/>
  <c r="AF17" i="1"/>
  <c r="AA17" i="1"/>
  <c r="Z17" i="1"/>
  <c r="AB17" i="1" s="1"/>
  <c r="AC17" i="1" s="1"/>
  <c r="X17" i="1"/>
  <c r="T17" i="1"/>
  <c r="U17" i="1" s="1"/>
  <c r="P17" i="1"/>
  <c r="L17" i="1"/>
  <c r="I17" i="1"/>
  <c r="Y17" i="1" s="1"/>
  <c r="F17" i="1"/>
  <c r="AJ16" i="1"/>
  <c r="AF16" i="1"/>
  <c r="AK16" i="1" s="1"/>
  <c r="AA16" i="1"/>
  <c r="AB16" i="1" s="1"/>
  <c r="Z16" i="1"/>
  <c r="X16" i="1"/>
  <c r="T16" i="1"/>
  <c r="P16" i="1"/>
  <c r="L16" i="1"/>
  <c r="I16" i="1"/>
  <c r="F16" i="1"/>
  <c r="Q16" i="1" s="1"/>
  <c r="AJ15" i="1"/>
  <c r="AF15" i="1"/>
  <c r="AK15" i="1" s="1"/>
  <c r="AA15" i="1"/>
  <c r="Z15" i="1"/>
  <c r="AB15" i="1" s="1"/>
  <c r="X15" i="1"/>
  <c r="T15" i="1"/>
  <c r="P15" i="1"/>
  <c r="L15" i="1"/>
  <c r="I15" i="1"/>
  <c r="F15" i="1"/>
  <c r="AJ14" i="1"/>
  <c r="AF14" i="1"/>
  <c r="AA14" i="1"/>
  <c r="Z14" i="1"/>
  <c r="AB14" i="1" s="1"/>
  <c r="X14" i="1"/>
  <c r="T14" i="1"/>
  <c r="P14" i="1"/>
  <c r="L14" i="1"/>
  <c r="M14" i="1" s="1"/>
  <c r="I14" i="1"/>
  <c r="F14" i="1"/>
  <c r="Q14" i="1" s="1"/>
  <c r="AJ13" i="1"/>
  <c r="AF13" i="1"/>
  <c r="AK13" i="1" s="1"/>
  <c r="AA13" i="1"/>
  <c r="Z13" i="1"/>
  <c r="AB13" i="1" s="1"/>
  <c r="X13" i="1"/>
  <c r="T13" i="1"/>
  <c r="P13" i="1"/>
  <c r="L13" i="1"/>
  <c r="M13" i="1" s="1"/>
  <c r="I13" i="1"/>
  <c r="U13" i="1" s="1"/>
  <c r="F13" i="1"/>
  <c r="AK12" i="1"/>
  <c r="AJ12" i="1"/>
  <c r="AF12" i="1"/>
  <c r="AA12" i="1"/>
  <c r="Z12" i="1"/>
  <c r="AB12" i="1" s="1"/>
  <c r="AC12" i="1" s="1"/>
  <c r="X12" i="1"/>
  <c r="T12" i="1"/>
  <c r="P12" i="1"/>
  <c r="L12" i="1"/>
  <c r="I12" i="1"/>
  <c r="Y12" i="1" s="1"/>
  <c r="F12" i="1"/>
  <c r="M12" i="1" s="1"/>
  <c r="AJ11" i="1"/>
  <c r="AF11" i="1"/>
  <c r="AB11" i="1"/>
  <c r="AA11" i="1"/>
  <c r="Z11" i="1"/>
  <c r="X11" i="1"/>
  <c r="T11" i="1"/>
  <c r="Q11" i="1"/>
  <c r="P11" i="1"/>
  <c r="L11" i="1"/>
  <c r="I11" i="1"/>
  <c r="F11" i="1"/>
  <c r="M11" i="1" s="1"/>
  <c r="AJ10" i="1"/>
  <c r="AF10" i="1"/>
  <c r="AK10" i="1" s="1"/>
  <c r="AA10" i="1"/>
  <c r="Z10" i="1"/>
  <c r="X10" i="1"/>
  <c r="T10" i="1"/>
  <c r="P10" i="1"/>
  <c r="L10" i="1"/>
  <c r="I10" i="1"/>
  <c r="Y10" i="1" s="1"/>
  <c r="F10" i="1"/>
  <c r="Q10" i="1" s="1"/>
  <c r="AJ9" i="1"/>
  <c r="AF9" i="1"/>
  <c r="AA9" i="1"/>
  <c r="AB9" i="1" s="1"/>
  <c r="AC9" i="1" s="1"/>
  <c r="Z9" i="1"/>
  <c r="X9" i="1"/>
  <c r="T9" i="1"/>
  <c r="U9" i="1" s="1"/>
  <c r="P9" i="1"/>
  <c r="L9" i="1"/>
  <c r="I9" i="1"/>
  <c r="Y9" i="1" s="1"/>
  <c r="F9" i="1"/>
  <c r="Y20" i="4" l="1"/>
  <c r="M10" i="2"/>
  <c r="X17" i="2"/>
  <c r="M9" i="3"/>
  <c r="AC14" i="3"/>
  <c r="Y16" i="3"/>
  <c r="AB16" i="3"/>
  <c r="AC16" i="3" s="1"/>
  <c r="AF11" i="4"/>
  <c r="AK11" i="4" s="1"/>
  <c r="Y21" i="4"/>
  <c r="U21" i="4"/>
  <c r="M23" i="4"/>
  <c r="M26" i="4"/>
  <c r="Y12" i="6"/>
  <c r="Q13" i="6"/>
  <c r="M13" i="6"/>
  <c r="U37" i="7"/>
  <c r="Q18" i="1"/>
  <c r="Y19" i="7"/>
  <c r="U19" i="7"/>
  <c r="AK14" i="1"/>
  <c r="Q10" i="2"/>
  <c r="AB12" i="2"/>
  <c r="L17" i="2"/>
  <c r="AJ28" i="3"/>
  <c r="P11" i="4"/>
  <c r="AB15" i="4"/>
  <c r="AC15" i="4" s="1"/>
  <c r="Y19" i="4"/>
  <c r="AC16" i="1"/>
  <c r="Y11" i="1"/>
  <c r="Y14" i="1"/>
  <c r="X18" i="1"/>
  <c r="M11" i="2"/>
  <c r="AK14" i="2"/>
  <c r="Y16" i="2"/>
  <c r="AA17" i="2"/>
  <c r="AK17" i="2"/>
  <c r="M10" i="3"/>
  <c r="Q14" i="3"/>
  <c r="AK21" i="3"/>
  <c r="Y23" i="3"/>
  <c r="Y25" i="3"/>
  <c r="T28" i="3"/>
  <c r="U28" i="3" s="1"/>
  <c r="Y15" i="4"/>
  <c r="AK15" i="4"/>
  <c r="M17" i="4"/>
  <c r="M19" i="4"/>
  <c r="AA20" i="4"/>
  <c r="Y24" i="4"/>
  <c r="Y12" i="5"/>
  <c r="U12" i="5"/>
  <c r="AF22" i="5"/>
  <c r="AK22" i="5" s="1"/>
  <c r="Y10" i="6"/>
  <c r="U10" i="6"/>
  <c r="Y34" i="8"/>
  <c r="U28" i="4"/>
  <c r="U10" i="1"/>
  <c r="Q12" i="1"/>
  <c r="Q15" i="1"/>
  <c r="U16" i="1"/>
  <c r="Q17" i="1"/>
  <c r="AB9" i="2"/>
  <c r="AC9" i="2" s="1"/>
  <c r="Q12" i="2"/>
  <c r="Q16" i="3"/>
  <c r="AK17" i="3"/>
  <c r="U19" i="3"/>
  <c r="U20" i="3"/>
  <c r="U24" i="3"/>
  <c r="M25" i="3"/>
  <c r="Q26" i="3"/>
  <c r="Y9" i="4"/>
  <c r="AK9" i="4"/>
  <c r="Q17" i="4"/>
  <c r="Y33" i="4"/>
  <c r="U33" i="4"/>
  <c r="AB46" i="4"/>
  <c r="AC46" i="4" s="1"/>
  <c r="M21" i="7"/>
  <c r="Q21" i="7"/>
  <c r="Y31" i="7"/>
  <c r="U42" i="7"/>
  <c r="AC42" i="7"/>
  <c r="L11" i="4"/>
  <c r="Y26" i="4"/>
  <c r="U26" i="4"/>
  <c r="M10" i="1"/>
  <c r="AK9" i="1"/>
  <c r="AC11" i="1"/>
  <c r="Q13" i="1"/>
  <c r="U15" i="1"/>
  <c r="AK17" i="1"/>
  <c r="AK9" i="2"/>
  <c r="U12" i="2"/>
  <c r="M15" i="2"/>
  <c r="Q16" i="2"/>
  <c r="Q17" i="2"/>
  <c r="Q11" i="3"/>
  <c r="Q13" i="3"/>
  <c r="AK13" i="3"/>
  <c r="Y15" i="3"/>
  <c r="Y17" i="3"/>
  <c r="Y18" i="3"/>
  <c r="M22" i="3"/>
  <c r="Q23" i="3"/>
  <c r="Y26" i="3"/>
  <c r="AB27" i="3"/>
  <c r="M9" i="4"/>
  <c r="Q14" i="4"/>
  <c r="Q18" i="4"/>
  <c r="AK25" i="4"/>
  <c r="AC43" i="4"/>
  <c r="Q46" i="4"/>
  <c r="M46" i="4"/>
  <c r="T10" i="5"/>
  <c r="P22" i="5"/>
  <c r="M28" i="7"/>
  <c r="Q28" i="7"/>
  <c r="Q50" i="7"/>
  <c r="M50" i="7"/>
  <c r="L36" i="5"/>
  <c r="AA36" i="5"/>
  <c r="AB36" i="5" s="1"/>
  <c r="AC36" i="5" s="1"/>
  <c r="Q16" i="6"/>
  <c r="M16" i="6"/>
  <c r="Q9" i="1"/>
  <c r="AB10" i="1"/>
  <c r="AC10" i="1" s="1"/>
  <c r="AK11" i="1"/>
  <c r="Y13" i="1"/>
  <c r="AF18" i="1"/>
  <c r="AB13" i="2"/>
  <c r="Y15" i="2"/>
  <c r="U16" i="2"/>
  <c r="T17" i="2"/>
  <c r="U11" i="3"/>
  <c r="Y13" i="3"/>
  <c r="U16" i="3"/>
  <c r="M17" i="3"/>
  <c r="AB18" i="3"/>
  <c r="AB20" i="3"/>
  <c r="AC20" i="3" s="1"/>
  <c r="Y22" i="3"/>
  <c r="U23" i="3"/>
  <c r="Z28" i="3"/>
  <c r="AF28" i="3"/>
  <c r="Z11" i="4"/>
  <c r="AB11" i="4" s="1"/>
  <c r="Q12" i="4"/>
  <c r="Y13" i="4"/>
  <c r="Y14" i="4"/>
  <c r="Q15" i="4"/>
  <c r="Y16" i="4"/>
  <c r="AC16" i="4"/>
  <c r="Y18" i="4"/>
  <c r="U19" i="4"/>
  <c r="AB23" i="4"/>
  <c r="AC23" i="4" s="1"/>
  <c r="AC31" i="4"/>
  <c r="AK37" i="4"/>
  <c r="AC38" i="4"/>
  <c r="Q53" i="4"/>
  <c r="M53" i="4"/>
  <c r="AK30" i="7"/>
  <c r="AB40" i="7"/>
  <c r="AC40" i="7" s="1"/>
  <c r="AB18" i="4"/>
  <c r="AB22" i="4"/>
  <c r="AC22" i="4" s="1"/>
  <c r="U23" i="4"/>
  <c r="M24" i="4"/>
  <c r="Z28" i="4"/>
  <c r="AB29" i="4"/>
  <c r="AC29" i="4" s="1"/>
  <c r="U30" i="4"/>
  <c r="M31" i="4"/>
  <c r="T36" i="4"/>
  <c r="AK36" i="4" s="1"/>
  <c r="Q38" i="4"/>
  <c r="Q39" i="4"/>
  <c r="AB39" i="4"/>
  <c r="AC44" i="4"/>
  <c r="Y46" i="4"/>
  <c r="U47" i="4"/>
  <c r="F48" i="4"/>
  <c r="Q48" i="4" s="1"/>
  <c r="Q49" i="4"/>
  <c r="AA54" i="4"/>
  <c r="AB54" i="4" s="1"/>
  <c r="Q12" i="5"/>
  <c r="AK17" i="5"/>
  <c r="U18" i="5"/>
  <c r="Y19" i="5"/>
  <c r="AK19" i="5"/>
  <c r="AK24" i="5"/>
  <c r="U25" i="5"/>
  <c r="Y26" i="5"/>
  <c r="AK26" i="5"/>
  <c r="M31" i="5"/>
  <c r="AB33" i="5"/>
  <c r="AC33" i="5" s="1"/>
  <c r="U35" i="5"/>
  <c r="AJ37" i="5"/>
  <c r="M10" i="6"/>
  <c r="X12" i="6"/>
  <c r="P17" i="6"/>
  <c r="F22" i="6"/>
  <c r="I16" i="7"/>
  <c r="AB17" i="7"/>
  <c r="X25" i="7"/>
  <c r="Y26" i="7"/>
  <c r="AC62" i="7"/>
  <c r="Q65" i="7"/>
  <c r="Q33" i="8"/>
  <c r="AB21" i="9"/>
  <c r="AK23" i="9"/>
  <c r="Y43" i="12"/>
  <c r="AC43" i="12"/>
  <c r="T20" i="4"/>
  <c r="U20" i="4" s="1"/>
  <c r="AJ20" i="4"/>
  <c r="Y22" i="4"/>
  <c r="AK22" i="4"/>
  <c r="Q24" i="4"/>
  <c r="Q25" i="4"/>
  <c r="Q27" i="4"/>
  <c r="AK27" i="4"/>
  <c r="AA28" i="4"/>
  <c r="AB28" i="4" s="1"/>
  <c r="AC28" i="4" s="1"/>
  <c r="Y29" i="4"/>
  <c r="AK29" i="4"/>
  <c r="Q31" i="4"/>
  <c r="Q32" i="4"/>
  <c r="AB32" i="4"/>
  <c r="Q34" i="4"/>
  <c r="AK34" i="4"/>
  <c r="AB35" i="4"/>
  <c r="AC35" i="4" s="1"/>
  <c r="I36" i="4"/>
  <c r="AJ36" i="4"/>
  <c r="AB37" i="4"/>
  <c r="AC37" i="4" s="1"/>
  <c r="Y39" i="4"/>
  <c r="U40" i="4"/>
  <c r="F41" i="4"/>
  <c r="Q42" i="4"/>
  <c r="I48" i="4"/>
  <c r="Y48" i="4" s="1"/>
  <c r="X48" i="4"/>
  <c r="Y49" i="4"/>
  <c r="Q50" i="4"/>
  <c r="Y51" i="4"/>
  <c r="AK51" i="4"/>
  <c r="P54" i="4"/>
  <c r="Z55" i="4"/>
  <c r="X55" i="4"/>
  <c r="Y55" i="4" s="1"/>
  <c r="Z10" i="5"/>
  <c r="Y11" i="5"/>
  <c r="AB11" i="5"/>
  <c r="AC11" i="5" s="1"/>
  <c r="I15" i="5"/>
  <c r="T15" i="5"/>
  <c r="AK15" i="5" s="1"/>
  <c r="M19" i="5"/>
  <c r="AB20" i="5"/>
  <c r="U23" i="5"/>
  <c r="M26" i="5"/>
  <c r="Z12" i="6"/>
  <c r="AK14" i="6"/>
  <c r="M11" i="7"/>
  <c r="U12" i="7"/>
  <c r="M29" i="7"/>
  <c r="M55" i="7"/>
  <c r="Q29" i="8"/>
  <c r="Y25" i="4"/>
  <c r="U27" i="4"/>
  <c r="AF28" i="4"/>
  <c r="AK28" i="4" s="1"/>
  <c r="AB30" i="4"/>
  <c r="AC30" i="4" s="1"/>
  <c r="Y32" i="4"/>
  <c r="U34" i="4"/>
  <c r="Z36" i="4"/>
  <c r="I41" i="4"/>
  <c r="X41" i="4"/>
  <c r="Y42" i="4"/>
  <c r="AC42" i="4"/>
  <c r="Q43" i="4"/>
  <c r="Y44" i="4"/>
  <c r="AK44" i="4"/>
  <c r="AB47" i="4"/>
  <c r="AC47" i="4" s="1"/>
  <c r="U50" i="4"/>
  <c r="AA55" i="4"/>
  <c r="Y9" i="5"/>
  <c r="AA10" i="5"/>
  <c r="AK13" i="5"/>
  <c r="AB14" i="5"/>
  <c r="AB16" i="5"/>
  <c r="Q17" i="5"/>
  <c r="Q19" i="5"/>
  <c r="I22" i="5"/>
  <c r="Q24" i="5"/>
  <c r="Q26" i="5"/>
  <c r="AB27" i="5"/>
  <c r="L30" i="5"/>
  <c r="Y33" i="5"/>
  <c r="AK33" i="5"/>
  <c r="F36" i="5"/>
  <c r="Q9" i="6"/>
  <c r="AB9" i="6"/>
  <c r="AC9" i="6" s="1"/>
  <c r="AA12" i="6"/>
  <c r="AK12" i="6"/>
  <c r="Y14" i="6"/>
  <c r="F17" i="6"/>
  <c r="M17" i="6" s="1"/>
  <c r="AJ17" i="6"/>
  <c r="Y20" i="6"/>
  <c r="AK20" i="6"/>
  <c r="AJ23" i="6"/>
  <c r="I10" i="7"/>
  <c r="X10" i="7"/>
  <c r="Y10" i="7" s="1"/>
  <c r="U11" i="7"/>
  <c r="AK11" i="7"/>
  <c r="Y13" i="7"/>
  <c r="U15" i="7"/>
  <c r="Z16" i="7"/>
  <c r="AK25" i="7"/>
  <c r="AB27" i="7"/>
  <c r="U29" i="7"/>
  <c r="Y29" i="7"/>
  <c r="P36" i="7"/>
  <c r="P41" i="7"/>
  <c r="U46" i="7"/>
  <c r="AC46" i="7"/>
  <c r="AJ48" i="7"/>
  <c r="Y55" i="7"/>
  <c r="Y56" i="7"/>
  <c r="U64" i="7"/>
  <c r="U14" i="8"/>
  <c r="AK36" i="8"/>
  <c r="Q18" i="9"/>
  <c r="M27" i="11"/>
  <c r="Q27" i="11"/>
  <c r="U43" i="4"/>
  <c r="Q47" i="4"/>
  <c r="AK55" i="4"/>
  <c r="AC18" i="5"/>
  <c r="AK20" i="5"/>
  <c r="AC25" i="5"/>
  <c r="U11" i="6"/>
  <c r="AK11" i="6"/>
  <c r="M23" i="6"/>
  <c r="U22" i="7"/>
  <c r="Y22" i="7"/>
  <c r="AK51" i="7"/>
  <c r="AK61" i="7"/>
  <c r="AK72" i="7"/>
  <c r="AK16" i="8"/>
  <c r="Y31" i="8"/>
  <c r="Q39" i="8"/>
  <c r="AK14" i="9"/>
  <c r="Y24" i="9"/>
  <c r="AB26" i="4"/>
  <c r="AC26" i="4" s="1"/>
  <c r="AB33" i="4"/>
  <c r="U35" i="4"/>
  <c r="M37" i="4"/>
  <c r="Q40" i="4"/>
  <c r="L41" i="4"/>
  <c r="AF41" i="4"/>
  <c r="AK41" i="4" s="1"/>
  <c r="AA48" i="4"/>
  <c r="AK52" i="4"/>
  <c r="T54" i="4"/>
  <c r="AK54" i="4" s="1"/>
  <c r="F55" i="4"/>
  <c r="P55" i="4"/>
  <c r="Q11" i="5"/>
  <c r="AB12" i="5"/>
  <c r="L15" i="5"/>
  <c r="M15" i="5" s="1"/>
  <c r="Y16" i="5"/>
  <c r="AC16" i="5"/>
  <c r="U19" i="5"/>
  <c r="M20" i="5"/>
  <c r="Z22" i="5"/>
  <c r="M23" i="5"/>
  <c r="U26" i="5"/>
  <c r="M27" i="5"/>
  <c r="AK27" i="5"/>
  <c r="AB28" i="5"/>
  <c r="P30" i="5"/>
  <c r="Q33" i="5"/>
  <c r="I36" i="5"/>
  <c r="T36" i="5"/>
  <c r="AK36" i="5" s="1"/>
  <c r="M11" i="6"/>
  <c r="I17" i="6"/>
  <c r="U17" i="6" s="1"/>
  <c r="X17" i="6"/>
  <c r="AB19" i="6"/>
  <c r="AA22" i="6"/>
  <c r="L16" i="7"/>
  <c r="AK18" i="7"/>
  <c r="Y20" i="7"/>
  <c r="M24" i="7"/>
  <c r="P25" i="7"/>
  <c r="U26" i="7"/>
  <c r="Y27" i="7"/>
  <c r="U27" i="7"/>
  <c r="Q29" i="7"/>
  <c r="AB32" i="7"/>
  <c r="Q35" i="7"/>
  <c r="U39" i="7"/>
  <c r="U43" i="7"/>
  <c r="U57" i="7"/>
  <c r="AC58" i="7"/>
  <c r="AB58" i="7"/>
  <c r="U60" i="7"/>
  <c r="P61" i="7"/>
  <c r="Y63" i="7"/>
  <c r="U72" i="7"/>
  <c r="AC13" i="8"/>
  <c r="AK13" i="8"/>
  <c r="Y16" i="8"/>
  <c r="U19" i="8"/>
  <c r="X21" i="8"/>
  <c r="Y21" i="8" s="1"/>
  <c r="Y28" i="8"/>
  <c r="U28" i="8"/>
  <c r="AJ34" i="8"/>
  <c r="AK11" i="9"/>
  <c r="AB12" i="9"/>
  <c r="M30" i="4"/>
  <c r="AA41" i="4"/>
  <c r="M47" i="4"/>
  <c r="P48" i="4"/>
  <c r="AC50" i="4"/>
  <c r="M52" i="4"/>
  <c r="I54" i="4"/>
  <c r="AC54" i="4" s="1"/>
  <c r="X54" i="4"/>
  <c r="Y32" i="5"/>
  <c r="AC32" i="5"/>
  <c r="AB35" i="5"/>
  <c r="L37" i="5"/>
  <c r="M37" i="5" s="1"/>
  <c r="AF37" i="5"/>
  <c r="AK37" i="5" s="1"/>
  <c r="AB10" i="6"/>
  <c r="F12" i="6"/>
  <c r="Q12" i="6" s="1"/>
  <c r="AJ12" i="6"/>
  <c r="I23" i="6"/>
  <c r="Y23" i="6" s="1"/>
  <c r="X23" i="6"/>
  <c r="AB14" i="7"/>
  <c r="AC14" i="7" s="1"/>
  <c r="P16" i="7"/>
  <c r="AK16" i="7"/>
  <c r="AJ25" i="7"/>
  <c r="AB28" i="7"/>
  <c r="AC28" i="7" s="1"/>
  <c r="M32" i="7"/>
  <c r="U33" i="7"/>
  <c r="Q34" i="7"/>
  <c r="AK36" i="7"/>
  <c r="U44" i="7"/>
  <c r="I48" i="7"/>
  <c r="X48" i="7"/>
  <c r="AK52" i="7"/>
  <c r="I54" i="7"/>
  <c r="Q55" i="7"/>
  <c r="U65" i="7"/>
  <c r="M67" i="7"/>
  <c r="U73" i="7"/>
  <c r="I32" i="9"/>
  <c r="X32" i="9"/>
  <c r="Y32" i="9" s="1"/>
  <c r="U9" i="10"/>
  <c r="AB10" i="10"/>
  <c r="Y12" i="10"/>
  <c r="M39" i="10"/>
  <c r="Q39" i="10"/>
  <c r="Y19" i="12"/>
  <c r="Y22" i="12"/>
  <c r="AC22" i="12"/>
  <c r="P67" i="7"/>
  <c r="Q67" i="7" s="1"/>
  <c r="M69" i="7"/>
  <c r="Q71" i="7"/>
  <c r="Z74" i="7"/>
  <c r="U11" i="8"/>
  <c r="I15" i="8"/>
  <c r="AC16" i="8"/>
  <c r="Q18" i="8"/>
  <c r="AC20" i="8"/>
  <c r="AK20" i="8"/>
  <c r="AA21" i="8"/>
  <c r="AK22" i="8"/>
  <c r="M24" i="8"/>
  <c r="AK28" i="8"/>
  <c r="Z34" i="8"/>
  <c r="U39" i="8"/>
  <c r="AB9" i="9"/>
  <c r="AC9" i="9" s="1"/>
  <c r="M11" i="9"/>
  <c r="Q12" i="9"/>
  <c r="M15" i="9"/>
  <c r="U18" i="9"/>
  <c r="Q21" i="9"/>
  <c r="AB24" i="9"/>
  <c r="AC24" i="9" s="1"/>
  <c r="AF31" i="9"/>
  <c r="AK11" i="11"/>
  <c r="M37" i="12"/>
  <c r="AK15" i="6"/>
  <c r="T17" i="6"/>
  <c r="Q18" i="6"/>
  <c r="AB20" i="6"/>
  <c r="AC20" i="6" s="1"/>
  <c r="AJ22" i="6"/>
  <c r="AA23" i="6"/>
  <c r="U9" i="7"/>
  <c r="T10" i="7"/>
  <c r="AB11" i="7"/>
  <c r="AC11" i="7" s="1"/>
  <c r="Y14" i="7"/>
  <c r="AA25" i="7"/>
  <c r="U32" i="7"/>
  <c r="Y34" i="7"/>
  <c r="Q38" i="7"/>
  <c r="AA41" i="7"/>
  <c r="M44" i="7"/>
  <c r="AK44" i="7"/>
  <c r="AB45" i="7"/>
  <c r="F48" i="7"/>
  <c r="M48" i="7" s="1"/>
  <c r="M49" i="7"/>
  <c r="U53" i="7"/>
  <c r="L54" i="7"/>
  <c r="AJ54" i="7"/>
  <c r="AB55" i="7"/>
  <c r="AC55" i="7" s="1"/>
  <c r="AB57" i="7"/>
  <c r="AC57" i="7" s="1"/>
  <c r="AB59" i="7"/>
  <c r="F61" i="7"/>
  <c r="M61" i="7" s="1"/>
  <c r="M63" i="7"/>
  <c r="AB65" i="7"/>
  <c r="AC65" i="7" s="1"/>
  <c r="Y69" i="7"/>
  <c r="AC69" i="7"/>
  <c r="AC71" i="7"/>
  <c r="AB71" i="7"/>
  <c r="AJ73" i="7"/>
  <c r="L74" i="7"/>
  <c r="M74" i="7" s="1"/>
  <c r="Y9" i="8"/>
  <c r="AB12" i="8"/>
  <c r="AC12" i="8" s="1"/>
  <c r="M14" i="8"/>
  <c r="AB14" i="8"/>
  <c r="AC14" i="8" s="1"/>
  <c r="L15" i="8"/>
  <c r="U18" i="8"/>
  <c r="AB23" i="8"/>
  <c r="AC23" i="8" s="1"/>
  <c r="Q25" i="8"/>
  <c r="Q31" i="8"/>
  <c r="AA34" i="8"/>
  <c r="Y35" i="8"/>
  <c r="Y37" i="8"/>
  <c r="AA41" i="8"/>
  <c r="Y9" i="9"/>
  <c r="U12" i="9"/>
  <c r="Y15" i="9"/>
  <c r="X17" i="9"/>
  <c r="M18" i="9"/>
  <c r="AC21" i="9"/>
  <c r="AB22" i="9"/>
  <c r="AC22" i="9" s="1"/>
  <c r="M24" i="9"/>
  <c r="AK24" i="9"/>
  <c r="AA25" i="9"/>
  <c r="Y30" i="9"/>
  <c r="I13" i="10"/>
  <c r="U16" i="10"/>
  <c r="M33" i="10"/>
  <c r="AC33" i="10"/>
  <c r="AJ15" i="11"/>
  <c r="Y25" i="11"/>
  <c r="U25" i="11"/>
  <c r="Q34" i="11"/>
  <c r="L17" i="12"/>
  <c r="M17" i="12" s="1"/>
  <c r="M22" i="12"/>
  <c r="Q22" i="12"/>
  <c r="M31" i="12"/>
  <c r="U41" i="12"/>
  <c r="Z45" i="12"/>
  <c r="AB45" i="12" s="1"/>
  <c r="L45" i="12"/>
  <c r="M45" i="12" s="1"/>
  <c r="T61" i="7"/>
  <c r="AK65" i="7"/>
  <c r="AB66" i="7"/>
  <c r="AB17" i="8"/>
  <c r="Q19" i="8"/>
  <c r="Q22" i="8"/>
  <c r="AB26" i="8"/>
  <c r="AJ27" i="8"/>
  <c r="AK29" i="8"/>
  <c r="F34" i="8"/>
  <c r="T40" i="8"/>
  <c r="F41" i="8"/>
  <c r="Q13" i="9"/>
  <c r="AA17" i="9"/>
  <c r="AF17" i="9"/>
  <c r="AK22" i="9"/>
  <c r="AC12" i="10"/>
  <c r="M10" i="11"/>
  <c r="Q10" i="11"/>
  <c r="Z22" i="11"/>
  <c r="AB22" i="11" s="1"/>
  <c r="L22" i="11"/>
  <c r="M70" i="7"/>
  <c r="Q10" i="8"/>
  <c r="AC19" i="8"/>
  <c r="M23" i="8"/>
  <c r="Q26" i="8"/>
  <c r="AC30" i="8"/>
  <c r="M32" i="8"/>
  <c r="Q38" i="8"/>
  <c r="Q9" i="9"/>
  <c r="AK10" i="9"/>
  <c r="AK13" i="9"/>
  <c r="Q15" i="9"/>
  <c r="Y16" i="9"/>
  <c r="AC29" i="9"/>
  <c r="P35" i="11"/>
  <c r="P12" i="6"/>
  <c r="AA17" i="6"/>
  <c r="AC19" i="6"/>
  <c r="Y21" i="6"/>
  <c r="AK21" i="6"/>
  <c r="Q9" i="7"/>
  <c r="Z10" i="7"/>
  <c r="AF10" i="7"/>
  <c r="Q17" i="7"/>
  <c r="AK17" i="7"/>
  <c r="U20" i="7"/>
  <c r="Y23" i="7"/>
  <c r="F25" i="7"/>
  <c r="Q25" i="7" s="1"/>
  <c r="X30" i="7"/>
  <c r="Q31" i="7"/>
  <c r="Y35" i="7"/>
  <c r="AC35" i="7"/>
  <c r="Z36" i="7"/>
  <c r="AB37" i="7"/>
  <c r="AC37" i="7" s="1"/>
  <c r="F41" i="7"/>
  <c r="M42" i="7"/>
  <c r="M46" i="7"/>
  <c r="AA48" i="7"/>
  <c r="Q49" i="7"/>
  <c r="Y53" i="7"/>
  <c r="M56" i="7"/>
  <c r="M60" i="7"/>
  <c r="AB60" i="7"/>
  <c r="Z61" i="7"/>
  <c r="AB61" i="7" s="1"/>
  <c r="M62" i="7"/>
  <c r="Q64" i="7"/>
  <c r="AB64" i="7"/>
  <c r="AC64" i="7" s="1"/>
  <c r="Q66" i="7"/>
  <c r="AA67" i="7"/>
  <c r="AB67" i="7" s="1"/>
  <c r="AC67" i="7" s="1"/>
  <c r="X67" i="7"/>
  <c r="Y68" i="7"/>
  <c r="Y70" i="7"/>
  <c r="AB72" i="7"/>
  <c r="Y10" i="8"/>
  <c r="AB11" i="8"/>
  <c r="Q14" i="8"/>
  <c r="Q17" i="8"/>
  <c r="AJ21" i="8"/>
  <c r="Z27" i="8"/>
  <c r="AB27" i="8" s="1"/>
  <c r="AC27" i="8" s="1"/>
  <c r="U32" i="8"/>
  <c r="T34" i="8"/>
  <c r="AB36" i="8"/>
  <c r="AC36" i="8" s="1"/>
  <c r="AB39" i="8"/>
  <c r="I40" i="8"/>
  <c r="T41" i="8"/>
  <c r="U9" i="9"/>
  <c r="M10" i="9"/>
  <c r="U24" i="9"/>
  <c r="Q26" i="9"/>
  <c r="M29" i="9"/>
  <c r="I31" i="9"/>
  <c r="Q12" i="10"/>
  <c r="M12" i="10"/>
  <c r="M25" i="10"/>
  <c r="Q25" i="10"/>
  <c r="AB42" i="10"/>
  <c r="AC42" i="10" s="1"/>
  <c r="I44" i="10"/>
  <c r="AB19" i="11"/>
  <c r="Z34" i="11"/>
  <c r="L34" i="11"/>
  <c r="AC14" i="12"/>
  <c r="AB15" i="12"/>
  <c r="AC15" i="12" s="1"/>
  <c r="Y20" i="12"/>
  <c r="U20" i="12"/>
  <c r="M43" i="12"/>
  <c r="Q43" i="12"/>
  <c r="U15" i="9"/>
  <c r="AK16" i="9"/>
  <c r="Q20" i="9"/>
  <c r="U21" i="9"/>
  <c r="U29" i="9"/>
  <c r="AK30" i="9"/>
  <c r="AA32" i="9"/>
  <c r="Q10" i="10"/>
  <c r="AF13" i="10"/>
  <c r="M18" i="10"/>
  <c r="Q19" i="10"/>
  <c r="AB20" i="10"/>
  <c r="AC20" i="10" s="1"/>
  <c r="L21" i="10"/>
  <c r="AF21" i="10"/>
  <c r="AK21" i="10" s="1"/>
  <c r="U24" i="10"/>
  <c r="F31" i="10"/>
  <c r="AJ31" i="10"/>
  <c r="AB32" i="10"/>
  <c r="AK36" i="10"/>
  <c r="AB37" i="10"/>
  <c r="AC37" i="10" s="1"/>
  <c r="Q41" i="10"/>
  <c r="Y42" i="10"/>
  <c r="AK42" i="10"/>
  <c r="AB43" i="10"/>
  <c r="Z44" i="10"/>
  <c r="X44" i="10"/>
  <c r="Y10" i="11"/>
  <c r="AK10" i="11"/>
  <c r="U11" i="11"/>
  <c r="M13" i="11"/>
  <c r="AB14" i="11"/>
  <c r="AC14" i="11" s="1"/>
  <c r="M18" i="11"/>
  <c r="U19" i="11"/>
  <c r="AA22" i="11"/>
  <c r="X22" i="11"/>
  <c r="Y23" i="11"/>
  <c r="AK23" i="11"/>
  <c r="I29" i="11"/>
  <c r="Y29" i="11" s="1"/>
  <c r="AA34" i="11"/>
  <c r="AC13" i="12"/>
  <c r="Y15" i="12"/>
  <c r="AK20" i="12"/>
  <c r="Y29" i="12"/>
  <c r="AK29" i="12"/>
  <c r="AA30" i="12"/>
  <c r="AB32" i="12"/>
  <c r="AC32" i="12" s="1"/>
  <c r="AB34" i="12"/>
  <c r="AC34" i="12" s="1"/>
  <c r="Y40" i="12"/>
  <c r="L44" i="12"/>
  <c r="AJ17" i="9"/>
  <c r="AB18" i="9"/>
  <c r="AC20" i="9"/>
  <c r="Q24" i="9"/>
  <c r="T25" i="9"/>
  <c r="U25" i="9" s="1"/>
  <c r="Q28" i="9"/>
  <c r="AK28" i="9"/>
  <c r="AJ31" i="9"/>
  <c r="P32" i="9"/>
  <c r="AB11" i="10"/>
  <c r="AK12" i="10"/>
  <c r="AB16" i="10"/>
  <c r="Y18" i="10"/>
  <c r="AC18" i="10"/>
  <c r="U19" i="10"/>
  <c r="Y20" i="10"/>
  <c r="AK20" i="10"/>
  <c r="AA21" i="10"/>
  <c r="AC23" i="10"/>
  <c r="Y24" i="10"/>
  <c r="Q27" i="10"/>
  <c r="Y28" i="10"/>
  <c r="AK28" i="10"/>
  <c r="AB29" i="10"/>
  <c r="M32" i="10"/>
  <c r="Q33" i="10"/>
  <c r="AC34" i="10"/>
  <c r="U35" i="10"/>
  <c r="M36" i="10"/>
  <c r="Z38" i="10"/>
  <c r="AF38" i="10"/>
  <c r="AK38" i="10" s="1"/>
  <c r="M40" i="10"/>
  <c r="U41" i="10"/>
  <c r="M42" i="10"/>
  <c r="AA44" i="10"/>
  <c r="F45" i="10"/>
  <c r="T45" i="10"/>
  <c r="U45" i="10" s="1"/>
  <c r="Z15" i="11"/>
  <c r="M16" i="11"/>
  <c r="Y18" i="11"/>
  <c r="AC21" i="11"/>
  <c r="Q25" i="11"/>
  <c r="M32" i="11"/>
  <c r="AF34" i="11"/>
  <c r="AK34" i="11" s="1"/>
  <c r="I35" i="11"/>
  <c r="I10" i="12"/>
  <c r="Y10" i="12" s="1"/>
  <c r="X10" i="12"/>
  <c r="Q11" i="12"/>
  <c r="AB19" i="12"/>
  <c r="U23" i="12"/>
  <c r="M28" i="12"/>
  <c r="Q31" i="12"/>
  <c r="U35" i="12"/>
  <c r="M36" i="12"/>
  <c r="Q37" i="12"/>
  <c r="Y38" i="12"/>
  <c r="Z39" i="12"/>
  <c r="AB40" i="12"/>
  <c r="AA44" i="12"/>
  <c r="T31" i="9"/>
  <c r="M11" i="10"/>
  <c r="AJ13" i="10"/>
  <c r="U17" i="10"/>
  <c r="P21" i="10"/>
  <c r="AB24" i="10"/>
  <c r="AC24" i="10" s="1"/>
  <c r="Y26" i="10"/>
  <c r="AC26" i="10"/>
  <c r="U27" i="10"/>
  <c r="Y32" i="10"/>
  <c r="AC32" i="10"/>
  <c r="U33" i="10"/>
  <c r="Y34" i="10"/>
  <c r="AK34" i="10"/>
  <c r="Y40" i="10"/>
  <c r="AK40" i="10"/>
  <c r="Q42" i="10"/>
  <c r="Q43" i="10"/>
  <c r="AK43" i="10"/>
  <c r="M9" i="11"/>
  <c r="M11" i="11"/>
  <c r="U12" i="11"/>
  <c r="AA15" i="11"/>
  <c r="Y16" i="11"/>
  <c r="AK22" i="11"/>
  <c r="M24" i="11"/>
  <c r="Z29" i="11"/>
  <c r="M30" i="11"/>
  <c r="Y32" i="11"/>
  <c r="AC32" i="11"/>
  <c r="Q33" i="11"/>
  <c r="P34" i="11"/>
  <c r="AB12" i="12"/>
  <c r="AC12" i="12" s="1"/>
  <c r="AK13" i="12"/>
  <c r="Q15" i="12"/>
  <c r="U16" i="12"/>
  <c r="M21" i="12"/>
  <c r="Q29" i="12"/>
  <c r="Q30" i="12"/>
  <c r="AK34" i="12"/>
  <c r="Y36" i="12"/>
  <c r="AC36" i="12"/>
  <c r="U37" i="12"/>
  <c r="AK38" i="12"/>
  <c r="Q42" i="12"/>
  <c r="T32" i="9"/>
  <c r="AK32" i="9" s="1"/>
  <c r="AB9" i="10"/>
  <c r="AC9" i="10" s="1"/>
  <c r="AC11" i="10"/>
  <c r="F13" i="10"/>
  <c r="M13" i="10" s="1"/>
  <c r="T13" i="10"/>
  <c r="AB14" i="10"/>
  <c r="AJ21" i="10"/>
  <c r="AB22" i="10"/>
  <c r="U25" i="10"/>
  <c r="AK26" i="10"/>
  <c r="Q29" i="10"/>
  <c r="AK29" i="10"/>
  <c r="AB30" i="10"/>
  <c r="AK32" i="10"/>
  <c r="AB35" i="10"/>
  <c r="AC35" i="10" s="1"/>
  <c r="U37" i="10"/>
  <c r="P38" i="10"/>
  <c r="Q38" i="10" s="1"/>
  <c r="U39" i="10"/>
  <c r="Y43" i="10"/>
  <c r="P44" i="10"/>
  <c r="AF44" i="10"/>
  <c r="I45" i="10"/>
  <c r="X45" i="10"/>
  <c r="AC9" i="11"/>
  <c r="AK12" i="11"/>
  <c r="L15" i="11"/>
  <c r="AK16" i="11"/>
  <c r="Q19" i="11"/>
  <c r="AB20" i="11"/>
  <c r="AC20" i="11" s="1"/>
  <c r="F22" i="11"/>
  <c r="P22" i="11"/>
  <c r="AA29" i="11"/>
  <c r="AB29" i="11" s="1"/>
  <c r="AC29" i="11" s="1"/>
  <c r="X29" i="11"/>
  <c r="Y30" i="11"/>
  <c r="AK30" i="11"/>
  <c r="Z35" i="11"/>
  <c r="L10" i="12"/>
  <c r="M14" i="12"/>
  <c r="T17" i="12"/>
  <c r="AJ17" i="12"/>
  <c r="U22" i="12"/>
  <c r="AB25" i="12"/>
  <c r="T30" i="12"/>
  <c r="AK30" i="12" s="1"/>
  <c r="AJ30" i="12"/>
  <c r="Y33" i="12"/>
  <c r="AK36" i="12"/>
  <c r="L39" i="12"/>
  <c r="M39" i="12" s="1"/>
  <c r="AC42" i="12"/>
  <c r="U43" i="12"/>
  <c r="U12" i="10"/>
  <c r="Q14" i="10"/>
  <c r="AB17" i="10"/>
  <c r="AC17" i="10" s="1"/>
  <c r="T21" i="10"/>
  <c r="Q24" i="10"/>
  <c r="Z31" i="10"/>
  <c r="AF31" i="10"/>
  <c r="AK31" i="10" s="1"/>
  <c r="AC41" i="10"/>
  <c r="F44" i="10"/>
  <c r="M44" i="10" s="1"/>
  <c r="AK15" i="11"/>
  <c r="AA35" i="11"/>
  <c r="AK9" i="12"/>
  <c r="AA10" i="12"/>
  <c r="AK26" i="12"/>
  <c r="AB27" i="12"/>
  <c r="M35" i="12"/>
  <c r="AC40" i="12"/>
  <c r="AK42" i="12"/>
  <c r="I45" i="12"/>
  <c r="Y45" i="12" s="1"/>
  <c r="AC19" i="10"/>
  <c r="AB25" i="10"/>
  <c r="AC25" i="10" s="1"/>
  <c r="AC27" i="10"/>
  <c r="F38" i="10"/>
  <c r="AB39" i="10"/>
  <c r="AC39" i="10" s="1"/>
  <c r="L45" i="10"/>
  <c r="M45" i="10" s="1"/>
  <c r="AF45" i="10"/>
  <c r="AK9" i="11"/>
  <c r="AB13" i="11"/>
  <c r="AC13" i="11" s="1"/>
  <c r="F15" i="11"/>
  <c r="M15" i="11" s="1"/>
  <c r="M17" i="11"/>
  <c r="AC17" i="11"/>
  <c r="I22" i="11"/>
  <c r="Y22" i="11" s="1"/>
  <c r="AB27" i="11"/>
  <c r="AC27" i="11" s="1"/>
  <c r="AK29" i="11"/>
  <c r="M31" i="11"/>
  <c r="AC31" i="11"/>
  <c r="P10" i="12"/>
  <c r="Q10" i="12" s="1"/>
  <c r="AK14" i="12"/>
  <c r="X17" i="12"/>
  <c r="Y17" i="12" s="1"/>
  <c r="L24" i="12"/>
  <c r="AK28" i="12"/>
  <c r="I30" i="12"/>
  <c r="U30" i="12" s="1"/>
  <c r="AB37" i="12"/>
  <c r="AC37" i="12" s="1"/>
  <c r="AB41" i="12"/>
  <c r="AC41" i="12" s="1"/>
  <c r="U10" i="12"/>
  <c r="U24" i="12"/>
  <c r="Y24" i="12"/>
  <c r="U17" i="12"/>
  <c r="Y30" i="12"/>
  <c r="Q19" i="12"/>
  <c r="M19" i="12"/>
  <c r="AB11" i="12"/>
  <c r="AC11" i="12" s="1"/>
  <c r="Y14" i="12"/>
  <c r="AC19" i="12"/>
  <c r="Q25" i="12"/>
  <c r="M25" i="12"/>
  <c r="AB31" i="12"/>
  <c r="AC31" i="12" s="1"/>
  <c r="P39" i="12"/>
  <c r="Q39" i="12" s="1"/>
  <c r="Q40" i="12"/>
  <c r="M40" i="12"/>
  <c r="AF45" i="12"/>
  <c r="AK45" i="12" s="1"/>
  <c r="AK17" i="12"/>
  <c r="U32" i="12"/>
  <c r="Q34" i="12"/>
  <c r="M34" i="12"/>
  <c r="U25" i="12"/>
  <c r="AC25" i="12"/>
  <c r="Q27" i="12"/>
  <c r="M27" i="12"/>
  <c r="U31" i="12"/>
  <c r="Q33" i="12"/>
  <c r="M33" i="12"/>
  <c r="M10" i="12"/>
  <c r="U12" i="12"/>
  <c r="Q13" i="12"/>
  <c r="M13" i="12"/>
  <c r="AK15" i="12"/>
  <c r="AB18" i="12"/>
  <c r="AC18" i="12" s="1"/>
  <c r="Y21" i="12"/>
  <c r="AK22" i="12"/>
  <c r="AC27" i="12"/>
  <c r="M30" i="12"/>
  <c r="AC33" i="12"/>
  <c r="Y39" i="12"/>
  <c r="U11" i="12"/>
  <c r="M11" i="12"/>
  <c r="Q14" i="12"/>
  <c r="U18" i="12"/>
  <c r="Y32" i="12"/>
  <c r="M44" i="12"/>
  <c r="Q45" i="12"/>
  <c r="AK10" i="12"/>
  <c r="Y12" i="12"/>
  <c r="Q20" i="12"/>
  <c r="M20" i="12"/>
  <c r="M24" i="12"/>
  <c r="Q24" i="12"/>
  <c r="Q26" i="12"/>
  <c r="M26" i="12"/>
  <c r="AC45" i="12"/>
  <c r="U45" i="12"/>
  <c r="U44" i="12"/>
  <c r="Q12" i="12"/>
  <c r="M12" i="12"/>
  <c r="Q17" i="12"/>
  <c r="M18" i="12"/>
  <c r="AC20" i="12"/>
  <c r="Q21" i="12"/>
  <c r="AK21" i="12"/>
  <c r="AC26" i="12"/>
  <c r="Q32" i="12"/>
  <c r="M32" i="12"/>
  <c r="AA39" i="12"/>
  <c r="AB39" i="12" s="1"/>
  <c r="AC39" i="12" s="1"/>
  <c r="U39" i="12"/>
  <c r="U40" i="12"/>
  <c r="Q41" i="12"/>
  <c r="M41" i="12"/>
  <c r="AK44" i="12"/>
  <c r="Y27" i="12"/>
  <c r="Z30" i="12"/>
  <c r="AB30" i="12" s="1"/>
  <c r="AC30" i="12" s="1"/>
  <c r="Y34" i="12"/>
  <c r="Y41" i="12"/>
  <c r="Z44" i="12"/>
  <c r="AB44" i="12" s="1"/>
  <c r="AC44" i="12" s="1"/>
  <c r="U38" i="12"/>
  <c r="Z10" i="12"/>
  <c r="AB10" i="12" s="1"/>
  <c r="Z17" i="12"/>
  <c r="AB17" i="12" s="1"/>
  <c r="AC17" i="12" s="1"/>
  <c r="Z24" i="12"/>
  <c r="AB24" i="12" s="1"/>
  <c r="AC24" i="12" s="1"/>
  <c r="Y42" i="12"/>
  <c r="M42" i="12"/>
  <c r="Q29" i="11"/>
  <c r="M29" i="11"/>
  <c r="Y15" i="11"/>
  <c r="U15" i="11"/>
  <c r="Q35" i="11"/>
  <c r="M35" i="11"/>
  <c r="Q22" i="11"/>
  <c r="M22" i="11"/>
  <c r="Y35" i="11"/>
  <c r="Q15" i="11"/>
  <c r="Y12" i="11"/>
  <c r="U14" i="11"/>
  <c r="Y19" i="11"/>
  <c r="U21" i="11"/>
  <c r="Y26" i="11"/>
  <c r="U28" i="11"/>
  <c r="Y33" i="11"/>
  <c r="Q9" i="11"/>
  <c r="Y13" i="11"/>
  <c r="Q16" i="11"/>
  <c r="AC16" i="11"/>
  <c r="Y20" i="11"/>
  <c r="Q23" i="11"/>
  <c r="AC23" i="11"/>
  <c r="Y27" i="11"/>
  <c r="Q30" i="11"/>
  <c r="AC30" i="11"/>
  <c r="M34" i="11"/>
  <c r="U34" i="11"/>
  <c r="Y14" i="11"/>
  <c r="Y21" i="11"/>
  <c r="Y28" i="11"/>
  <c r="U23" i="11"/>
  <c r="U30" i="11"/>
  <c r="U10" i="11"/>
  <c r="AC12" i="11"/>
  <c r="U17" i="11"/>
  <c r="AC19" i="11"/>
  <c r="U24" i="11"/>
  <c r="AC26" i="11"/>
  <c r="U31" i="11"/>
  <c r="AC33" i="11"/>
  <c r="Q37" i="10"/>
  <c r="M37" i="10"/>
  <c r="AK11" i="10"/>
  <c r="Q13" i="10"/>
  <c r="U15" i="10"/>
  <c r="AC15" i="10"/>
  <c r="AK17" i="10"/>
  <c r="U21" i="10"/>
  <c r="Y21" i="10"/>
  <c r="AB31" i="10"/>
  <c r="AC31" i="10" s="1"/>
  <c r="AA31" i="10"/>
  <c r="Q9" i="10"/>
  <c r="M9" i="10"/>
  <c r="Q15" i="10"/>
  <c r="M15" i="10"/>
  <c r="M21" i="10"/>
  <c r="Q21" i="10"/>
  <c r="Q22" i="10"/>
  <c r="M22" i="10"/>
  <c r="U29" i="10"/>
  <c r="AC29" i="10"/>
  <c r="Q30" i="10"/>
  <c r="M30" i="10"/>
  <c r="Q45" i="10"/>
  <c r="AK44" i="10"/>
  <c r="AC10" i="10"/>
  <c r="AK10" i="10"/>
  <c r="AC16" i="10"/>
  <c r="AK18" i="10"/>
  <c r="Y29" i="10"/>
  <c r="Q31" i="10"/>
  <c r="M31" i="10"/>
  <c r="Y38" i="10"/>
  <c r="U38" i="10"/>
  <c r="U13" i="10"/>
  <c r="Y13" i="10"/>
  <c r="Q23" i="10"/>
  <c r="M23" i="10"/>
  <c r="M38" i="10"/>
  <c r="U43" i="10"/>
  <c r="AC43" i="10"/>
  <c r="Q16" i="10"/>
  <c r="M16" i="10"/>
  <c r="Y45" i="10"/>
  <c r="AA13" i="10"/>
  <c r="U14" i="10"/>
  <c r="AC14" i="10"/>
  <c r="Y15" i="10"/>
  <c r="U36" i="10"/>
  <c r="AC36" i="10"/>
  <c r="Z45" i="10"/>
  <c r="AB45" i="10" s="1"/>
  <c r="AC45" i="10" s="1"/>
  <c r="AK24" i="10"/>
  <c r="Y31" i="10"/>
  <c r="U31" i="10"/>
  <c r="AA38" i="10"/>
  <c r="AB38" i="10" s="1"/>
  <c r="AC38" i="10" s="1"/>
  <c r="Y44" i="10"/>
  <c r="U44" i="10"/>
  <c r="Y10" i="10"/>
  <c r="Z13" i="10"/>
  <c r="Y17" i="10"/>
  <c r="Y22" i="10"/>
  <c r="Z21" i="10"/>
  <c r="AB21" i="10" s="1"/>
  <c r="AC21" i="10" s="1"/>
  <c r="Y30" i="10"/>
  <c r="Y37" i="10"/>
  <c r="Y9" i="10"/>
  <c r="Y16" i="10"/>
  <c r="Y23" i="10"/>
  <c r="M10" i="10"/>
  <c r="M17" i="10"/>
  <c r="AC22" i="10"/>
  <c r="M24" i="10"/>
  <c r="AC30" i="10"/>
  <c r="Y25" i="9"/>
  <c r="U17" i="9"/>
  <c r="Y17" i="9"/>
  <c r="U31" i="9"/>
  <c r="Y31" i="9"/>
  <c r="M32" i="9"/>
  <c r="Q32" i="9"/>
  <c r="AC13" i="9"/>
  <c r="AC27" i="9"/>
  <c r="AK17" i="9"/>
  <c r="M17" i="9"/>
  <c r="Q17" i="9"/>
  <c r="M25" i="9"/>
  <c r="AC28" i="9"/>
  <c r="M31" i="9"/>
  <c r="Q31" i="9"/>
  <c r="Y12" i="9"/>
  <c r="M12" i="9"/>
  <c r="Y14" i="9"/>
  <c r="Z17" i="9"/>
  <c r="AB17" i="9" s="1"/>
  <c r="AC17" i="9" s="1"/>
  <c r="M19" i="9"/>
  <c r="Y21" i="9"/>
  <c r="Q25" i="9"/>
  <c r="M26" i="9"/>
  <c r="Y28" i="9"/>
  <c r="Z31" i="9"/>
  <c r="AB31" i="9" s="1"/>
  <c r="AC31" i="9" s="1"/>
  <c r="AC11" i="9"/>
  <c r="M13" i="9"/>
  <c r="AC18" i="9"/>
  <c r="M20" i="9"/>
  <c r="Z25" i="9"/>
  <c r="AB25" i="9" s="1"/>
  <c r="AC25" i="9" s="1"/>
  <c r="M27" i="9"/>
  <c r="AC12" i="9"/>
  <c r="M14" i="9"/>
  <c r="AC19" i="9"/>
  <c r="M21" i="9"/>
  <c r="AC26" i="9"/>
  <c r="M28" i="9"/>
  <c r="Z32" i="9"/>
  <c r="AB32" i="9" s="1"/>
  <c r="AC32" i="9" s="1"/>
  <c r="Y18" i="9"/>
  <c r="Y19" i="9"/>
  <c r="Y26" i="9"/>
  <c r="Y13" i="9"/>
  <c r="Y20" i="9"/>
  <c r="Y27" i="9"/>
  <c r="U11" i="9"/>
  <c r="AK41" i="8"/>
  <c r="Y40" i="8"/>
  <c r="AC40" i="8"/>
  <c r="U40" i="8"/>
  <c r="M15" i="8"/>
  <c r="AK40" i="8"/>
  <c r="Q34" i="8"/>
  <c r="AC26" i="8"/>
  <c r="AK34" i="8"/>
  <c r="U34" i="8"/>
  <c r="U15" i="8"/>
  <c r="Y15" i="8"/>
  <c r="Q27" i="8"/>
  <c r="AC33" i="8"/>
  <c r="AB34" i="8"/>
  <c r="AC34" i="8" s="1"/>
  <c r="Q41" i="8"/>
  <c r="M41" i="8"/>
  <c r="Q21" i="8"/>
  <c r="M21" i="8"/>
  <c r="AK27" i="8"/>
  <c r="U27" i="8"/>
  <c r="Q40" i="8"/>
  <c r="Y11" i="8"/>
  <c r="Y32" i="8"/>
  <c r="Y39" i="8"/>
  <c r="L40" i="8"/>
  <c r="M40" i="8" s="1"/>
  <c r="Z41" i="8"/>
  <c r="AB41" i="8" s="1"/>
  <c r="Y12" i="8"/>
  <c r="Z15" i="8"/>
  <c r="AB15" i="8" s="1"/>
  <c r="AC15" i="8" s="1"/>
  <c r="Y19" i="8"/>
  <c r="Y26" i="8"/>
  <c r="L27" i="8"/>
  <c r="M27" i="8" s="1"/>
  <c r="Y33" i="8"/>
  <c r="L34" i="8"/>
  <c r="M34" i="8" s="1"/>
  <c r="M25" i="8"/>
  <c r="AC10" i="8"/>
  <c r="M12" i="8"/>
  <c r="AC17" i="8"/>
  <c r="M19" i="8"/>
  <c r="U21" i="8"/>
  <c r="U22" i="8"/>
  <c r="AC24" i="8"/>
  <c r="M26" i="8"/>
  <c r="U29" i="8"/>
  <c r="AC31" i="8"/>
  <c r="M33" i="8"/>
  <c r="U36" i="8"/>
  <c r="AC38" i="8"/>
  <c r="U41" i="8"/>
  <c r="AC41" i="8"/>
  <c r="M11" i="8"/>
  <c r="Y13" i="8"/>
  <c r="M18" i="8"/>
  <c r="M39" i="8"/>
  <c r="U9" i="8"/>
  <c r="AC11" i="8"/>
  <c r="M13" i="8"/>
  <c r="U16" i="8"/>
  <c r="AC18" i="8"/>
  <c r="M20" i="8"/>
  <c r="U23" i="8"/>
  <c r="AC25" i="8"/>
  <c r="U30" i="8"/>
  <c r="Q32" i="8"/>
  <c r="AC32" i="8"/>
  <c r="U37" i="8"/>
  <c r="AC39" i="8"/>
  <c r="U10" i="8"/>
  <c r="U17" i="8"/>
  <c r="U24" i="8"/>
  <c r="U31" i="8"/>
  <c r="U38" i="8"/>
  <c r="Y18" i="8"/>
  <c r="Z21" i="8"/>
  <c r="AB21" i="8" s="1"/>
  <c r="AC21" i="8" s="1"/>
  <c r="Y25" i="8"/>
  <c r="Y20" i="8"/>
  <c r="AK10" i="7"/>
  <c r="Q23" i="7"/>
  <c r="AC31" i="7"/>
  <c r="U31" i="7"/>
  <c r="M33" i="7"/>
  <c r="Q33" i="7"/>
  <c r="AK34" i="7"/>
  <c r="Y36" i="7"/>
  <c r="Y39" i="7"/>
  <c r="Y40" i="7"/>
  <c r="Z41" i="7"/>
  <c r="AB41" i="7" s="1"/>
  <c r="AC41" i="7" s="1"/>
  <c r="Y48" i="7"/>
  <c r="Y49" i="7"/>
  <c r="Y57" i="7"/>
  <c r="AA61" i="7"/>
  <c r="M73" i="7"/>
  <c r="Z73" i="7"/>
  <c r="AB73" i="7" s="1"/>
  <c r="AC73" i="7" s="1"/>
  <c r="Q74" i="7"/>
  <c r="AC17" i="7"/>
  <c r="U17" i="7"/>
  <c r="M19" i="7"/>
  <c r="Q19" i="7"/>
  <c r="AB10" i="7"/>
  <c r="AK14" i="7"/>
  <c r="Y17" i="7"/>
  <c r="Q30" i="7"/>
  <c r="M30" i="7"/>
  <c r="AC38" i="7"/>
  <c r="U38" i="7"/>
  <c r="AK38" i="7"/>
  <c r="M40" i="7"/>
  <c r="Q40" i="7"/>
  <c r="AK54" i="7"/>
  <c r="U67" i="7"/>
  <c r="M9" i="7"/>
  <c r="Q18" i="7"/>
  <c r="AK31" i="7"/>
  <c r="P10" i="7"/>
  <c r="Q10" i="7" s="1"/>
  <c r="Q11" i="7"/>
  <c r="AB13" i="7"/>
  <c r="AC13" i="7" s="1"/>
  <c r="Y15" i="7"/>
  <c r="Q16" i="7"/>
  <c r="M16" i="7"/>
  <c r="Z25" i="7"/>
  <c r="M26" i="7"/>
  <c r="Q26" i="7"/>
  <c r="AK27" i="7"/>
  <c r="I30" i="7"/>
  <c r="Y32" i="7"/>
  <c r="AC45" i="7"/>
  <c r="U45" i="7"/>
  <c r="AK45" i="7"/>
  <c r="M47" i="7"/>
  <c r="Q47" i="7"/>
  <c r="Q53" i="7"/>
  <c r="AC66" i="7"/>
  <c r="U66" i="7"/>
  <c r="AK66" i="7"/>
  <c r="AK74" i="7"/>
  <c r="Y47" i="7"/>
  <c r="Z48" i="7"/>
  <c r="AB48" i="7" s="1"/>
  <c r="AC48" i="7" s="1"/>
  <c r="M57" i="7"/>
  <c r="AC59" i="7"/>
  <c r="U59" i="7"/>
  <c r="Q61" i="7"/>
  <c r="I74" i="7"/>
  <c r="AB36" i="7"/>
  <c r="AC36" i="7" s="1"/>
  <c r="AC39" i="7"/>
  <c r="AC52" i="7"/>
  <c r="U52" i="7"/>
  <c r="M54" i="7"/>
  <c r="Q54" i="7"/>
  <c r="Y67" i="7"/>
  <c r="AA30" i="7"/>
  <c r="AB30" i="7" s="1"/>
  <c r="AC32" i="7"/>
  <c r="AK35" i="7"/>
  <c r="Y38" i="7"/>
  <c r="T41" i="7"/>
  <c r="AK41" i="7" s="1"/>
  <c r="AB44" i="7"/>
  <c r="AC44" i="7" s="1"/>
  <c r="P48" i="7"/>
  <c r="AF48" i="7"/>
  <c r="AC49" i="7"/>
  <c r="I61" i="7"/>
  <c r="AC63" i="7"/>
  <c r="U63" i="7"/>
  <c r="U70" i="7"/>
  <c r="AC70" i="7"/>
  <c r="Y16" i="7"/>
  <c r="U16" i="7"/>
  <c r="AC10" i="7"/>
  <c r="U10" i="7"/>
  <c r="M41" i="7"/>
  <c r="Q41" i="7"/>
  <c r="AC54" i="7"/>
  <c r="U54" i="7"/>
  <c r="Y54" i="7"/>
  <c r="M12" i="7"/>
  <c r="Q12" i="7"/>
  <c r="M14" i="7"/>
  <c r="AC15" i="7"/>
  <c r="Y9" i="7"/>
  <c r="AA16" i="7"/>
  <c r="AB16" i="7" s="1"/>
  <c r="AC16" i="7" s="1"/>
  <c r="AC18" i="7"/>
  <c r="AK21" i="7"/>
  <c r="AC24" i="7"/>
  <c r="AB24" i="7"/>
  <c r="Y25" i="7"/>
  <c r="U25" i="7"/>
  <c r="Q32" i="7"/>
  <c r="AB34" i="7"/>
  <c r="F36" i="7"/>
  <c r="U41" i="7"/>
  <c r="X41" i="7"/>
  <c r="Y41" i="7" s="1"/>
  <c r="Y42" i="7"/>
  <c r="Q43" i="7"/>
  <c r="Y45" i="7"/>
  <c r="T48" i="7"/>
  <c r="U48" i="7" s="1"/>
  <c r="AB51" i="7"/>
  <c r="AC51" i="7" s="1"/>
  <c r="AK55" i="7"/>
  <c r="AC60" i="7"/>
  <c r="Y66" i="7"/>
  <c r="AK67" i="7"/>
  <c r="AC72" i="7"/>
  <c r="AA74" i="7"/>
  <c r="AB74" i="7" s="1"/>
  <c r="L10" i="7"/>
  <c r="M10" i="7" s="1"/>
  <c r="AC12" i="7"/>
  <c r="AC19" i="7"/>
  <c r="AC26" i="7"/>
  <c r="AC33" i="7"/>
  <c r="AC47" i="7"/>
  <c r="Y71" i="7"/>
  <c r="AC20" i="7"/>
  <c r="Y24" i="7"/>
  <c r="AC27" i="7"/>
  <c r="AC34" i="7"/>
  <c r="Y37" i="7"/>
  <c r="Y44" i="7"/>
  <c r="Y51" i="7"/>
  <c r="Y58" i="7"/>
  <c r="Y65" i="7"/>
  <c r="AC68" i="7"/>
  <c r="Y72" i="7"/>
  <c r="U14" i="7"/>
  <c r="M17" i="7"/>
  <c r="U21" i="7"/>
  <c r="U28" i="7"/>
  <c r="M31" i="7"/>
  <c r="U35" i="7"/>
  <c r="M38" i="7"/>
  <c r="M45" i="7"/>
  <c r="M52" i="7"/>
  <c r="U55" i="7"/>
  <c r="M59" i="7"/>
  <c r="U62" i="7"/>
  <c r="M66" i="7"/>
  <c r="U69" i="7"/>
  <c r="AA36" i="7"/>
  <c r="AK22" i="6"/>
  <c r="M22" i="6"/>
  <c r="Q22" i="6"/>
  <c r="U23" i="6"/>
  <c r="AB12" i="6"/>
  <c r="AC12" i="6" s="1"/>
  <c r="U22" i="6"/>
  <c r="Y22" i="6"/>
  <c r="M12" i="6"/>
  <c r="AB17" i="6"/>
  <c r="AK17" i="6"/>
  <c r="Y19" i="6"/>
  <c r="Z22" i="6"/>
  <c r="AB22" i="6" s="1"/>
  <c r="AC22" i="6" s="1"/>
  <c r="Y11" i="6"/>
  <c r="Y18" i="6"/>
  <c r="AC10" i="6"/>
  <c r="U15" i="6"/>
  <c r="M18" i="6"/>
  <c r="Q23" i="6"/>
  <c r="U9" i="6"/>
  <c r="AC11" i="6"/>
  <c r="U16" i="6"/>
  <c r="M19" i="6"/>
  <c r="Z23" i="6"/>
  <c r="AB23" i="6" s="1"/>
  <c r="AC23" i="6" s="1"/>
  <c r="AC18" i="6"/>
  <c r="L17" i="6"/>
  <c r="U20" i="5"/>
  <c r="AC20" i="5"/>
  <c r="Y22" i="5"/>
  <c r="U22" i="5"/>
  <c r="Y30" i="5"/>
  <c r="AC30" i="5"/>
  <c r="U30" i="5"/>
  <c r="Q35" i="5"/>
  <c r="M35" i="5"/>
  <c r="AA15" i="5"/>
  <c r="AB15" i="5" s="1"/>
  <c r="AC15" i="5" s="1"/>
  <c r="Z30" i="5"/>
  <c r="AB30" i="5" s="1"/>
  <c r="Q15" i="5"/>
  <c r="Q21" i="5"/>
  <c r="M21" i="5"/>
  <c r="U27" i="5"/>
  <c r="AC27" i="5"/>
  <c r="U10" i="5"/>
  <c r="AA22" i="5"/>
  <c r="AB22" i="5" s="1"/>
  <c r="AC22" i="5" s="1"/>
  <c r="AK30" i="5"/>
  <c r="Q36" i="5"/>
  <c r="M36" i="5"/>
  <c r="Q14" i="5"/>
  <c r="M14" i="5"/>
  <c r="AK9" i="5"/>
  <c r="U13" i="5"/>
  <c r="AC13" i="5"/>
  <c r="Y15" i="5"/>
  <c r="U15" i="5"/>
  <c r="Y20" i="5"/>
  <c r="Q22" i="5"/>
  <c r="M22" i="5"/>
  <c r="Q28" i="5"/>
  <c r="M28" i="5"/>
  <c r="Q30" i="5"/>
  <c r="M30" i="5"/>
  <c r="U34" i="5"/>
  <c r="AC34" i="5"/>
  <c r="Y36" i="5"/>
  <c r="U36" i="5"/>
  <c r="U37" i="5"/>
  <c r="AK10" i="5"/>
  <c r="Y37" i="5"/>
  <c r="Y28" i="5"/>
  <c r="Y35" i="5"/>
  <c r="Z37" i="5"/>
  <c r="AB37" i="5" s="1"/>
  <c r="AC37" i="5" s="1"/>
  <c r="L10" i="5"/>
  <c r="M10" i="5" s="1"/>
  <c r="AC12" i="5"/>
  <c r="U17" i="5"/>
  <c r="AC19" i="5"/>
  <c r="U24" i="5"/>
  <c r="M29" i="5"/>
  <c r="AC28" i="5"/>
  <c r="AC35" i="5"/>
  <c r="Y14" i="5"/>
  <c r="Y21" i="5"/>
  <c r="Y29" i="5"/>
  <c r="M9" i="5"/>
  <c r="AC14" i="5"/>
  <c r="AC21" i="5"/>
  <c r="U12" i="4"/>
  <c r="AC12" i="4"/>
  <c r="Y36" i="4"/>
  <c r="U36" i="4"/>
  <c r="Q41" i="4"/>
  <c r="M41" i="4"/>
  <c r="Q13" i="4"/>
  <c r="M13" i="4"/>
  <c r="U41" i="4"/>
  <c r="Y41" i="4"/>
  <c r="M11" i="4"/>
  <c r="Q11" i="4"/>
  <c r="Q28" i="4"/>
  <c r="M28" i="4"/>
  <c r="AK48" i="4"/>
  <c r="M54" i="4"/>
  <c r="Q55" i="4"/>
  <c r="M55" i="4"/>
  <c r="AC11" i="4"/>
  <c r="U11" i="4"/>
  <c r="Y11" i="4"/>
  <c r="M20" i="4"/>
  <c r="Y54" i="4"/>
  <c r="Q36" i="4"/>
  <c r="M36" i="4"/>
  <c r="Y27" i="4"/>
  <c r="U9" i="4"/>
  <c r="M12" i="4"/>
  <c r="U16" i="4"/>
  <c r="AC18" i="4"/>
  <c r="AC25" i="4"/>
  <c r="M27" i="4"/>
  <c r="AC32" i="4"/>
  <c r="M34" i="4"/>
  <c r="AC39" i="4"/>
  <c r="AC53" i="4"/>
  <c r="Y34" i="4"/>
  <c r="AA36" i="4"/>
  <c r="AB36" i="4" s="1"/>
  <c r="AC36" i="4" s="1"/>
  <c r="Y35" i="4"/>
  <c r="U10" i="4"/>
  <c r="U17" i="4"/>
  <c r="AC19" i="4"/>
  <c r="U24" i="4"/>
  <c r="U31" i="4"/>
  <c r="AC33" i="4"/>
  <c r="M35" i="4"/>
  <c r="U38" i="4"/>
  <c r="AC40" i="4"/>
  <c r="U45" i="4"/>
  <c r="U52" i="4"/>
  <c r="Q54" i="4"/>
  <c r="M14" i="4"/>
  <c r="U18" i="4"/>
  <c r="M21" i="4"/>
  <c r="U25" i="4"/>
  <c r="AC27" i="4"/>
  <c r="U32" i="4"/>
  <c r="AC34" i="4"/>
  <c r="U39" i="4"/>
  <c r="M42" i="4"/>
  <c r="U46" i="4"/>
  <c r="M49" i="4"/>
  <c r="U53" i="4"/>
  <c r="Z41" i="4"/>
  <c r="AB41" i="4" s="1"/>
  <c r="AC41" i="4" s="1"/>
  <c r="Z48" i="4"/>
  <c r="AB48" i="4" s="1"/>
  <c r="L54" i="4"/>
  <c r="AC13" i="4"/>
  <c r="Z20" i="4"/>
  <c r="AB20" i="4" s="1"/>
  <c r="AC20" i="4" s="1"/>
  <c r="Q28" i="3"/>
  <c r="M28" i="3"/>
  <c r="AC12" i="3"/>
  <c r="AC21" i="3"/>
  <c r="Y28" i="3"/>
  <c r="AB28" i="3"/>
  <c r="AC28" i="3" s="1"/>
  <c r="Y12" i="3"/>
  <c r="U14" i="3"/>
  <c r="Y20" i="3"/>
  <c r="U22" i="3"/>
  <c r="M26" i="3"/>
  <c r="AC9" i="3"/>
  <c r="M11" i="3"/>
  <c r="AC17" i="3"/>
  <c r="M19" i="3"/>
  <c r="Y21" i="3"/>
  <c r="AC25" i="3"/>
  <c r="M27" i="3"/>
  <c r="AC10" i="3"/>
  <c r="M12" i="3"/>
  <c r="AC18" i="3"/>
  <c r="M20" i="3"/>
  <c r="AC26" i="3"/>
  <c r="U9" i="3"/>
  <c r="AC11" i="3"/>
  <c r="M13" i="3"/>
  <c r="U17" i="3"/>
  <c r="AC19" i="3"/>
  <c r="M21" i="3"/>
  <c r="U25" i="3"/>
  <c r="AC27" i="3"/>
  <c r="Y10" i="3"/>
  <c r="AA28" i="3"/>
  <c r="Y19" i="3"/>
  <c r="Y27" i="3"/>
  <c r="U26" i="3"/>
  <c r="Y11" i="3"/>
  <c r="AC14" i="2"/>
  <c r="M17" i="2"/>
  <c r="AC13" i="2"/>
  <c r="U17" i="2"/>
  <c r="Y17" i="2"/>
  <c r="Y13" i="2"/>
  <c r="AC10" i="2"/>
  <c r="M12" i="2"/>
  <c r="Y14" i="2"/>
  <c r="Z17" i="2"/>
  <c r="AB17" i="2" s="1"/>
  <c r="AC17" i="2" s="1"/>
  <c r="AC11" i="2"/>
  <c r="M13" i="2"/>
  <c r="U10" i="2"/>
  <c r="AC12" i="2"/>
  <c r="M14" i="2"/>
  <c r="Y11" i="2"/>
  <c r="Y12" i="2"/>
  <c r="Y18" i="1"/>
  <c r="AK18" i="1"/>
  <c r="Y15" i="1"/>
  <c r="Z18" i="1"/>
  <c r="AB18" i="1" s="1"/>
  <c r="U11" i="1"/>
  <c r="AC13" i="1"/>
  <c r="M15" i="1"/>
  <c r="U12" i="1"/>
  <c r="AC14" i="1"/>
  <c r="M16" i="1"/>
  <c r="U18" i="1"/>
  <c r="AC18" i="1"/>
  <c r="Y16" i="1"/>
  <c r="AC15" i="1"/>
  <c r="M17" i="1"/>
  <c r="U14" i="1"/>
  <c r="M9" i="1"/>
  <c r="AC35" i="11" l="1"/>
  <c r="AK31" i="9"/>
  <c r="AK28" i="3"/>
  <c r="Q17" i="6"/>
  <c r="AC17" i="6"/>
  <c r="AK48" i="7"/>
  <c r="AB25" i="7"/>
  <c r="AC25" i="7" s="1"/>
  <c r="U22" i="11"/>
  <c r="AC10" i="12"/>
  <c r="AK25" i="9"/>
  <c r="AB10" i="5"/>
  <c r="AC10" i="5" s="1"/>
  <c r="AC22" i="11"/>
  <c r="M25" i="7"/>
  <c r="Q44" i="10"/>
  <c r="AB55" i="4"/>
  <c r="AC55" i="4" s="1"/>
  <c r="U54" i="4"/>
  <c r="M48" i="4"/>
  <c r="U32" i="9"/>
  <c r="U29" i="11"/>
  <c r="AK20" i="4"/>
  <c r="AC48" i="4"/>
  <c r="U48" i="4"/>
  <c r="AB44" i="10"/>
  <c r="AC44" i="10" s="1"/>
  <c r="AK13" i="10"/>
  <c r="AB34" i="11"/>
  <c r="AC34" i="11" s="1"/>
  <c r="Y17" i="6"/>
  <c r="Q48" i="7"/>
  <c r="AK45" i="10"/>
  <c r="U35" i="11"/>
  <c r="AB35" i="11"/>
  <c r="AB15" i="11"/>
  <c r="AC15" i="11" s="1"/>
  <c r="AB13" i="10"/>
  <c r="AC13" i="10" s="1"/>
  <c r="AC74" i="7"/>
  <c r="U74" i="7"/>
  <c r="Y74" i="7"/>
  <c r="M36" i="7"/>
  <c r="Q36" i="7"/>
  <c r="AC61" i="7"/>
  <c r="U61" i="7"/>
  <c r="Y61" i="7"/>
  <c r="Y30" i="7"/>
  <c r="AC30" i="7"/>
  <c r="U30" i="7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<sst xmlns="http://schemas.openxmlformats.org/spreadsheetml/2006/main" count="1719" uniqueCount="618">
  <si>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</si>
  <si>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3rd Quarter Ended 31 March 2024</t>
  </si>
  <si>
    <t>Figures Finalised as at 2024/04/26</t>
  </si>
  <si>
    <t>Main appropriation</t>
  </si>
  <si>
    <t>Adjusted Budget</t>
  </si>
  <si>
    <t>First Quarter 2023/24</t>
  </si>
  <si>
    <t>Second Quarter 2023/24</t>
  </si>
  <si>
    <t>Third Quarter 2023/24</t>
  </si>
  <si>
    <t>Fourth Quarter 2023/24</t>
  </si>
  <si>
    <t>Year to date: 31 March 2024</t>
  </si>
  <si>
    <t>Third Quarter 2022/23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</si>
  <si>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</si>
  <si>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</si>
  <si>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</si>
  <si>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</si>
  <si>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</si>
  <si>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</si>
  <si>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</si>
  <si>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</si>
  <si>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</si>
  <si>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adj budget</t>
  </si>
  <si>
    <t>Q3 of 2022/23 to Q3 of 2023/24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</si>
  <si>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</si>
  <si>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</si>
  <si>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</si>
  <si>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</si>
  <si>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</si>
  <si>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</si>
  <si>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</si>
  <si>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</si>
  <si>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</si>
  <si>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</si>
  <si>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</si>
  <si>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</si>
  <si>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</si>
  <si>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</si>
  <si>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</si>
  <si>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</si>
  <si>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</si>
  <si>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</si>
  <si>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</si>
  <si>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</si>
  <si>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3rd Quarter Ended 31 March 2024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</si>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</sst>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47760487029</v>
      </c>
      <c r="E9" s="65">
        <v>10038790471</v>
      </c>
      <c r="F9" s="66">
        <f>$D9       +$E9</f>
        <v>57799277500</v>
      </c>
      <c r="G9" s="64">
        <v>48995209752</v>
      </c>
      <c r="H9" s="65">
        <v>10524530538</v>
      </c>
      <c r="I9" s="67">
        <f>$G9       +$H9</f>
        <v>59519740290</v>
      </c>
      <c r="J9" s="64">
        <v>13055271175</v>
      </c>
      <c r="K9" s="65">
        <v>33688942085</v>
      </c>
      <c r="L9" s="65">
        <f>$J9       +$K9</f>
        <v>46744213260</v>
      </c>
      <c r="M9" s="90">
        <f>IF(($F9       =0),0,($L9       /$F9       ))</f>
        <v>0.80873352197179282</v>
      </c>
      <c r="N9" s="100">
        <v>9826290472</v>
      </c>
      <c r="O9" s="101">
        <v>-29496527288</v>
      </c>
      <c r="P9" s="102">
        <f>$N9       +$O9</f>
        <v>-19670236816</v>
      </c>
      <c r="Q9" s="90">
        <f>IF(($F9       =0),0,($P9       /$F9       ))</f>
        <v>-0.34031976984487394</v>
      </c>
      <c r="R9" s="100">
        <v>10112192716</v>
      </c>
      <c r="S9" s="102">
        <v>1548441919</v>
      </c>
      <c r="T9" s="102">
        <f>$R9       +$S9</f>
        <v>11660634635</v>
      </c>
      <c r="U9" s="90">
        <f>IF(($I9       =0),0,($T9       /$I9       ))</f>
        <v>0.19591205502889469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32993754363</v>
      </c>
      <c r="AA9" s="65">
        <f>$K9       +$O9       +$S9</f>
        <v>5740856716</v>
      </c>
      <c r="AB9" s="65">
        <f>$Z9       +$AA9</f>
        <v>38734611079</v>
      </c>
      <c r="AC9" s="90">
        <f>IF(($I9       =0),0,($AB9       /$I9       ))</f>
        <v>0.65078595589080313</v>
      </c>
      <c r="AD9" s="64">
        <v>9602262188</v>
      </c>
      <c r="AE9" s="65">
        <v>1441375873</v>
      </c>
      <c r="AF9" s="65">
        <f>$AD9       +$AE9</f>
        <v>11043638061</v>
      </c>
      <c r="AG9" s="65">
        <v>53157591553</v>
      </c>
      <c r="AH9" s="65">
        <v>54983651232</v>
      </c>
      <c r="AI9" s="65">
        <v>32222481537</v>
      </c>
      <c r="AJ9" s="90">
        <f>IF(($AH9       =0),0,($AI9       /$AH9       ))</f>
        <v>0.58603750051154846</v>
      </c>
      <c r="AK9" s="90">
        <f>IF(($AF9       =0),0,(($T9       /$AF9       )-1))</f>
        <v>5.5868960082899655E-2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25338686929</v>
      </c>
      <c r="E10" s="65">
        <v>3324984063</v>
      </c>
      <c r="F10" s="67">
        <f t="shared" ref="F10:F18" si="0">$D10      +$E10</f>
        <v>28663670992</v>
      </c>
      <c r="G10" s="64">
        <v>26547542971</v>
      </c>
      <c r="H10" s="65">
        <v>3423727401</v>
      </c>
      <c r="I10" s="67">
        <f t="shared" ref="I10:I18" si="1">$G10      +$H10</f>
        <v>29971270372</v>
      </c>
      <c r="J10" s="64">
        <v>5038136600</v>
      </c>
      <c r="K10" s="65">
        <v>196459351</v>
      </c>
      <c r="L10" s="65">
        <f t="shared" ref="L10:L18" si="2">$J10      +$K10</f>
        <v>5234595951</v>
      </c>
      <c r="M10" s="90">
        <f t="shared" ref="M10:M18" si="3">IF(($F10      =0),0,($L10      /$F10      ))</f>
        <v>0.18262126831071185</v>
      </c>
      <c r="N10" s="100">
        <v>4736405968</v>
      </c>
      <c r="O10" s="101">
        <v>477254538</v>
      </c>
      <c r="P10" s="102">
        <f t="shared" ref="P10:P18" si="4">$N10      +$O10</f>
        <v>5213660506</v>
      </c>
      <c r="Q10" s="90">
        <f t="shared" ref="Q10:Q18" si="5">IF(($F10      =0),0,($P10      /$F10      ))</f>
        <v>0.18189088576460172</v>
      </c>
      <c r="R10" s="100">
        <v>5912094360</v>
      </c>
      <c r="S10" s="102">
        <v>498331563</v>
      </c>
      <c r="T10" s="102">
        <f t="shared" ref="T10:T18" si="6">$R10      +$S10</f>
        <v>6410425923</v>
      </c>
      <c r="U10" s="90">
        <f t="shared" ref="U10:U18" si="7">IF(($I10      =0),0,($T10      /$I10      ))</f>
        <v>0.21388569264614155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      +$R10</f>
        <v>15686636928</v>
      </c>
      <c r="AA10" s="65">
        <f t="shared" ref="AA10:AA18" si="11">$K10      +$O10      +$S10</f>
        <v>1172045452</v>
      </c>
      <c r="AB10" s="65">
        <f t="shared" ref="AB10:AB18" si="12">$Z10      +$AA10</f>
        <v>16858682380</v>
      </c>
      <c r="AC10" s="90">
        <f t="shared" ref="AC10:AC18" si="13">IF(($I10      =0),0,($AB10      /$I10      ))</f>
        <v>0.562494754835279</v>
      </c>
      <c r="AD10" s="64">
        <v>4516873917</v>
      </c>
      <c r="AE10" s="65">
        <v>415632750</v>
      </c>
      <c r="AF10" s="65">
        <f t="shared" ref="AF10:AF18" si="14">$AD10      +$AE10</f>
        <v>4932506667</v>
      </c>
      <c r="AG10" s="65">
        <v>26747768989</v>
      </c>
      <c r="AH10" s="65">
        <v>27825099371</v>
      </c>
      <c r="AI10" s="65">
        <v>14931298681</v>
      </c>
      <c r="AJ10" s="90">
        <f t="shared" ref="AJ10:AJ18" si="15">IF(($AH10      =0),0,($AI10      /$AH10      ))</f>
        <v>0.53661259145625062</v>
      </c>
      <c r="AK10" s="90">
        <f t="shared" ref="AK10:AK18" si="16">IF(($AF10      =0),0,(($T10      /$AF10      )-1))</f>
        <v>0.29962843555544261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193526039140</v>
      </c>
      <c r="E11" s="65">
        <v>14423413450</v>
      </c>
      <c r="F11" s="67">
        <f t="shared" si="0"/>
        <v>207949452590</v>
      </c>
      <c r="G11" s="64">
        <v>190145628260</v>
      </c>
      <c r="H11" s="65">
        <v>13835000150</v>
      </c>
      <c r="I11" s="67">
        <f t="shared" si="1"/>
        <v>203980628410</v>
      </c>
      <c r="J11" s="64">
        <v>45501855642</v>
      </c>
      <c r="K11" s="65">
        <v>1397347261</v>
      </c>
      <c r="L11" s="65">
        <f t="shared" si="2"/>
        <v>46899202903</v>
      </c>
      <c r="M11" s="90">
        <f t="shared" si="3"/>
        <v>0.22553174494509498</v>
      </c>
      <c r="N11" s="100">
        <v>58957427587</v>
      </c>
      <c r="O11" s="101">
        <v>2537360755</v>
      </c>
      <c r="P11" s="102">
        <f t="shared" si="4"/>
        <v>61494788342</v>
      </c>
      <c r="Q11" s="90">
        <f t="shared" si="5"/>
        <v>0.29571988565531426</v>
      </c>
      <c r="R11" s="100">
        <v>43477184566</v>
      </c>
      <c r="S11" s="102">
        <v>2478192879</v>
      </c>
      <c r="T11" s="102">
        <f t="shared" si="6"/>
        <v>45955377445</v>
      </c>
      <c r="U11" s="90">
        <f t="shared" si="7"/>
        <v>0.22529285159681894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147936467795</v>
      </c>
      <c r="AA11" s="65">
        <f t="shared" si="11"/>
        <v>6412900895</v>
      </c>
      <c r="AB11" s="65">
        <f t="shared" si="12"/>
        <v>154349368690</v>
      </c>
      <c r="AC11" s="90">
        <f t="shared" si="13"/>
        <v>0.7566864064158022</v>
      </c>
      <c r="AD11" s="64">
        <v>37818592162</v>
      </c>
      <c r="AE11" s="65">
        <v>1597571476</v>
      </c>
      <c r="AF11" s="65">
        <f t="shared" si="14"/>
        <v>39416163638</v>
      </c>
      <c r="AG11" s="65">
        <v>193512738530</v>
      </c>
      <c r="AH11" s="65">
        <v>190551114740</v>
      </c>
      <c r="AI11" s="65">
        <v>125574788928</v>
      </c>
      <c r="AJ11" s="90">
        <f t="shared" si="15"/>
        <v>0.65900841933851806</v>
      </c>
      <c r="AK11" s="90">
        <f t="shared" si="16"/>
        <v>0.16590183324426144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92893526792</v>
      </c>
      <c r="E12" s="65">
        <v>16920947494</v>
      </c>
      <c r="F12" s="67">
        <f t="shared" si="0"/>
        <v>109814474286</v>
      </c>
      <c r="G12" s="64">
        <v>94964281141</v>
      </c>
      <c r="H12" s="65">
        <v>16740587088</v>
      </c>
      <c r="I12" s="67">
        <f t="shared" si="1"/>
        <v>111704868229</v>
      </c>
      <c r="J12" s="64">
        <v>21438657339</v>
      </c>
      <c r="K12" s="65">
        <v>1902526484</v>
      </c>
      <c r="L12" s="65">
        <f t="shared" si="2"/>
        <v>23341183823</v>
      </c>
      <c r="M12" s="90">
        <f t="shared" si="3"/>
        <v>0.21255106828823306</v>
      </c>
      <c r="N12" s="100">
        <v>22457313991</v>
      </c>
      <c r="O12" s="101">
        <v>3415112509</v>
      </c>
      <c r="P12" s="102">
        <f t="shared" si="4"/>
        <v>25872426500</v>
      </c>
      <c r="Q12" s="90">
        <f t="shared" si="5"/>
        <v>0.23560124171443961</v>
      </c>
      <c r="R12" s="100">
        <v>20206477911</v>
      </c>
      <c r="S12" s="102">
        <v>2649012472</v>
      </c>
      <c r="T12" s="102">
        <f t="shared" si="6"/>
        <v>22855490383</v>
      </c>
      <c r="U12" s="90">
        <f t="shared" si="7"/>
        <v>0.20460603683042011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64102449241</v>
      </c>
      <c r="AA12" s="65">
        <f t="shared" si="11"/>
        <v>7966651465</v>
      </c>
      <c r="AB12" s="65">
        <f t="shared" si="12"/>
        <v>72069100706</v>
      </c>
      <c r="AC12" s="90">
        <f t="shared" si="13"/>
        <v>0.64517421531042951</v>
      </c>
      <c r="AD12" s="64">
        <v>16753610606</v>
      </c>
      <c r="AE12" s="65">
        <v>1415900352</v>
      </c>
      <c r="AF12" s="65">
        <f t="shared" si="14"/>
        <v>18169510958</v>
      </c>
      <c r="AG12" s="65">
        <v>96231781125</v>
      </c>
      <c r="AH12" s="65">
        <v>99079499150</v>
      </c>
      <c r="AI12" s="65">
        <v>61602930954</v>
      </c>
      <c r="AJ12" s="90">
        <f t="shared" si="15"/>
        <v>0.62175254702021776</v>
      </c>
      <c r="AK12" s="90">
        <f t="shared" si="16"/>
        <v>0.25790344252148256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25319256865</v>
      </c>
      <c r="E13" s="65">
        <v>7157260130</v>
      </c>
      <c r="F13" s="67">
        <f t="shared" si="0"/>
        <v>32476516995</v>
      </c>
      <c r="G13" s="64">
        <v>26246339842</v>
      </c>
      <c r="H13" s="65">
        <v>7749476844</v>
      </c>
      <c r="I13" s="67">
        <f t="shared" si="1"/>
        <v>33995816686</v>
      </c>
      <c r="J13" s="64">
        <v>6092346160</v>
      </c>
      <c r="K13" s="65">
        <v>1353496537</v>
      </c>
      <c r="L13" s="65">
        <f t="shared" si="2"/>
        <v>7445842697</v>
      </c>
      <c r="M13" s="90">
        <f t="shared" si="3"/>
        <v>0.22926851109515045</v>
      </c>
      <c r="N13" s="100">
        <v>5699425858</v>
      </c>
      <c r="O13" s="101">
        <v>1889543965</v>
      </c>
      <c r="P13" s="102">
        <f t="shared" si="4"/>
        <v>7588969823</v>
      </c>
      <c r="Q13" s="90">
        <f t="shared" si="5"/>
        <v>0.23367560702917675</v>
      </c>
      <c r="R13" s="100">
        <v>5090498801</v>
      </c>
      <c r="S13" s="102">
        <v>1120735374</v>
      </c>
      <c r="T13" s="102">
        <f t="shared" si="6"/>
        <v>6211234175</v>
      </c>
      <c r="U13" s="90">
        <f t="shared" si="7"/>
        <v>0.18270583796734854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16882270819</v>
      </c>
      <c r="AA13" s="65">
        <f t="shared" si="11"/>
        <v>4363775876</v>
      </c>
      <c r="AB13" s="65">
        <f t="shared" si="12"/>
        <v>21246046695</v>
      </c>
      <c r="AC13" s="90">
        <f t="shared" si="13"/>
        <v>0.62496062063275715</v>
      </c>
      <c r="AD13" s="64">
        <v>4730168300</v>
      </c>
      <c r="AE13" s="65">
        <v>953358495</v>
      </c>
      <c r="AF13" s="65">
        <f t="shared" si="14"/>
        <v>5683526795</v>
      </c>
      <c r="AG13" s="65">
        <v>29393504913</v>
      </c>
      <c r="AH13" s="65">
        <v>30777613632</v>
      </c>
      <c r="AI13" s="65">
        <v>16971874061</v>
      </c>
      <c r="AJ13" s="90">
        <f t="shared" si="15"/>
        <v>0.55143567217160916</v>
      </c>
      <c r="AK13" s="90">
        <f t="shared" si="16"/>
        <v>9.2848577834495849E-2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27555225014</v>
      </c>
      <c r="E14" s="65">
        <v>3697460184</v>
      </c>
      <c r="F14" s="67">
        <f t="shared" si="0"/>
        <v>31252685198</v>
      </c>
      <c r="G14" s="64">
        <v>29700116183</v>
      </c>
      <c r="H14" s="65">
        <v>4410769213</v>
      </c>
      <c r="I14" s="67">
        <f t="shared" si="1"/>
        <v>34110885396</v>
      </c>
      <c r="J14" s="64">
        <v>6130900265</v>
      </c>
      <c r="K14" s="65">
        <v>676062989</v>
      </c>
      <c r="L14" s="65">
        <f t="shared" si="2"/>
        <v>6806963254</v>
      </c>
      <c r="M14" s="90">
        <f t="shared" si="3"/>
        <v>0.21780410901894626</v>
      </c>
      <c r="N14" s="100">
        <v>6418399855</v>
      </c>
      <c r="O14" s="101">
        <v>954165218</v>
      </c>
      <c r="P14" s="102">
        <f t="shared" si="4"/>
        <v>7372565073</v>
      </c>
      <c r="Q14" s="90">
        <f t="shared" si="5"/>
        <v>0.23590181215762554</v>
      </c>
      <c r="R14" s="100">
        <v>6029064317</v>
      </c>
      <c r="S14" s="102">
        <v>825952159</v>
      </c>
      <c r="T14" s="102">
        <f t="shared" si="6"/>
        <v>6855016476</v>
      </c>
      <c r="U14" s="90">
        <f t="shared" si="7"/>
        <v>0.20096272484336777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18578364437</v>
      </c>
      <c r="AA14" s="65">
        <f t="shared" si="11"/>
        <v>2456180366</v>
      </c>
      <c r="AB14" s="65">
        <f t="shared" si="12"/>
        <v>21034544803</v>
      </c>
      <c r="AC14" s="90">
        <f t="shared" si="13"/>
        <v>0.61665197366781366</v>
      </c>
      <c r="AD14" s="64">
        <v>5683748337</v>
      </c>
      <c r="AE14" s="65">
        <v>818345826</v>
      </c>
      <c r="AF14" s="65">
        <f t="shared" si="14"/>
        <v>6502094163</v>
      </c>
      <c r="AG14" s="65">
        <v>29509337168</v>
      </c>
      <c r="AH14" s="65">
        <v>30991696997</v>
      </c>
      <c r="AI14" s="65">
        <v>18544329120</v>
      </c>
      <c r="AJ14" s="90">
        <f t="shared" si="15"/>
        <v>0.5983644303761454</v>
      </c>
      <c r="AK14" s="90">
        <f t="shared" si="16"/>
        <v>5.427825315239132E-2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26608577037</v>
      </c>
      <c r="E15" s="65">
        <v>3081209464</v>
      </c>
      <c r="F15" s="67">
        <f t="shared" si="0"/>
        <v>29689786501</v>
      </c>
      <c r="G15" s="64">
        <v>25761697174</v>
      </c>
      <c r="H15" s="65">
        <v>3208278589</v>
      </c>
      <c r="I15" s="67">
        <f t="shared" si="1"/>
        <v>28969975763</v>
      </c>
      <c r="J15" s="64">
        <v>4366805858</v>
      </c>
      <c r="K15" s="65">
        <v>333516038</v>
      </c>
      <c r="L15" s="65">
        <f t="shared" si="2"/>
        <v>4700321896</v>
      </c>
      <c r="M15" s="90">
        <f t="shared" si="3"/>
        <v>0.15831443906953274</v>
      </c>
      <c r="N15" s="100">
        <v>5572409064</v>
      </c>
      <c r="O15" s="101">
        <v>872578892</v>
      </c>
      <c r="P15" s="102">
        <f t="shared" si="4"/>
        <v>6444987956</v>
      </c>
      <c r="Q15" s="90">
        <f t="shared" si="5"/>
        <v>0.21707761205298404</v>
      </c>
      <c r="R15" s="100">
        <v>4496794805</v>
      </c>
      <c r="S15" s="102">
        <v>411640525</v>
      </c>
      <c r="T15" s="102">
        <f t="shared" si="6"/>
        <v>4908435330</v>
      </c>
      <c r="U15" s="90">
        <f t="shared" si="7"/>
        <v>0.16943180657641338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14436009727</v>
      </c>
      <c r="AA15" s="65">
        <f t="shared" si="11"/>
        <v>1617735455</v>
      </c>
      <c r="AB15" s="65">
        <f t="shared" si="12"/>
        <v>16053745182</v>
      </c>
      <c r="AC15" s="90">
        <f t="shared" si="13"/>
        <v>0.55415114300867285</v>
      </c>
      <c r="AD15" s="64">
        <v>5012048572</v>
      </c>
      <c r="AE15" s="65">
        <v>416434518</v>
      </c>
      <c r="AF15" s="65">
        <f t="shared" si="14"/>
        <v>5428483090</v>
      </c>
      <c r="AG15" s="65">
        <v>27850969399</v>
      </c>
      <c r="AH15" s="65">
        <v>28843471286</v>
      </c>
      <c r="AI15" s="65">
        <v>15489119354</v>
      </c>
      <c r="AJ15" s="90">
        <f t="shared" si="15"/>
        <v>0.53700607671026357</v>
      </c>
      <c r="AK15" s="90">
        <f t="shared" si="16"/>
        <v>-9.5799830519505247E-2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10146112225</v>
      </c>
      <c r="E16" s="65">
        <v>1549909747</v>
      </c>
      <c r="F16" s="67">
        <f t="shared" si="0"/>
        <v>11696021972</v>
      </c>
      <c r="G16" s="64">
        <v>10445838304</v>
      </c>
      <c r="H16" s="65">
        <v>1680549155</v>
      </c>
      <c r="I16" s="67">
        <f t="shared" si="1"/>
        <v>12126387459</v>
      </c>
      <c r="J16" s="64">
        <v>1694245182</v>
      </c>
      <c r="K16" s="65">
        <v>168711899</v>
      </c>
      <c r="L16" s="65">
        <f t="shared" si="2"/>
        <v>1862957081</v>
      </c>
      <c r="M16" s="90">
        <f t="shared" si="3"/>
        <v>0.15928125694871942</v>
      </c>
      <c r="N16" s="100">
        <v>2156151138</v>
      </c>
      <c r="O16" s="101">
        <v>333152048</v>
      </c>
      <c r="P16" s="102">
        <f t="shared" si="4"/>
        <v>2489303186</v>
      </c>
      <c r="Q16" s="90">
        <f t="shared" si="5"/>
        <v>0.21283331990648896</v>
      </c>
      <c r="R16" s="100">
        <v>1953795146</v>
      </c>
      <c r="S16" s="102">
        <v>280107000</v>
      </c>
      <c r="T16" s="102">
        <f t="shared" si="6"/>
        <v>2233902146</v>
      </c>
      <c r="U16" s="90">
        <f t="shared" si="7"/>
        <v>0.18421827222270021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5804191466</v>
      </c>
      <c r="AA16" s="65">
        <f t="shared" si="11"/>
        <v>781970947</v>
      </c>
      <c r="AB16" s="65">
        <f t="shared" si="12"/>
        <v>6586162413</v>
      </c>
      <c r="AC16" s="90">
        <f t="shared" si="13"/>
        <v>0.54312650286560504</v>
      </c>
      <c r="AD16" s="64">
        <v>1879754698</v>
      </c>
      <c r="AE16" s="65">
        <v>148437109</v>
      </c>
      <c r="AF16" s="65">
        <f t="shared" si="14"/>
        <v>2028191807</v>
      </c>
      <c r="AG16" s="65">
        <v>10649786102</v>
      </c>
      <c r="AH16" s="65">
        <v>11411836474</v>
      </c>
      <c r="AI16" s="65">
        <v>5870354477</v>
      </c>
      <c r="AJ16" s="90">
        <f t="shared" si="15"/>
        <v>0.51440927061780473</v>
      </c>
      <c r="AK16" s="90">
        <f t="shared" si="16"/>
        <v>0.10142548564195053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86794599731</v>
      </c>
      <c r="E17" s="65">
        <v>15815064357</v>
      </c>
      <c r="F17" s="67">
        <f t="shared" si="0"/>
        <v>102609664088</v>
      </c>
      <c r="G17" s="64">
        <v>88898705133</v>
      </c>
      <c r="H17" s="65">
        <v>17384272721</v>
      </c>
      <c r="I17" s="67">
        <f t="shared" si="1"/>
        <v>106282977854</v>
      </c>
      <c r="J17" s="64">
        <v>16658367425</v>
      </c>
      <c r="K17" s="65">
        <v>1719445693</v>
      </c>
      <c r="L17" s="65">
        <f t="shared" si="2"/>
        <v>18377813118</v>
      </c>
      <c r="M17" s="90">
        <f t="shared" si="3"/>
        <v>0.1791041154002691</v>
      </c>
      <c r="N17" s="100">
        <v>21845121678</v>
      </c>
      <c r="O17" s="101">
        <v>3398392466</v>
      </c>
      <c r="P17" s="102">
        <f t="shared" si="4"/>
        <v>25243514144</v>
      </c>
      <c r="Q17" s="90">
        <f t="shared" si="5"/>
        <v>0.24601497693580482</v>
      </c>
      <c r="R17" s="100">
        <v>18348613805</v>
      </c>
      <c r="S17" s="102">
        <v>2473502879</v>
      </c>
      <c r="T17" s="102">
        <f t="shared" si="6"/>
        <v>20822116684</v>
      </c>
      <c r="U17" s="90">
        <f t="shared" si="7"/>
        <v>0.19591205576308898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56852102908</v>
      </c>
      <c r="AA17" s="65">
        <f t="shared" si="11"/>
        <v>7591341038</v>
      </c>
      <c r="AB17" s="65">
        <f t="shared" si="12"/>
        <v>64443443946</v>
      </c>
      <c r="AC17" s="90">
        <f t="shared" si="13"/>
        <v>0.60633833608355792</v>
      </c>
      <c r="AD17" s="64">
        <v>17894882694</v>
      </c>
      <c r="AE17" s="65">
        <v>3016926862</v>
      </c>
      <c r="AF17" s="65">
        <f t="shared" si="14"/>
        <v>20911809556</v>
      </c>
      <c r="AG17" s="65">
        <v>90715297377</v>
      </c>
      <c r="AH17" s="65">
        <v>92885005003</v>
      </c>
      <c r="AI17" s="65">
        <v>58822979142</v>
      </c>
      <c r="AJ17" s="90">
        <f t="shared" si="15"/>
        <v>0.63328821632835286</v>
      </c>
      <c r="AK17" s="90">
        <f t="shared" si="16"/>
        <v>-4.2891014170634012E-3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535942510762</v>
      </c>
      <c r="E18" s="69">
        <f>SUM(E9:E17)</f>
        <v>76009039360</v>
      </c>
      <c r="F18" s="70">
        <f t="shared" si="0"/>
        <v>611951550122</v>
      </c>
      <c r="G18" s="68">
        <f>SUM(G9:G17)</f>
        <v>541705358760</v>
      </c>
      <c r="H18" s="69">
        <f>SUM(H9:H17)</f>
        <v>78957191699</v>
      </c>
      <c r="I18" s="70">
        <f t="shared" si="1"/>
        <v>620662550459</v>
      </c>
      <c r="J18" s="68">
        <f>SUM(J9:J17)</f>
        <v>119976585646</v>
      </c>
      <c r="K18" s="69">
        <f>SUM(K9:K17)</f>
        <v>41436508337</v>
      </c>
      <c r="L18" s="69">
        <f t="shared" si="2"/>
        <v>161413093983</v>
      </c>
      <c r="M18" s="91">
        <f t="shared" si="3"/>
        <v>0.26376776715545591</v>
      </c>
      <c r="N18" s="103">
        <f>SUM(N9:N17)</f>
        <v>137668945611</v>
      </c>
      <c r="O18" s="104">
        <f>SUM(O9:O17)</f>
        <v>-15618966897</v>
      </c>
      <c r="P18" s="105">
        <f t="shared" si="4"/>
        <v>122049978714</v>
      </c>
      <c r="Q18" s="91">
        <f t="shared" si="5"/>
        <v>0.19944385905986814</v>
      </c>
      <c r="R18" s="103">
        <f>SUM(R9:R17)</f>
        <v>115626716427</v>
      </c>
      <c r="S18" s="105">
        <f>SUM(S9:S17)</f>
        <v>12285916770</v>
      </c>
      <c r="T18" s="105">
        <f t="shared" si="6"/>
        <v>127912633197</v>
      </c>
      <c r="U18" s="91">
        <f t="shared" si="7"/>
        <v>0.20609046429884401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373272247684</v>
      </c>
      <c r="AA18" s="69">
        <f t="shared" si="11"/>
        <v>38103458210</v>
      </c>
      <c r="AB18" s="69">
        <f t="shared" si="12"/>
        <v>411375705894</v>
      </c>
      <c r="AC18" s="91">
        <f t="shared" si="13"/>
        <v>0.66280091426456189</v>
      </c>
      <c r="AD18" s="68">
        <f>SUM(AD9:AD17)</f>
        <v>103891941474</v>
      </c>
      <c r="AE18" s="69">
        <f>SUM(AE9:AE17)</f>
        <v>10223983261</v>
      </c>
      <c r="AF18" s="69">
        <f t="shared" si="14"/>
        <v>114115924735</v>
      </c>
      <c r="AG18" s="69">
        <f>SUM(AG9:AG17)</f>
        <v>557768775156</v>
      </c>
      <c r="AH18" s="69">
        <f>SUM(AH9:AH17)</f>
        <v>567348987885</v>
      </c>
      <c r="AI18" s="69">
        <f>SUM(AI9:AI17)</f>
        <v>350030156254</v>
      </c>
      <c r="AJ18" s="91">
        <f t="shared" si="15"/>
        <v>0.61695739964014895</v>
      </c>
      <c r="AK18" s="91">
        <f t="shared" si="16"/>
        <v>0.12090081637631833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DzFAAxG3omiUcKZi8zPPOcfQsqp+ChRRxRm6tTLklJF9ls/VBHN+ynnRCOpb0rAhxD/z1SwVzOSPWzO5xUBCNQ==" saltValue="YWp78AvGXP6tSUmGkERPNg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323988199</v>
      </c>
      <c r="E9" s="78">
        <v>137120650</v>
      </c>
      <c r="F9" s="79">
        <f>$D9       +$E9</f>
        <v>461108849</v>
      </c>
      <c r="G9" s="77">
        <v>434713013</v>
      </c>
      <c r="H9" s="78">
        <v>133795649</v>
      </c>
      <c r="I9" s="79">
        <f>$G9       +$H9</f>
        <v>568508662</v>
      </c>
      <c r="J9" s="77">
        <v>54516226</v>
      </c>
      <c r="K9" s="78">
        <v>8335686</v>
      </c>
      <c r="L9" s="78">
        <f>$J9       +$K9</f>
        <v>62851912</v>
      </c>
      <c r="M9" s="95">
        <f>IF(($F9       =0),0,($L9       /$F9       ))</f>
        <v>0.13630602001307504</v>
      </c>
      <c r="N9" s="77">
        <v>64246846</v>
      </c>
      <c r="O9" s="78">
        <v>13789123</v>
      </c>
      <c r="P9" s="78">
        <f>$N9       +$O9</f>
        <v>78035969</v>
      </c>
      <c r="Q9" s="95">
        <f>IF(($F9       =0),0,($P9       /$F9       ))</f>
        <v>0.16923546179873897</v>
      </c>
      <c r="R9" s="77">
        <v>65586927</v>
      </c>
      <c r="S9" s="78">
        <v>39519126</v>
      </c>
      <c r="T9" s="78">
        <f>$R9       +$S9</f>
        <v>105106053</v>
      </c>
      <c r="U9" s="95">
        <f>IF(($I9       =0),0,($T9       /$I9       ))</f>
        <v>0.18488030178861198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184349999</v>
      </c>
      <c r="AA9" s="78">
        <f>$K9       +$O9       +$S9</f>
        <v>61643935</v>
      </c>
      <c r="AB9" s="78">
        <f>$Z9       +$AA9</f>
        <v>245993934</v>
      </c>
      <c r="AC9" s="95">
        <f>IF(($I9       =0),0,($AB9       /$I9       ))</f>
        <v>0.43270041503782752</v>
      </c>
      <c r="AD9" s="77">
        <v>50522324</v>
      </c>
      <c r="AE9" s="78">
        <v>9991647</v>
      </c>
      <c r="AF9" s="78">
        <f>$AD9       +$AE9</f>
        <v>60513971</v>
      </c>
      <c r="AG9" s="78">
        <v>400454090</v>
      </c>
      <c r="AH9" s="78">
        <v>503288339</v>
      </c>
      <c r="AI9" s="79">
        <v>177583581</v>
      </c>
      <c r="AJ9" s="114">
        <f>IF(($AH9       =0),0,($AI9       /$AH9       ))</f>
        <v>0.35284660350535163</v>
      </c>
      <c r="AK9" s="115">
        <f>IF(($AF9       =0),0,(($T9       /$AF9       )-1))</f>
        <v>0.73688904005324662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648174897</v>
      </c>
      <c r="E10" s="78">
        <v>190734000</v>
      </c>
      <c r="F10" s="79">
        <f t="shared" ref="F10:F45" si="0">$D10      +$E10</f>
        <v>838908897</v>
      </c>
      <c r="G10" s="77">
        <v>674672728</v>
      </c>
      <c r="H10" s="78">
        <v>212456348</v>
      </c>
      <c r="I10" s="79">
        <f t="shared" ref="I10:I45" si="1">$G10      +$H10</f>
        <v>887129076</v>
      </c>
      <c r="J10" s="77">
        <v>156684441</v>
      </c>
      <c r="K10" s="78">
        <v>34035567</v>
      </c>
      <c r="L10" s="78">
        <f t="shared" ref="L10:L45" si="2">$J10      +$K10</f>
        <v>190720008</v>
      </c>
      <c r="M10" s="95">
        <f t="shared" ref="M10:M45" si="3">IF(($F10      =0),0,($L10      /$F10      ))</f>
        <v>0.22734293161275174</v>
      </c>
      <c r="N10" s="77">
        <v>164127967</v>
      </c>
      <c r="O10" s="78">
        <v>54938375</v>
      </c>
      <c r="P10" s="78">
        <f t="shared" ref="P10:P45" si="4">$N10      +$O10</f>
        <v>219066342</v>
      </c>
      <c r="Q10" s="95">
        <f t="shared" ref="Q10:Q45" si="5">IF(($F10      =0),0,($P10      /$F10      ))</f>
        <v>0.2611324576284712</v>
      </c>
      <c r="R10" s="77">
        <v>161366041</v>
      </c>
      <c r="S10" s="78">
        <v>31693832</v>
      </c>
      <c r="T10" s="78">
        <f t="shared" ref="T10:T45" si="6">$R10      +$S10</f>
        <v>193059873</v>
      </c>
      <c r="U10" s="95">
        <f t="shared" ref="U10:U45" si="7">IF(($I10      =0),0,($T10      /$I10      ))</f>
        <v>0.21762320526173354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      +$R10</f>
        <v>482178449</v>
      </c>
      <c r="AA10" s="78">
        <f t="shared" ref="AA10:AA45" si="11">$K10      +$O10      +$S10</f>
        <v>120667774</v>
      </c>
      <c r="AB10" s="78">
        <f t="shared" ref="AB10:AB45" si="12">$Z10      +$AA10</f>
        <v>602846223</v>
      </c>
      <c r="AC10" s="95">
        <f t="shared" ref="AC10:AC45" si="13">IF(($I10      =0),0,($AB10      /$I10      ))</f>
        <v>0.67954736160626072</v>
      </c>
      <c r="AD10" s="77">
        <v>139250253</v>
      </c>
      <c r="AE10" s="78">
        <v>28136699</v>
      </c>
      <c r="AF10" s="78">
        <f t="shared" ref="AF10:AF45" si="14">$AD10      +$AE10</f>
        <v>167386952</v>
      </c>
      <c r="AG10" s="78">
        <v>718973493</v>
      </c>
      <c r="AH10" s="78">
        <v>754694589</v>
      </c>
      <c r="AI10" s="79">
        <v>519328368</v>
      </c>
      <c r="AJ10" s="114">
        <f t="shared" ref="AJ10:AJ45" si="15">IF(($AH10      =0),0,($AI10      /$AH10      ))</f>
        <v>0.68813050413960231</v>
      </c>
      <c r="AK10" s="115">
        <f t="shared" ref="AK10:AK45" si="16">IF(($AF10      =0),0,(($T10      /$AF10      )-1))</f>
        <v>0.15337468478427163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799449186</v>
      </c>
      <c r="E11" s="78">
        <v>31510000</v>
      </c>
      <c r="F11" s="79">
        <f t="shared" si="0"/>
        <v>830959186</v>
      </c>
      <c r="G11" s="77">
        <v>801223729</v>
      </c>
      <c r="H11" s="78">
        <v>34846000</v>
      </c>
      <c r="I11" s="79">
        <f t="shared" si="1"/>
        <v>836069729</v>
      </c>
      <c r="J11" s="77">
        <v>103913765</v>
      </c>
      <c r="K11" s="78">
        <v>636327</v>
      </c>
      <c r="L11" s="78">
        <f t="shared" si="2"/>
        <v>104550092</v>
      </c>
      <c r="M11" s="95">
        <f t="shared" si="3"/>
        <v>0.12581856457147342</v>
      </c>
      <c r="N11" s="77">
        <v>168744833</v>
      </c>
      <c r="O11" s="78">
        <v>4621859</v>
      </c>
      <c r="P11" s="78">
        <f t="shared" si="4"/>
        <v>173366692</v>
      </c>
      <c r="Q11" s="95">
        <f t="shared" si="5"/>
        <v>0.20863442503661064</v>
      </c>
      <c r="R11" s="77">
        <v>220885566</v>
      </c>
      <c r="S11" s="78">
        <v>3980761</v>
      </c>
      <c r="T11" s="78">
        <f t="shared" si="6"/>
        <v>224866327</v>
      </c>
      <c r="U11" s="95">
        <f t="shared" si="7"/>
        <v>0.26895642695849836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493544164</v>
      </c>
      <c r="AA11" s="78">
        <f t="shared" si="11"/>
        <v>9238947</v>
      </c>
      <c r="AB11" s="78">
        <f t="shared" si="12"/>
        <v>502783111</v>
      </c>
      <c r="AC11" s="95">
        <f t="shared" si="13"/>
        <v>0.60136504595300333</v>
      </c>
      <c r="AD11" s="77">
        <v>151050207</v>
      </c>
      <c r="AE11" s="78">
        <v>3007396</v>
      </c>
      <c r="AF11" s="78">
        <f t="shared" si="14"/>
        <v>154057603</v>
      </c>
      <c r="AG11" s="78">
        <v>686371918</v>
      </c>
      <c r="AH11" s="78">
        <v>735997443</v>
      </c>
      <c r="AI11" s="79">
        <v>442060650</v>
      </c>
      <c r="AJ11" s="114">
        <f t="shared" si="15"/>
        <v>0.60062796984472677</v>
      </c>
      <c r="AK11" s="115">
        <f t="shared" si="16"/>
        <v>0.45962498845318267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119931586</v>
      </c>
      <c r="E12" s="78">
        <v>250000</v>
      </c>
      <c r="F12" s="79">
        <f t="shared" si="0"/>
        <v>120181586</v>
      </c>
      <c r="G12" s="77">
        <v>129040466</v>
      </c>
      <c r="H12" s="78">
        <v>575815</v>
      </c>
      <c r="I12" s="79">
        <f t="shared" si="1"/>
        <v>129616281</v>
      </c>
      <c r="J12" s="77">
        <v>22949568</v>
      </c>
      <c r="K12" s="78">
        <v>0</v>
      </c>
      <c r="L12" s="78">
        <f t="shared" si="2"/>
        <v>22949568</v>
      </c>
      <c r="M12" s="95">
        <f t="shared" si="3"/>
        <v>0.19095744001913903</v>
      </c>
      <c r="N12" s="77">
        <v>38172917</v>
      </c>
      <c r="O12" s="78">
        <v>213000</v>
      </c>
      <c r="P12" s="78">
        <f t="shared" si="4"/>
        <v>38385917</v>
      </c>
      <c r="Q12" s="95">
        <f t="shared" si="5"/>
        <v>0.31939932129036808</v>
      </c>
      <c r="R12" s="77">
        <v>29835706</v>
      </c>
      <c r="S12" s="78">
        <v>67200</v>
      </c>
      <c r="T12" s="78">
        <f t="shared" si="6"/>
        <v>29902906</v>
      </c>
      <c r="U12" s="95">
        <f t="shared" si="7"/>
        <v>0.23070331727848295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90958191</v>
      </c>
      <c r="AA12" s="78">
        <f t="shared" si="11"/>
        <v>280200</v>
      </c>
      <c r="AB12" s="78">
        <f t="shared" si="12"/>
        <v>91238391</v>
      </c>
      <c r="AC12" s="95">
        <f t="shared" si="13"/>
        <v>0.70391150167315786</v>
      </c>
      <c r="AD12" s="77">
        <v>28293627</v>
      </c>
      <c r="AE12" s="78">
        <v>466350</v>
      </c>
      <c r="AF12" s="78">
        <f t="shared" si="14"/>
        <v>28759977</v>
      </c>
      <c r="AG12" s="78">
        <v>117158144</v>
      </c>
      <c r="AH12" s="78">
        <v>163764470</v>
      </c>
      <c r="AI12" s="79">
        <v>95027618</v>
      </c>
      <c r="AJ12" s="114">
        <f t="shared" si="15"/>
        <v>0.58027005491484207</v>
      </c>
      <c r="AK12" s="115">
        <f t="shared" si="16"/>
        <v>3.9740261266551169E-2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1891543868</v>
      </c>
      <c r="E13" s="81">
        <f>SUM(E9:E12)</f>
        <v>359614650</v>
      </c>
      <c r="F13" s="82">
        <f t="shared" si="0"/>
        <v>2251158518</v>
      </c>
      <c r="G13" s="80">
        <f>SUM(G9:G12)</f>
        <v>2039649936</v>
      </c>
      <c r="H13" s="81">
        <f>SUM(H9:H12)</f>
        <v>381673812</v>
      </c>
      <c r="I13" s="82">
        <f t="shared" si="1"/>
        <v>2421323748</v>
      </c>
      <c r="J13" s="80">
        <f>SUM(J9:J12)</f>
        <v>338064000</v>
      </c>
      <c r="K13" s="81">
        <f>SUM(K9:K12)</f>
        <v>43007580</v>
      </c>
      <c r="L13" s="81">
        <f t="shared" si="2"/>
        <v>381071580</v>
      </c>
      <c r="M13" s="96">
        <f t="shared" si="3"/>
        <v>0.16927798595833934</v>
      </c>
      <c r="N13" s="80">
        <f>SUM(N9:N12)</f>
        <v>435292563</v>
      </c>
      <c r="O13" s="81">
        <f>SUM(O9:O12)</f>
        <v>73562357</v>
      </c>
      <c r="P13" s="81">
        <f t="shared" si="4"/>
        <v>508854920</v>
      </c>
      <c r="Q13" s="96">
        <f t="shared" si="5"/>
        <v>0.22604135423216784</v>
      </c>
      <c r="R13" s="80">
        <f>SUM(R9:R12)</f>
        <v>477674240</v>
      </c>
      <c r="S13" s="81">
        <f>SUM(S9:S12)</f>
        <v>75260919</v>
      </c>
      <c r="T13" s="81">
        <f t="shared" si="6"/>
        <v>552935159</v>
      </c>
      <c r="U13" s="96">
        <f t="shared" si="7"/>
        <v>0.22836068884085467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1251030803</v>
      </c>
      <c r="AA13" s="81">
        <f t="shared" si="11"/>
        <v>191830856</v>
      </c>
      <c r="AB13" s="81">
        <f t="shared" si="12"/>
        <v>1442861659</v>
      </c>
      <c r="AC13" s="96">
        <f t="shared" si="13"/>
        <v>0.59589786792939015</v>
      </c>
      <c r="AD13" s="80">
        <f>SUM(AD9:AD12)</f>
        <v>369116411</v>
      </c>
      <c r="AE13" s="81">
        <f>SUM(AE9:AE12)</f>
        <v>41602092</v>
      </c>
      <c r="AF13" s="81">
        <f t="shared" si="14"/>
        <v>410718503</v>
      </c>
      <c r="AG13" s="81">
        <f>SUM(AG9:AG12)</f>
        <v>1922957645</v>
      </c>
      <c r="AH13" s="81">
        <f>SUM(AH9:AH12)</f>
        <v>2157744841</v>
      </c>
      <c r="AI13" s="82">
        <f>SUM(AI9:AI12)</f>
        <v>1234000217</v>
      </c>
      <c r="AJ13" s="116">
        <f t="shared" si="15"/>
        <v>0.57189348506476168</v>
      </c>
      <c r="AK13" s="117">
        <f t="shared" si="16"/>
        <v>0.34626308520607352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118749219</v>
      </c>
      <c r="E14" s="78">
        <v>17986000</v>
      </c>
      <c r="F14" s="79">
        <f t="shared" si="0"/>
        <v>136735219</v>
      </c>
      <c r="G14" s="77">
        <v>131041541</v>
      </c>
      <c r="H14" s="78">
        <v>18387500</v>
      </c>
      <c r="I14" s="79">
        <f t="shared" si="1"/>
        <v>149429041</v>
      </c>
      <c r="J14" s="77">
        <v>7838130</v>
      </c>
      <c r="K14" s="78">
        <v>16634061</v>
      </c>
      <c r="L14" s="78">
        <f t="shared" si="2"/>
        <v>24472191</v>
      </c>
      <c r="M14" s="95">
        <f t="shared" si="3"/>
        <v>0.17897503787959707</v>
      </c>
      <c r="N14" s="77">
        <v>24976187</v>
      </c>
      <c r="O14" s="78">
        <v>2420810</v>
      </c>
      <c r="P14" s="78">
        <f t="shared" si="4"/>
        <v>27396997</v>
      </c>
      <c r="Q14" s="95">
        <f t="shared" si="5"/>
        <v>0.20036532797011133</v>
      </c>
      <c r="R14" s="77">
        <v>21218618</v>
      </c>
      <c r="S14" s="78">
        <v>6424407</v>
      </c>
      <c r="T14" s="78">
        <f t="shared" si="6"/>
        <v>27643025</v>
      </c>
      <c r="U14" s="95">
        <f t="shared" si="7"/>
        <v>0.18499098177308118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54032935</v>
      </c>
      <c r="AA14" s="78">
        <f t="shared" si="11"/>
        <v>25479278</v>
      </c>
      <c r="AB14" s="78">
        <f t="shared" si="12"/>
        <v>79512213</v>
      </c>
      <c r="AC14" s="95">
        <f t="shared" si="13"/>
        <v>0.53210682788227226</v>
      </c>
      <c r="AD14" s="77">
        <v>9976308</v>
      </c>
      <c r="AE14" s="78">
        <v>-246957</v>
      </c>
      <c r="AF14" s="78">
        <f t="shared" si="14"/>
        <v>9729351</v>
      </c>
      <c r="AG14" s="78">
        <v>124136239</v>
      </c>
      <c r="AH14" s="78">
        <v>123005208</v>
      </c>
      <c r="AI14" s="79">
        <v>60692798</v>
      </c>
      <c r="AJ14" s="114">
        <f t="shared" si="15"/>
        <v>0.49341649013755579</v>
      </c>
      <c r="AK14" s="115">
        <f t="shared" si="16"/>
        <v>1.8411992742373053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504123361</v>
      </c>
      <c r="E15" s="78">
        <v>55899000</v>
      </c>
      <c r="F15" s="79">
        <f t="shared" si="0"/>
        <v>560022361</v>
      </c>
      <c r="G15" s="77">
        <v>436954446</v>
      </c>
      <c r="H15" s="78">
        <v>48493934</v>
      </c>
      <c r="I15" s="79">
        <f t="shared" si="1"/>
        <v>485448380</v>
      </c>
      <c r="J15" s="77">
        <v>89988674</v>
      </c>
      <c r="K15" s="78">
        <v>28556</v>
      </c>
      <c r="L15" s="78">
        <f t="shared" si="2"/>
        <v>90017230</v>
      </c>
      <c r="M15" s="95">
        <f t="shared" si="3"/>
        <v>0.16073863522031756</v>
      </c>
      <c r="N15" s="77">
        <v>61462666</v>
      </c>
      <c r="O15" s="78">
        <v>2675333</v>
      </c>
      <c r="P15" s="78">
        <f t="shared" si="4"/>
        <v>64137999</v>
      </c>
      <c r="Q15" s="95">
        <f t="shared" si="5"/>
        <v>0.11452756794473784</v>
      </c>
      <c r="R15" s="77">
        <v>80836476</v>
      </c>
      <c r="S15" s="78">
        <v>6763425</v>
      </c>
      <c r="T15" s="78">
        <f t="shared" si="6"/>
        <v>87599901</v>
      </c>
      <c r="U15" s="95">
        <f t="shared" si="7"/>
        <v>0.18045152607162887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232287816</v>
      </c>
      <c r="AA15" s="78">
        <f t="shared" si="11"/>
        <v>9467314</v>
      </c>
      <c r="AB15" s="78">
        <f t="shared" si="12"/>
        <v>241755130</v>
      </c>
      <c r="AC15" s="95">
        <f t="shared" si="13"/>
        <v>0.49800378363606856</v>
      </c>
      <c r="AD15" s="77">
        <v>71894515</v>
      </c>
      <c r="AE15" s="78">
        <v>2819900</v>
      </c>
      <c r="AF15" s="78">
        <f t="shared" si="14"/>
        <v>74714415</v>
      </c>
      <c r="AG15" s="78">
        <v>487558267</v>
      </c>
      <c r="AH15" s="78">
        <v>519666499</v>
      </c>
      <c r="AI15" s="79">
        <v>246950302</v>
      </c>
      <c r="AJ15" s="114">
        <f t="shared" si="15"/>
        <v>0.47520920143055057</v>
      </c>
      <c r="AK15" s="115">
        <f t="shared" si="16"/>
        <v>0.17246318531705018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119345000</v>
      </c>
      <c r="E16" s="78">
        <v>13588935</v>
      </c>
      <c r="F16" s="79">
        <f t="shared" si="0"/>
        <v>132933935</v>
      </c>
      <c r="G16" s="77">
        <v>119345000</v>
      </c>
      <c r="H16" s="78">
        <v>13047935</v>
      </c>
      <c r="I16" s="79">
        <f t="shared" si="1"/>
        <v>132392935</v>
      </c>
      <c r="J16" s="77">
        <v>10824441</v>
      </c>
      <c r="K16" s="78">
        <v>0</v>
      </c>
      <c r="L16" s="78">
        <f t="shared" si="2"/>
        <v>10824441</v>
      </c>
      <c r="M16" s="95">
        <f t="shared" si="3"/>
        <v>8.1427221724836477E-2</v>
      </c>
      <c r="N16" s="77">
        <v>6969055</v>
      </c>
      <c r="O16" s="78">
        <v>286811</v>
      </c>
      <c r="P16" s="78">
        <f t="shared" si="4"/>
        <v>7255866</v>
      </c>
      <c r="Q16" s="95">
        <f t="shared" si="5"/>
        <v>5.4582496185041088E-2</v>
      </c>
      <c r="R16" s="77">
        <v>12845150</v>
      </c>
      <c r="S16" s="78">
        <v>748470</v>
      </c>
      <c r="T16" s="78">
        <f t="shared" si="6"/>
        <v>13593620</v>
      </c>
      <c r="U16" s="95">
        <f t="shared" si="7"/>
        <v>0.10267632483561151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30638646</v>
      </c>
      <c r="AA16" s="78">
        <f t="shared" si="11"/>
        <v>1035281</v>
      </c>
      <c r="AB16" s="78">
        <f t="shared" si="12"/>
        <v>31673927</v>
      </c>
      <c r="AC16" s="95">
        <f t="shared" si="13"/>
        <v>0.23924182208061179</v>
      </c>
      <c r="AD16" s="77">
        <v>10992517</v>
      </c>
      <c r="AE16" s="78">
        <v>4128461</v>
      </c>
      <c r="AF16" s="78">
        <f t="shared" si="14"/>
        <v>15120978</v>
      </c>
      <c r="AG16" s="78">
        <v>99239224</v>
      </c>
      <c r="AH16" s="78">
        <v>99239224</v>
      </c>
      <c r="AI16" s="79">
        <v>32130926</v>
      </c>
      <c r="AJ16" s="114">
        <f t="shared" si="15"/>
        <v>0.32377244304127167</v>
      </c>
      <c r="AK16" s="115">
        <f t="shared" si="16"/>
        <v>-0.10100920720868711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137958423</v>
      </c>
      <c r="E17" s="78">
        <v>155400667</v>
      </c>
      <c r="F17" s="79">
        <f t="shared" si="0"/>
        <v>293359090</v>
      </c>
      <c r="G17" s="77">
        <v>139492086</v>
      </c>
      <c r="H17" s="78">
        <v>160782615</v>
      </c>
      <c r="I17" s="79">
        <f t="shared" si="1"/>
        <v>300274701</v>
      </c>
      <c r="J17" s="77">
        <v>28587869</v>
      </c>
      <c r="K17" s="78">
        <v>26264878</v>
      </c>
      <c r="L17" s="78">
        <f t="shared" si="2"/>
        <v>54852747</v>
      </c>
      <c r="M17" s="95">
        <f t="shared" si="3"/>
        <v>0.18698158287851246</v>
      </c>
      <c r="N17" s="77">
        <v>29853717</v>
      </c>
      <c r="O17" s="78">
        <v>61840649</v>
      </c>
      <c r="P17" s="78">
        <f t="shared" si="4"/>
        <v>91694366</v>
      </c>
      <c r="Q17" s="95">
        <f t="shared" si="5"/>
        <v>0.31256698403311789</v>
      </c>
      <c r="R17" s="77">
        <v>25970610</v>
      </c>
      <c r="S17" s="78">
        <v>31789272</v>
      </c>
      <c r="T17" s="78">
        <f t="shared" si="6"/>
        <v>57759882</v>
      </c>
      <c r="U17" s="95">
        <f t="shared" si="7"/>
        <v>0.19235680464469099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84412196</v>
      </c>
      <c r="AA17" s="78">
        <f t="shared" si="11"/>
        <v>119894799</v>
      </c>
      <c r="AB17" s="78">
        <f t="shared" si="12"/>
        <v>204306995</v>
      </c>
      <c r="AC17" s="95">
        <f t="shared" si="13"/>
        <v>0.68040029452897532</v>
      </c>
      <c r="AD17" s="77">
        <v>23095474</v>
      </c>
      <c r="AE17" s="78">
        <v>12039874</v>
      </c>
      <c r="AF17" s="78">
        <f t="shared" si="14"/>
        <v>35135348</v>
      </c>
      <c r="AG17" s="78">
        <v>213541764</v>
      </c>
      <c r="AH17" s="78">
        <v>232932193</v>
      </c>
      <c r="AI17" s="79">
        <v>102860845</v>
      </c>
      <c r="AJ17" s="114">
        <f t="shared" si="15"/>
        <v>0.44159136474536176</v>
      </c>
      <c r="AK17" s="115">
        <f t="shared" si="16"/>
        <v>0.64392514341966955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87049184</v>
      </c>
      <c r="E18" s="78">
        <v>22333003</v>
      </c>
      <c r="F18" s="79">
        <f t="shared" si="0"/>
        <v>109382187</v>
      </c>
      <c r="G18" s="77">
        <v>86260417</v>
      </c>
      <c r="H18" s="78">
        <v>30004000</v>
      </c>
      <c r="I18" s="79">
        <f t="shared" si="1"/>
        <v>116264417</v>
      </c>
      <c r="J18" s="77">
        <v>10609006</v>
      </c>
      <c r="K18" s="78">
        <v>3914528</v>
      </c>
      <c r="L18" s="78">
        <f t="shared" si="2"/>
        <v>14523534</v>
      </c>
      <c r="M18" s="95">
        <f t="shared" si="3"/>
        <v>0.13277787177541076</v>
      </c>
      <c r="N18" s="77">
        <v>18092077</v>
      </c>
      <c r="O18" s="78">
        <v>4880551</v>
      </c>
      <c r="P18" s="78">
        <f t="shared" si="4"/>
        <v>22972628</v>
      </c>
      <c r="Q18" s="95">
        <f t="shared" si="5"/>
        <v>0.21002165553702085</v>
      </c>
      <c r="R18" s="77">
        <v>13888130</v>
      </c>
      <c r="S18" s="78">
        <v>4078312</v>
      </c>
      <c r="T18" s="78">
        <f t="shared" si="6"/>
        <v>17966442</v>
      </c>
      <c r="U18" s="95">
        <f t="shared" si="7"/>
        <v>0.15453087422267811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42589213</v>
      </c>
      <c r="AA18" s="78">
        <f t="shared" si="11"/>
        <v>12873391</v>
      </c>
      <c r="AB18" s="78">
        <f t="shared" si="12"/>
        <v>55462604</v>
      </c>
      <c r="AC18" s="95">
        <f t="shared" si="13"/>
        <v>0.47703850783511864</v>
      </c>
      <c r="AD18" s="77">
        <v>12853834</v>
      </c>
      <c r="AE18" s="78">
        <v>4258666</v>
      </c>
      <c r="AF18" s="78">
        <f t="shared" si="14"/>
        <v>17112500</v>
      </c>
      <c r="AG18" s="78">
        <v>111343254</v>
      </c>
      <c r="AH18" s="78">
        <v>113436118</v>
      </c>
      <c r="AI18" s="79">
        <v>52793036</v>
      </c>
      <c r="AJ18" s="114">
        <f t="shared" si="15"/>
        <v>0.46539882473763777</v>
      </c>
      <c r="AK18" s="115">
        <f t="shared" si="16"/>
        <v>4.9901650840029177E-2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98147206</v>
      </c>
      <c r="E19" s="78">
        <v>14107000</v>
      </c>
      <c r="F19" s="79">
        <f t="shared" si="0"/>
        <v>112254206</v>
      </c>
      <c r="G19" s="77">
        <v>98147206</v>
      </c>
      <c r="H19" s="78">
        <v>14107000</v>
      </c>
      <c r="I19" s="79">
        <f t="shared" si="1"/>
        <v>112254206</v>
      </c>
      <c r="J19" s="77">
        <v>10285615</v>
      </c>
      <c r="K19" s="78">
        <v>2299185</v>
      </c>
      <c r="L19" s="78">
        <f t="shared" si="2"/>
        <v>12584800</v>
      </c>
      <c r="M19" s="95">
        <f t="shared" si="3"/>
        <v>0.11210983043254522</v>
      </c>
      <c r="N19" s="77">
        <v>16431709</v>
      </c>
      <c r="O19" s="78">
        <v>4320787</v>
      </c>
      <c r="P19" s="78">
        <f t="shared" si="4"/>
        <v>20752496</v>
      </c>
      <c r="Q19" s="95">
        <f t="shared" si="5"/>
        <v>0.18487054284629656</v>
      </c>
      <c r="R19" s="77">
        <v>10787456</v>
      </c>
      <c r="S19" s="78">
        <v>4024309</v>
      </c>
      <c r="T19" s="78">
        <f t="shared" si="6"/>
        <v>14811765</v>
      </c>
      <c r="U19" s="95">
        <f t="shared" si="7"/>
        <v>0.13194841893051207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37504780</v>
      </c>
      <c r="AA19" s="78">
        <f t="shared" si="11"/>
        <v>10644281</v>
      </c>
      <c r="AB19" s="78">
        <f t="shared" si="12"/>
        <v>48149061</v>
      </c>
      <c r="AC19" s="95">
        <f t="shared" si="13"/>
        <v>0.42892879220935382</v>
      </c>
      <c r="AD19" s="77">
        <v>12665880</v>
      </c>
      <c r="AE19" s="78">
        <v>18757</v>
      </c>
      <c r="AF19" s="78">
        <f t="shared" si="14"/>
        <v>12684637</v>
      </c>
      <c r="AG19" s="78">
        <v>106773193</v>
      </c>
      <c r="AH19" s="78">
        <v>100238367</v>
      </c>
      <c r="AI19" s="79">
        <v>43171788</v>
      </c>
      <c r="AJ19" s="114">
        <f t="shared" si="15"/>
        <v>0.43069125417815318</v>
      </c>
      <c r="AK19" s="115">
        <f t="shared" si="16"/>
        <v>0.1676932497161725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84069694</v>
      </c>
      <c r="E20" s="78">
        <v>1115000</v>
      </c>
      <c r="F20" s="79">
        <f t="shared" si="0"/>
        <v>85184694</v>
      </c>
      <c r="G20" s="77">
        <v>85863475</v>
      </c>
      <c r="H20" s="78">
        <v>3623628</v>
      </c>
      <c r="I20" s="79">
        <f t="shared" si="1"/>
        <v>89487103</v>
      </c>
      <c r="J20" s="77">
        <v>16899432</v>
      </c>
      <c r="K20" s="78">
        <v>0</v>
      </c>
      <c r="L20" s="78">
        <f t="shared" si="2"/>
        <v>16899432</v>
      </c>
      <c r="M20" s="95">
        <f t="shared" si="3"/>
        <v>0.19838578043140004</v>
      </c>
      <c r="N20" s="77">
        <v>21480073</v>
      </c>
      <c r="O20" s="78">
        <v>47300</v>
      </c>
      <c r="P20" s="78">
        <f t="shared" si="4"/>
        <v>21527373</v>
      </c>
      <c r="Q20" s="95">
        <f t="shared" si="5"/>
        <v>0.25271409673667433</v>
      </c>
      <c r="R20" s="77">
        <v>15284557</v>
      </c>
      <c r="S20" s="78">
        <v>9600</v>
      </c>
      <c r="T20" s="78">
        <f t="shared" si="6"/>
        <v>15294157</v>
      </c>
      <c r="U20" s="95">
        <f t="shared" si="7"/>
        <v>0.17090906384577004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53664062</v>
      </c>
      <c r="AA20" s="78">
        <f t="shared" si="11"/>
        <v>56900</v>
      </c>
      <c r="AB20" s="78">
        <f t="shared" si="12"/>
        <v>53720962</v>
      </c>
      <c r="AC20" s="95">
        <f t="shared" si="13"/>
        <v>0.60032071884146254</v>
      </c>
      <c r="AD20" s="77">
        <v>18387588</v>
      </c>
      <c r="AE20" s="78">
        <v>599817</v>
      </c>
      <c r="AF20" s="78">
        <f t="shared" si="14"/>
        <v>18987405</v>
      </c>
      <c r="AG20" s="78">
        <v>82447503</v>
      </c>
      <c r="AH20" s="78">
        <v>84548594</v>
      </c>
      <c r="AI20" s="79">
        <v>57335747</v>
      </c>
      <c r="AJ20" s="114">
        <f t="shared" si="15"/>
        <v>0.67813956787974494</v>
      </c>
      <c r="AK20" s="115">
        <f t="shared" si="16"/>
        <v>-0.19451041361365595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1149442087</v>
      </c>
      <c r="E21" s="81">
        <f>SUM(E14:E20)</f>
        <v>280429605</v>
      </c>
      <c r="F21" s="82">
        <f t="shared" si="0"/>
        <v>1429871692</v>
      </c>
      <c r="G21" s="80">
        <f>SUM(G14:G20)</f>
        <v>1097104171</v>
      </c>
      <c r="H21" s="81">
        <f>SUM(H14:H20)</f>
        <v>288446612</v>
      </c>
      <c r="I21" s="82">
        <f t="shared" si="1"/>
        <v>1385550783</v>
      </c>
      <c r="J21" s="80">
        <f>SUM(J14:J20)</f>
        <v>175033167</v>
      </c>
      <c r="K21" s="81">
        <f>SUM(K14:K20)</f>
        <v>49141208</v>
      </c>
      <c r="L21" s="81">
        <f t="shared" si="2"/>
        <v>224174375</v>
      </c>
      <c r="M21" s="96">
        <f t="shared" si="3"/>
        <v>0.15677936436831005</v>
      </c>
      <c r="N21" s="80">
        <f>SUM(N14:N20)</f>
        <v>179265484</v>
      </c>
      <c r="O21" s="81">
        <f>SUM(O14:O20)</f>
        <v>76472241</v>
      </c>
      <c r="P21" s="81">
        <f t="shared" si="4"/>
        <v>255737725</v>
      </c>
      <c r="Q21" s="96">
        <f t="shared" si="5"/>
        <v>0.17885361772726108</v>
      </c>
      <c r="R21" s="80">
        <f>SUM(R14:R20)</f>
        <v>180830997</v>
      </c>
      <c r="S21" s="81">
        <f>SUM(S14:S20)</f>
        <v>53837795</v>
      </c>
      <c r="T21" s="81">
        <f t="shared" si="6"/>
        <v>234668792</v>
      </c>
      <c r="U21" s="96">
        <f t="shared" si="7"/>
        <v>0.16936859686361996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535129648</v>
      </c>
      <c r="AA21" s="81">
        <f t="shared" si="11"/>
        <v>179451244</v>
      </c>
      <c r="AB21" s="81">
        <f t="shared" si="12"/>
        <v>714580892</v>
      </c>
      <c r="AC21" s="96">
        <f t="shared" si="13"/>
        <v>0.5157377851231022</v>
      </c>
      <c r="AD21" s="80">
        <f>SUM(AD14:AD20)</f>
        <v>159866116</v>
      </c>
      <c r="AE21" s="81">
        <f>SUM(AE14:AE20)</f>
        <v>23618518</v>
      </c>
      <c r="AF21" s="81">
        <f t="shared" si="14"/>
        <v>183484634</v>
      </c>
      <c r="AG21" s="81">
        <f>SUM(AG14:AG20)</f>
        <v>1225039444</v>
      </c>
      <c r="AH21" s="81">
        <f>SUM(AH14:AH20)</f>
        <v>1273066203</v>
      </c>
      <c r="AI21" s="82">
        <f>SUM(AI14:AI20)</f>
        <v>595935442</v>
      </c>
      <c r="AJ21" s="116">
        <f t="shared" si="15"/>
        <v>0.46811033125824014</v>
      </c>
      <c r="AK21" s="117">
        <f t="shared" si="16"/>
        <v>0.27895610048741193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163062159</v>
      </c>
      <c r="E22" s="78">
        <v>37819000</v>
      </c>
      <c r="F22" s="79">
        <f t="shared" si="0"/>
        <v>200881159</v>
      </c>
      <c r="G22" s="77">
        <v>166046518</v>
      </c>
      <c r="H22" s="78">
        <v>36280000</v>
      </c>
      <c r="I22" s="79">
        <f t="shared" si="1"/>
        <v>202326518</v>
      </c>
      <c r="J22" s="77">
        <v>17974070</v>
      </c>
      <c r="K22" s="78">
        <v>1630855</v>
      </c>
      <c r="L22" s="78">
        <f t="shared" si="2"/>
        <v>19604925</v>
      </c>
      <c r="M22" s="95">
        <f t="shared" si="3"/>
        <v>9.7594643009800641E-2</v>
      </c>
      <c r="N22" s="77">
        <v>22771869</v>
      </c>
      <c r="O22" s="78">
        <v>5586522</v>
      </c>
      <c r="P22" s="78">
        <f t="shared" si="4"/>
        <v>28358391</v>
      </c>
      <c r="Q22" s="95">
        <f t="shared" si="5"/>
        <v>0.14116998896845273</v>
      </c>
      <c r="R22" s="77">
        <v>20217535</v>
      </c>
      <c r="S22" s="78">
        <v>4417569</v>
      </c>
      <c r="T22" s="78">
        <f t="shared" si="6"/>
        <v>24635104</v>
      </c>
      <c r="U22" s="95">
        <f t="shared" si="7"/>
        <v>0.12175914577840953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60963474</v>
      </c>
      <c r="AA22" s="78">
        <f t="shared" si="11"/>
        <v>11634946</v>
      </c>
      <c r="AB22" s="78">
        <f t="shared" si="12"/>
        <v>72598420</v>
      </c>
      <c r="AC22" s="95">
        <f t="shared" si="13"/>
        <v>0.35881811597232155</v>
      </c>
      <c r="AD22" s="77">
        <v>11194399</v>
      </c>
      <c r="AE22" s="78">
        <v>5039066</v>
      </c>
      <c r="AF22" s="78">
        <f t="shared" si="14"/>
        <v>16233465</v>
      </c>
      <c r="AG22" s="78">
        <v>197891581</v>
      </c>
      <c r="AH22" s="78">
        <v>195646918</v>
      </c>
      <c r="AI22" s="79">
        <v>40662324</v>
      </c>
      <c r="AJ22" s="114">
        <f t="shared" si="15"/>
        <v>0.20783523919349448</v>
      </c>
      <c r="AK22" s="115">
        <f t="shared" si="16"/>
        <v>0.51755056606830396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222725044</v>
      </c>
      <c r="E23" s="78">
        <v>30578700</v>
      </c>
      <c r="F23" s="79">
        <f t="shared" si="0"/>
        <v>253303744</v>
      </c>
      <c r="G23" s="77">
        <v>225387914</v>
      </c>
      <c r="H23" s="78">
        <v>22282650</v>
      </c>
      <c r="I23" s="79">
        <f t="shared" si="1"/>
        <v>247670564</v>
      </c>
      <c r="J23" s="77">
        <v>34148052</v>
      </c>
      <c r="K23" s="78">
        <v>1104939</v>
      </c>
      <c r="L23" s="78">
        <f t="shared" si="2"/>
        <v>35252991</v>
      </c>
      <c r="M23" s="95">
        <f t="shared" si="3"/>
        <v>0.13917279880395295</v>
      </c>
      <c r="N23" s="77">
        <v>31097502</v>
      </c>
      <c r="O23" s="78">
        <v>7321291</v>
      </c>
      <c r="P23" s="78">
        <f t="shared" si="4"/>
        <v>38418793</v>
      </c>
      <c r="Q23" s="95">
        <f t="shared" si="5"/>
        <v>0.15167084541790271</v>
      </c>
      <c r="R23" s="77">
        <v>38501849</v>
      </c>
      <c r="S23" s="78">
        <v>3421888</v>
      </c>
      <c r="T23" s="78">
        <f t="shared" si="6"/>
        <v>41923737</v>
      </c>
      <c r="U23" s="95">
        <f t="shared" si="7"/>
        <v>0.16927218286626908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103747403</v>
      </c>
      <c r="AA23" s="78">
        <f t="shared" si="11"/>
        <v>11848118</v>
      </c>
      <c r="AB23" s="78">
        <f t="shared" si="12"/>
        <v>115595521</v>
      </c>
      <c r="AC23" s="95">
        <f t="shared" si="13"/>
        <v>0.46673096363603389</v>
      </c>
      <c r="AD23" s="77">
        <v>29646884</v>
      </c>
      <c r="AE23" s="78">
        <v>4228148</v>
      </c>
      <c r="AF23" s="78">
        <f t="shared" si="14"/>
        <v>33875032</v>
      </c>
      <c r="AG23" s="78">
        <v>253885755</v>
      </c>
      <c r="AH23" s="78">
        <v>254057226</v>
      </c>
      <c r="AI23" s="79">
        <v>114492779</v>
      </c>
      <c r="AJ23" s="114">
        <f t="shared" si="15"/>
        <v>0.45065743967463456</v>
      </c>
      <c r="AK23" s="115">
        <f t="shared" si="16"/>
        <v>0.23759992315284006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284956038</v>
      </c>
      <c r="E24" s="78">
        <v>47658200</v>
      </c>
      <c r="F24" s="79">
        <f t="shared" si="0"/>
        <v>332614238</v>
      </c>
      <c r="G24" s="77">
        <v>296341229</v>
      </c>
      <c r="H24" s="78">
        <v>53439200</v>
      </c>
      <c r="I24" s="79">
        <f t="shared" si="1"/>
        <v>349780429</v>
      </c>
      <c r="J24" s="77">
        <v>22843452</v>
      </c>
      <c r="K24" s="78">
        <v>3156687</v>
      </c>
      <c r="L24" s="78">
        <f t="shared" si="2"/>
        <v>26000139</v>
      </c>
      <c r="M24" s="95">
        <f t="shared" si="3"/>
        <v>7.816904999719225E-2</v>
      </c>
      <c r="N24" s="77">
        <v>50476422</v>
      </c>
      <c r="O24" s="78">
        <v>7627507</v>
      </c>
      <c r="P24" s="78">
        <f t="shared" si="4"/>
        <v>58103929</v>
      </c>
      <c r="Q24" s="95">
        <f t="shared" si="5"/>
        <v>0.17468864035820378</v>
      </c>
      <c r="R24" s="77">
        <v>3661542</v>
      </c>
      <c r="S24" s="78">
        <v>1092488</v>
      </c>
      <c r="T24" s="78">
        <f t="shared" si="6"/>
        <v>4754030</v>
      </c>
      <c r="U24" s="95">
        <f t="shared" si="7"/>
        <v>1.3591469407226326E-2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76981416</v>
      </c>
      <c r="AA24" s="78">
        <f t="shared" si="11"/>
        <v>11876682</v>
      </c>
      <c r="AB24" s="78">
        <f t="shared" si="12"/>
        <v>88858098</v>
      </c>
      <c r="AC24" s="95">
        <f t="shared" si="13"/>
        <v>0.25403965068611656</v>
      </c>
      <c r="AD24" s="77">
        <v>15088745</v>
      </c>
      <c r="AE24" s="78">
        <v>796569</v>
      </c>
      <c r="AF24" s="78">
        <f t="shared" si="14"/>
        <v>15885314</v>
      </c>
      <c r="AG24" s="78">
        <v>357557318</v>
      </c>
      <c r="AH24" s="78">
        <v>398146109</v>
      </c>
      <c r="AI24" s="79">
        <v>119806022</v>
      </c>
      <c r="AJ24" s="114">
        <f t="shared" si="15"/>
        <v>0.30090968941253676</v>
      </c>
      <c r="AK24" s="115">
        <f t="shared" si="16"/>
        <v>-0.70072798057375518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93475812</v>
      </c>
      <c r="E25" s="78">
        <v>9172000</v>
      </c>
      <c r="F25" s="79">
        <f t="shared" si="0"/>
        <v>102647812</v>
      </c>
      <c r="G25" s="77">
        <v>93475812</v>
      </c>
      <c r="H25" s="78">
        <v>9172000</v>
      </c>
      <c r="I25" s="79">
        <f t="shared" si="1"/>
        <v>102647812</v>
      </c>
      <c r="J25" s="77">
        <v>4074218</v>
      </c>
      <c r="K25" s="78">
        <v>728</v>
      </c>
      <c r="L25" s="78">
        <f t="shared" si="2"/>
        <v>4074946</v>
      </c>
      <c r="M25" s="95">
        <f t="shared" si="3"/>
        <v>3.969832303878041E-2</v>
      </c>
      <c r="N25" s="77">
        <v>9460008</v>
      </c>
      <c r="O25" s="78">
        <v>719122</v>
      </c>
      <c r="P25" s="78">
        <f t="shared" si="4"/>
        <v>10179130</v>
      </c>
      <c r="Q25" s="95">
        <f t="shared" si="5"/>
        <v>9.9165581824578977E-2</v>
      </c>
      <c r="R25" s="77">
        <v>7991744</v>
      </c>
      <c r="S25" s="78">
        <v>2238460</v>
      </c>
      <c r="T25" s="78">
        <f t="shared" si="6"/>
        <v>10230204</v>
      </c>
      <c r="U25" s="95">
        <f t="shared" si="7"/>
        <v>9.9663147228116269E-2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21525970</v>
      </c>
      <c r="AA25" s="78">
        <f t="shared" si="11"/>
        <v>2958310</v>
      </c>
      <c r="AB25" s="78">
        <f t="shared" si="12"/>
        <v>24484280</v>
      </c>
      <c r="AC25" s="95">
        <f t="shared" si="13"/>
        <v>0.23852705209147565</v>
      </c>
      <c r="AD25" s="77">
        <v>20351481</v>
      </c>
      <c r="AE25" s="78">
        <v>1781451</v>
      </c>
      <c r="AF25" s="78">
        <f t="shared" si="14"/>
        <v>22132932</v>
      </c>
      <c r="AG25" s="78">
        <v>131870089</v>
      </c>
      <c r="AH25" s="78">
        <v>132615636</v>
      </c>
      <c r="AI25" s="79">
        <v>71075225</v>
      </c>
      <c r="AJ25" s="114">
        <f t="shared" si="15"/>
        <v>0.5359490565652455</v>
      </c>
      <c r="AK25" s="115">
        <f t="shared" si="16"/>
        <v>-0.53778360679913528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85076948</v>
      </c>
      <c r="E26" s="78">
        <v>7998000</v>
      </c>
      <c r="F26" s="79">
        <f t="shared" si="0"/>
        <v>93074948</v>
      </c>
      <c r="G26" s="77">
        <v>113297435</v>
      </c>
      <c r="H26" s="78">
        <v>16964000</v>
      </c>
      <c r="I26" s="79">
        <f t="shared" si="1"/>
        <v>130261435</v>
      </c>
      <c r="J26" s="77">
        <v>14770870</v>
      </c>
      <c r="K26" s="78">
        <v>2083208</v>
      </c>
      <c r="L26" s="78">
        <f t="shared" si="2"/>
        <v>16854078</v>
      </c>
      <c r="M26" s="95">
        <f t="shared" si="3"/>
        <v>0.18108071357719158</v>
      </c>
      <c r="N26" s="77">
        <v>12426902</v>
      </c>
      <c r="O26" s="78">
        <v>4428494</v>
      </c>
      <c r="P26" s="78">
        <f t="shared" si="4"/>
        <v>16855396</v>
      </c>
      <c r="Q26" s="95">
        <f t="shared" si="5"/>
        <v>0.18109487420825635</v>
      </c>
      <c r="R26" s="77">
        <v>51609237</v>
      </c>
      <c r="S26" s="78">
        <v>5647620</v>
      </c>
      <c r="T26" s="78">
        <f t="shared" si="6"/>
        <v>57256857</v>
      </c>
      <c r="U26" s="95">
        <f t="shared" si="7"/>
        <v>0.43955340273965199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78807009</v>
      </c>
      <c r="AA26" s="78">
        <f t="shared" si="11"/>
        <v>12159322</v>
      </c>
      <c r="AB26" s="78">
        <f t="shared" si="12"/>
        <v>90966331</v>
      </c>
      <c r="AC26" s="95">
        <f t="shared" si="13"/>
        <v>0.69833662587856493</v>
      </c>
      <c r="AD26" s="77">
        <v>10714505</v>
      </c>
      <c r="AE26" s="78">
        <v>980949</v>
      </c>
      <c r="AF26" s="78">
        <f t="shared" si="14"/>
        <v>11695454</v>
      </c>
      <c r="AG26" s="78">
        <v>85505074</v>
      </c>
      <c r="AH26" s="78">
        <v>105589744</v>
      </c>
      <c r="AI26" s="79">
        <v>41129181</v>
      </c>
      <c r="AJ26" s="114">
        <f t="shared" si="15"/>
        <v>0.38951871121119491</v>
      </c>
      <c r="AK26" s="115">
        <f t="shared" si="16"/>
        <v>3.8956506519541696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101719984</v>
      </c>
      <c r="E27" s="78">
        <v>21401000</v>
      </c>
      <c r="F27" s="79">
        <f t="shared" si="0"/>
        <v>123120984</v>
      </c>
      <c r="G27" s="77">
        <v>101696656</v>
      </c>
      <c r="H27" s="78">
        <v>14700000</v>
      </c>
      <c r="I27" s="79">
        <f t="shared" si="1"/>
        <v>116396656</v>
      </c>
      <c r="J27" s="77">
        <v>8889154</v>
      </c>
      <c r="K27" s="78">
        <v>493393</v>
      </c>
      <c r="L27" s="78">
        <f t="shared" si="2"/>
        <v>9382547</v>
      </c>
      <c r="M27" s="95">
        <f t="shared" si="3"/>
        <v>7.6205913039161549E-2</v>
      </c>
      <c r="N27" s="77">
        <v>13257504</v>
      </c>
      <c r="O27" s="78">
        <v>575531</v>
      </c>
      <c r="P27" s="78">
        <f t="shared" si="4"/>
        <v>13833035</v>
      </c>
      <c r="Q27" s="95">
        <f t="shared" si="5"/>
        <v>0.11235318749564249</v>
      </c>
      <c r="R27" s="77">
        <v>31292366</v>
      </c>
      <c r="S27" s="78">
        <v>1443825</v>
      </c>
      <c r="T27" s="78">
        <f t="shared" si="6"/>
        <v>32736191</v>
      </c>
      <c r="U27" s="95">
        <f t="shared" si="7"/>
        <v>0.28124683410148826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53439024</v>
      </c>
      <c r="AA27" s="78">
        <f t="shared" si="11"/>
        <v>2512749</v>
      </c>
      <c r="AB27" s="78">
        <f t="shared" si="12"/>
        <v>55951773</v>
      </c>
      <c r="AC27" s="95">
        <f t="shared" si="13"/>
        <v>0.48069914482766585</v>
      </c>
      <c r="AD27" s="77">
        <v>2422485</v>
      </c>
      <c r="AE27" s="78">
        <v>1143561</v>
      </c>
      <c r="AF27" s="78">
        <f t="shared" si="14"/>
        <v>3566046</v>
      </c>
      <c r="AG27" s="78">
        <v>109104305</v>
      </c>
      <c r="AH27" s="78">
        <v>124540364</v>
      </c>
      <c r="AI27" s="79">
        <v>32260555</v>
      </c>
      <c r="AJ27" s="114">
        <f t="shared" si="15"/>
        <v>0.25903694162962299</v>
      </c>
      <c r="AK27" s="115">
        <f t="shared" si="16"/>
        <v>8.1799687945696711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182901857</v>
      </c>
      <c r="E28" s="78">
        <v>30439003</v>
      </c>
      <c r="F28" s="79">
        <f t="shared" si="0"/>
        <v>213340860</v>
      </c>
      <c r="G28" s="77">
        <v>184981861</v>
      </c>
      <c r="H28" s="78">
        <v>24179003</v>
      </c>
      <c r="I28" s="79">
        <f t="shared" si="1"/>
        <v>209160864</v>
      </c>
      <c r="J28" s="77">
        <v>1144620</v>
      </c>
      <c r="K28" s="78">
        <v>2224022</v>
      </c>
      <c r="L28" s="78">
        <f t="shared" si="2"/>
        <v>3368642</v>
      </c>
      <c r="M28" s="95">
        <f t="shared" si="3"/>
        <v>1.5789952285745919E-2</v>
      </c>
      <c r="N28" s="77">
        <v>22733664</v>
      </c>
      <c r="O28" s="78">
        <v>2719772</v>
      </c>
      <c r="P28" s="78">
        <f t="shared" si="4"/>
        <v>25453436</v>
      </c>
      <c r="Q28" s="95">
        <f t="shared" si="5"/>
        <v>0.11930877188739185</v>
      </c>
      <c r="R28" s="77">
        <v>28656286</v>
      </c>
      <c r="S28" s="78">
        <v>5745981</v>
      </c>
      <c r="T28" s="78">
        <f t="shared" si="6"/>
        <v>34402267</v>
      </c>
      <c r="U28" s="95">
        <f t="shared" si="7"/>
        <v>0.16447755255017496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52534570</v>
      </c>
      <c r="AA28" s="78">
        <f t="shared" si="11"/>
        <v>10689775</v>
      </c>
      <c r="AB28" s="78">
        <f t="shared" si="12"/>
        <v>63224345</v>
      </c>
      <c r="AC28" s="95">
        <f t="shared" si="13"/>
        <v>0.30227617055550127</v>
      </c>
      <c r="AD28" s="77">
        <v>8461008</v>
      </c>
      <c r="AE28" s="78">
        <v>1572962</v>
      </c>
      <c r="AF28" s="78">
        <f t="shared" si="14"/>
        <v>10033970</v>
      </c>
      <c r="AG28" s="78">
        <v>178013763</v>
      </c>
      <c r="AH28" s="78">
        <v>184334163</v>
      </c>
      <c r="AI28" s="79">
        <v>36421932</v>
      </c>
      <c r="AJ28" s="114">
        <f t="shared" si="15"/>
        <v>0.19758644522122576</v>
      </c>
      <c r="AK28" s="115">
        <f t="shared" si="16"/>
        <v>2.428579814370583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226254248</v>
      </c>
      <c r="E29" s="78">
        <v>28371000</v>
      </c>
      <c r="F29" s="79">
        <f t="shared" si="0"/>
        <v>254625248</v>
      </c>
      <c r="G29" s="77">
        <v>222996105</v>
      </c>
      <c r="H29" s="78">
        <v>47098000</v>
      </c>
      <c r="I29" s="79">
        <f t="shared" si="1"/>
        <v>270094105</v>
      </c>
      <c r="J29" s="77">
        <v>25806949</v>
      </c>
      <c r="K29" s="78">
        <v>354000</v>
      </c>
      <c r="L29" s="78">
        <f t="shared" si="2"/>
        <v>26160949</v>
      </c>
      <c r="M29" s="95">
        <f t="shared" si="3"/>
        <v>0.10274294951300351</v>
      </c>
      <c r="N29" s="77">
        <v>21134579</v>
      </c>
      <c r="O29" s="78">
        <v>2961620</v>
      </c>
      <c r="P29" s="78">
        <f t="shared" si="4"/>
        <v>24096199</v>
      </c>
      <c r="Q29" s="95">
        <f t="shared" si="5"/>
        <v>9.4633973611289321E-2</v>
      </c>
      <c r="R29" s="77">
        <v>23139309</v>
      </c>
      <c r="S29" s="78">
        <v>19030312</v>
      </c>
      <c r="T29" s="78">
        <f t="shared" si="6"/>
        <v>42169621</v>
      </c>
      <c r="U29" s="95">
        <f t="shared" si="7"/>
        <v>0.15612936461534396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70080837</v>
      </c>
      <c r="AA29" s="78">
        <f t="shared" si="11"/>
        <v>22345932</v>
      </c>
      <c r="AB29" s="78">
        <f t="shared" si="12"/>
        <v>92426769</v>
      </c>
      <c r="AC29" s="95">
        <f t="shared" si="13"/>
        <v>0.34220209656186312</v>
      </c>
      <c r="AD29" s="77">
        <v>27434641</v>
      </c>
      <c r="AE29" s="78">
        <v>1678734</v>
      </c>
      <c r="AF29" s="78">
        <f t="shared" si="14"/>
        <v>29113375</v>
      </c>
      <c r="AG29" s="78">
        <v>219002879</v>
      </c>
      <c r="AH29" s="78">
        <v>218061930</v>
      </c>
      <c r="AI29" s="79">
        <v>84386712</v>
      </c>
      <c r="AJ29" s="114">
        <f t="shared" si="15"/>
        <v>0.38698507346055316</v>
      </c>
      <c r="AK29" s="115">
        <f t="shared" si="16"/>
        <v>0.44846212436723665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70395942</v>
      </c>
      <c r="E30" s="78">
        <v>1150000</v>
      </c>
      <c r="F30" s="79">
        <f t="shared" si="0"/>
        <v>71545942</v>
      </c>
      <c r="G30" s="77">
        <v>73941139</v>
      </c>
      <c r="H30" s="78">
        <v>700000</v>
      </c>
      <c r="I30" s="79">
        <f t="shared" si="1"/>
        <v>74641139</v>
      </c>
      <c r="J30" s="77">
        <v>18232815</v>
      </c>
      <c r="K30" s="78">
        <v>320619</v>
      </c>
      <c r="L30" s="78">
        <f t="shared" si="2"/>
        <v>18553434</v>
      </c>
      <c r="M30" s="95">
        <f t="shared" si="3"/>
        <v>0.2593219612651127</v>
      </c>
      <c r="N30" s="77">
        <v>15953862</v>
      </c>
      <c r="O30" s="78">
        <v>133904</v>
      </c>
      <c r="P30" s="78">
        <f t="shared" si="4"/>
        <v>16087766</v>
      </c>
      <c r="Q30" s="95">
        <f t="shared" si="5"/>
        <v>0.22485923799843183</v>
      </c>
      <c r="R30" s="77">
        <v>24053029</v>
      </c>
      <c r="S30" s="78">
        <v>45330</v>
      </c>
      <c r="T30" s="78">
        <f t="shared" si="6"/>
        <v>24098359</v>
      </c>
      <c r="U30" s="95">
        <f t="shared" si="7"/>
        <v>0.32285626027223407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58239706</v>
      </c>
      <c r="AA30" s="78">
        <f t="shared" si="11"/>
        <v>499853</v>
      </c>
      <c r="AB30" s="78">
        <f t="shared" si="12"/>
        <v>58739559</v>
      </c>
      <c r="AC30" s="95">
        <f t="shared" si="13"/>
        <v>0.78695957466565458</v>
      </c>
      <c r="AD30" s="77">
        <v>19929891</v>
      </c>
      <c r="AE30" s="78">
        <v>163559</v>
      </c>
      <c r="AF30" s="78">
        <f t="shared" si="14"/>
        <v>20093450</v>
      </c>
      <c r="AG30" s="78">
        <v>70030729</v>
      </c>
      <c r="AH30" s="78">
        <v>71048112</v>
      </c>
      <c r="AI30" s="79">
        <v>52912105</v>
      </c>
      <c r="AJ30" s="114">
        <f t="shared" si="15"/>
        <v>0.74473625703101021</v>
      </c>
      <c r="AK30" s="115">
        <f t="shared" si="16"/>
        <v>0.19931415461257274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1430568032</v>
      </c>
      <c r="E31" s="81">
        <f>SUM(E22:E30)</f>
        <v>214586903</v>
      </c>
      <c r="F31" s="82">
        <f t="shared" si="0"/>
        <v>1645154935</v>
      </c>
      <c r="G31" s="80">
        <f>SUM(G22:G30)</f>
        <v>1478164669</v>
      </c>
      <c r="H31" s="81">
        <f>SUM(H22:H30)</f>
        <v>224814853</v>
      </c>
      <c r="I31" s="82">
        <f t="shared" si="1"/>
        <v>1702979522</v>
      </c>
      <c r="J31" s="80">
        <f>SUM(J22:J30)</f>
        <v>147884200</v>
      </c>
      <c r="K31" s="81">
        <f>SUM(K22:K30)</f>
        <v>11368451</v>
      </c>
      <c r="L31" s="81">
        <f t="shared" si="2"/>
        <v>159252651</v>
      </c>
      <c r="M31" s="96">
        <f t="shared" si="3"/>
        <v>9.6801004946078226E-2</v>
      </c>
      <c r="N31" s="80">
        <f>SUM(N22:N30)</f>
        <v>199312312</v>
      </c>
      <c r="O31" s="81">
        <f>SUM(O22:O30)</f>
        <v>32073763</v>
      </c>
      <c r="P31" s="81">
        <f t="shared" si="4"/>
        <v>231386075</v>
      </c>
      <c r="Q31" s="96">
        <f t="shared" si="5"/>
        <v>0.14064698106990148</v>
      </c>
      <c r="R31" s="80">
        <f>SUM(R22:R30)</f>
        <v>229122897</v>
      </c>
      <c r="S31" s="81">
        <f>SUM(S22:S30)</f>
        <v>43083473</v>
      </c>
      <c r="T31" s="81">
        <f t="shared" si="6"/>
        <v>272206370</v>
      </c>
      <c r="U31" s="96">
        <f t="shared" si="7"/>
        <v>0.15984124675810399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576319409</v>
      </c>
      <c r="AA31" s="81">
        <f t="shared" si="11"/>
        <v>86525687</v>
      </c>
      <c r="AB31" s="81">
        <f t="shared" si="12"/>
        <v>662845096</v>
      </c>
      <c r="AC31" s="96">
        <f t="shared" si="13"/>
        <v>0.38922669793559622</v>
      </c>
      <c r="AD31" s="80">
        <f>SUM(AD22:AD30)</f>
        <v>145244039</v>
      </c>
      <c r="AE31" s="81">
        <f>SUM(AE22:AE30)</f>
        <v>17384999</v>
      </c>
      <c r="AF31" s="81">
        <f t="shared" si="14"/>
        <v>162629038</v>
      </c>
      <c r="AG31" s="81">
        <f>SUM(AG22:AG30)</f>
        <v>1602861493</v>
      </c>
      <c r="AH31" s="81">
        <f>SUM(AH22:AH30)</f>
        <v>1684040202</v>
      </c>
      <c r="AI31" s="82">
        <f>SUM(AI22:AI30)</f>
        <v>593146835</v>
      </c>
      <c r="AJ31" s="116">
        <f t="shared" si="15"/>
        <v>0.35221655296326471</v>
      </c>
      <c r="AK31" s="117">
        <f t="shared" si="16"/>
        <v>0.67378700229414124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360920388</v>
      </c>
      <c r="E32" s="78">
        <v>37909686</v>
      </c>
      <c r="F32" s="79">
        <f t="shared" si="0"/>
        <v>398830074</v>
      </c>
      <c r="G32" s="77">
        <v>360920388</v>
      </c>
      <c r="H32" s="78">
        <v>37909686</v>
      </c>
      <c r="I32" s="79">
        <f t="shared" si="1"/>
        <v>398830074</v>
      </c>
      <c r="J32" s="77">
        <v>39481163</v>
      </c>
      <c r="K32" s="78">
        <v>5236577</v>
      </c>
      <c r="L32" s="78">
        <f t="shared" si="2"/>
        <v>44717740</v>
      </c>
      <c r="M32" s="95">
        <f t="shared" si="3"/>
        <v>0.112122286946696</v>
      </c>
      <c r="N32" s="77">
        <v>62094034</v>
      </c>
      <c r="O32" s="78">
        <v>4280394</v>
      </c>
      <c r="P32" s="78">
        <f t="shared" si="4"/>
        <v>66374428</v>
      </c>
      <c r="Q32" s="95">
        <f t="shared" si="5"/>
        <v>0.16642282597776215</v>
      </c>
      <c r="R32" s="77">
        <v>38046982</v>
      </c>
      <c r="S32" s="78">
        <v>132304</v>
      </c>
      <c r="T32" s="78">
        <f t="shared" si="6"/>
        <v>38179286</v>
      </c>
      <c r="U32" s="95">
        <f t="shared" si="7"/>
        <v>9.5728202281957303E-2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139622179</v>
      </c>
      <c r="AA32" s="78">
        <f t="shared" si="11"/>
        <v>9649275</v>
      </c>
      <c r="AB32" s="78">
        <f t="shared" si="12"/>
        <v>149271454</v>
      </c>
      <c r="AC32" s="95">
        <f t="shared" si="13"/>
        <v>0.37427331520641544</v>
      </c>
      <c r="AD32" s="77">
        <v>39028413</v>
      </c>
      <c r="AE32" s="78">
        <v>0</v>
      </c>
      <c r="AF32" s="78">
        <f t="shared" si="14"/>
        <v>39028413</v>
      </c>
      <c r="AG32" s="78">
        <v>329030427</v>
      </c>
      <c r="AH32" s="78">
        <v>319205685</v>
      </c>
      <c r="AI32" s="79">
        <v>119773943</v>
      </c>
      <c r="AJ32" s="114">
        <f t="shared" si="15"/>
        <v>0.37522496818939799</v>
      </c>
      <c r="AK32" s="115">
        <f t="shared" si="16"/>
        <v>-2.175663663290639E-2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70433937</v>
      </c>
      <c r="E33" s="78">
        <v>21331000</v>
      </c>
      <c r="F33" s="79">
        <f t="shared" si="0"/>
        <v>91764937</v>
      </c>
      <c r="G33" s="77">
        <v>69526797</v>
      </c>
      <c r="H33" s="78">
        <v>11935000</v>
      </c>
      <c r="I33" s="79">
        <f t="shared" si="1"/>
        <v>81461797</v>
      </c>
      <c r="J33" s="77">
        <v>10799688</v>
      </c>
      <c r="K33" s="78">
        <v>5651212</v>
      </c>
      <c r="L33" s="78">
        <f t="shared" si="2"/>
        <v>16450900</v>
      </c>
      <c r="M33" s="95">
        <f t="shared" si="3"/>
        <v>0.17927217669206269</v>
      </c>
      <c r="N33" s="77">
        <v>11019107</v>
      </c>
      <c r="O33" s="78">
        <v>2819337</v>
      </c>
      <c r="P33" s="78">
        <f t="shared" si="4"/>
        <v>13838444</v>
      </c>
      <c r="Q33" s="95">
        <f t="shared" si="5"/>
        <v>0.15080317659892253</v>
      </c>
      <c r="R33" s="77">
        <v>10269603</v>
      </c>
      <c r="S33" s="78">
        <v>2462646</v>
      </c>
      <c r="T33" s="78">
        <f t="shared" si="6"/>
        <v>12732249</v>
      </c>
      <c r="U33" s="95">
        <f t="shared" si="7"/>
        <v>0.15629717817297845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32088398</v>
      </c>
      <c r="AA33" s="78">
        <f t="shared" si="11"/>
        <v>10933195</v>
      </c>
      <c r="AB33" s="78">
        <f t="shared" si="12"/>
        <v>43021593</v>
      </c>
      <c r="AC33" s="95">
        <f t="shared" si="13"/>
        <v>0.52811986212383699</v>
      </c>
      <c r="AD33" s="77">
        <v>7582249</v>
      </c>
      <c r="AE33" s="78">
        <v>0</v>
      </c>
      <c r="AF33" s="78">
        <f t="shared" si="14"/>
        <v>7582249</v>
      </c>
      <c r="AG33" s="78">
        <v>89614384</v>
      </c>
      <c r="AH33" s="78">
        <v>93017500</v>
      </c>
      <c r="AI33" s="79">
        <v>25979589</v>
      </c>
      <c r="AJ33" s="114">
        <f t="shared" si="15"/>
        <v>0.27929786330529199</v>
      </c>
      <c r="AK33" s="115">
        <f t="shared" si="16"/>
        <v>0.6792179998309209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246141066</v>
      </c>
      <c r="E34" s="78">
        <v>40406014</v>
      </c>
      <c r="F34" s="79">
        <f t="shared" si="0"/>
        <v>286547080</v>
      </c>
      <c r="G34" s="77">
        <v>248269175</v>
      </c>
      <c r="H34" s="78">
        <v>43299833</v>
      </c>
      <c r="I34" s="79">
        <f t="shared" si="1"/>
        <v>291569008</v>
      </c>
      <c r="J34" s="77">
        <v>23382875</v>
      </c>
      <c r="K34" s="78">
        <v>0</v>
      </c>
      <c r="L34" s="78">
        <f t="shared" si="2"/>
        <v>23382875</v>
      </c>
      <c r="M34" s="95">
        <f t="shared" si="3"/>
        <v>8.1602210010306153E-2</v>
      </c>
      <c r="N34" s="77">
        <v>56862103</v>
      </c>
      <c r="O34" s="78">
        <v>4866980</v>
      </c>
      <c r="P34" s="78">
        <f t="shared" si="4"/>
        <v>61729083</v>
      </c>
      <c r="Q34" s="95">
        <f t="shared" si="5"/>
        <v>0.21542387729094989</v>
      </c>
      <c r="R34" s="77">
        <v>48768985</v>
      </c>
      <c r="S34" s="78">
        <v>5945649</v>
      </c>
      <c r="T34" s="78">
        <f t="shared" si="6"/>
        <v>54714634</v>
      </c>
      <c r="U34" s="95">
        <f t="shared" si="7"/>
        <v>0.18765586361634157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129013963</v>
      </c>
      <c r="AA34" s="78">
        <f t="shared" si="11"/>
        <v>10812629</v>
      </c>
      <c r="AB34" s="78">
        <f t="shared" si="12"/>
        <v>139826592</v>
      </c>
      <c r="AC34" s="95">
        <f t="shared" si="13"/>
        <v>0.47956603124293651</v>
      </c>
      <c r="AD34" s="77">
        <v>16541726</v>
      </c>
      <c r="AE34" s="78">
        <v>3277807</v>
      </c>
      <c r="AF34" s="78">
        <f t="shared" si="14"/>
        <v>19819533</v>
      </c>
      <c r="AG34" s="78">
        <v>327813517</v>
      </c>
      <c r="AH34" s="78">
        <v>291799778</v>
      </c>
      <c r="AI34" s="79">
        <v>105981577</v>
      </c>
      <c r="AJ34" s="114">
        <f t="shared" si="15"/>
        <v>0.36319964917862274</v>
      </c>
      <c r="AK34" s="115">
        <f t="shared" si="16"/>
        <v>1.760641938435179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132898303</v>
      </c>
      <c r="E35" s="78">
        <v>24332000</v>
      </c>
      <c r="F35" s="79">
        <f t="shared" si="0"/>
        <v>157230303</v>
      </c>
      <c r="G35" s="77">
        <v>129047883</v>
      </c>
      <c r="H35" s="78">
        <v>102662089</v>
      </c>
      <c r="I35" s="79">
        <f t="shared" si="1"/>
        <v>231709972</v>
      </c>
      <c r="J35" s="77">
        <v>17565567</v>
      </c>
      <c r="K35" s="78">
        <v>15350563</v>
      </c>
      <c r="L35" s="78">
        <f t="shared" si="2"/>
        <v>32916130</v>
      </c>
      <c r="M35" s="95">
        <f t="shared" si="3"/>
        <v>0.20934978418250583</v>
      </c>
      <c r="N35" s="77">
        <v>15148856</v>
      </c>
      <c r="O35" s="78">
        <v>40253562</v>
      </c>
      <c r="P35" s="78">
        <f t="shared" si="4"/>
        <v>55402418</v>
      </c>
      <c r="Q35" s="95">
        <f t="shared" si="5"/>
        <v>0.35236476011879209</v>
      </c>
      <c r="R35" s="77">
        <v>14372752</v>
      </c>
      <c r="S35" s="78">
        <v>8427108</v>
      </c>
      <c r="T35" s="78">
        <f t="shared" si="6"/>
        <v>22799860</v>
      </c>
      <c r="U35" s="95">
        <f t="shared" si="7"/>
        <v>9.8398268331757424E-2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47087175</v>
      </c>
      <c r="AA35" s="78">
        <f t="shared" si="11"/>
        <v>64031233</v>
      </c>
      <c r="AB35" s="78">
        <f t="shared" si="12"/>
        <v>111118408</v>
      </c>
      <c r="AC35" s="95">
        <f t="shared" si="13"/>
        <v>0.47955816075106167</v>
      </c>
      <c r="AD35" s="77">
        <v>10515103</v>
      </c>
      <c r="AE35" s="78">
        <v>6636662</v>
      </c>
      <c r="AF35" s="78">
        <f t="shared" si="14"/>
        <v>17151765</v>
      </c>
      <c r="AG35" s="78">
        <v>149823461</v>
      </c>
      <c r="AH35" s="78">
        <v>217200771</v>
      </c>
      <c r="AI35" s="79">
        <v>57641216</v>
      </c>
      <c r="AJ35" s="114">
        <f t="shared" si="15"/>
        <v>0.26538218872160452</v>
      </c>
      <c r="AK35" s="115">
        <f t="shared" si="16"/>
        <v>0.32930109525171325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965116818</v>
      </c>
      <c r="E36" s="78">
        <v>125753559</v>
      </c>
      <c r="F36" s="79">
        <f t="shared" si="0"/>
        <v>1090870377</v>
      </c>
      <c r="G36" s="77">
        <v>973155956</v>
      </c>
      <c r="H36" s="78">
        <v>111676653</v>
      </c>
      <c r="I36" s="79">
        <f t="shared" si="1"/>
        <v>1084832609</v>
      </c>
      <c r="J36" s="77">
        <v>194135374</v>
      </c>
      <c r="K36" s="78">
        <v>11869211</v>
      </c>
      <c r="L36" s="78">
        <f t="shared" si="2"/>
        <v>206004585</v>
      </c>
      <c r="M36" s="95">
        <f t="shared" si="3"/>
        <v>0.18884423790710378</v>
      </c>
      <c r="N36" s="77">
        <v>181218591</v>
      </c>
      <c r="O36" s="78">
        <v>30582593</v>
      </c>
      <c r="P36" s="78">
        <f t="shared" si="4"/>
        <v>211801184</v>
      </c>
      <c r="Q36" s="95">
        <f t="shared" si="5"/>
        <v>0.19415797556303063</v>
      </c>
      <c r="R36" s="77">
        <v>175209254</v>
      </c>
      <c r="S36" s="78">
        <v>11573444</v>
      </c>
      <c r="T36" s="78">
        <f t="shared" si="6"/>
        <v>186782698</v>
      </c>
      <c r="U36" s="95">
        <f t="shared" si="7"/>
        <v>0.17217651502214384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550563219</v>
      </c>
      <c r="AA36" s="78">
        <f t="shared" si="11"/>
        <v>54025248</v>
      </c>
      <c r="AB36" s="78">
        <f t="shared" si="12"/>
        <v>604588467</v>
      </c>
      <c r="AC36" s="95">
        <f t="shared" si="13"/>
        <v>0.55731037395466054</v>
      </c>
      <c r="AD36" s="77">
        <v>166594956</v>
      </c>
      <c r="AE36" s="78">
        <v>16431309</v>
      </c>
      <c r="AF36" s="78">
        <f t="shared" si="14"/>
        <v>183026265</v>
      </c>
      <c r="AG36" s="78">
        <v>1060491893</v>
      </c>
      <c r="AH36" s="78">
        <v>1047543027</v>
      </c>
      <c r="AI36" s="79">
        <v>548869196</v>
      </c>
      <c r="AJ36" s="114">
        <f t="shared" si="15"/>
        <v>0.52395861731033222</v>
      </c>
      <c r="AK36" s="115">
        <f t="shared" si="16"/>
        <v>2.0524010583945484E-2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89871989</v>
      </c>
      <c r="E37" s="78">
        <v>2740000</v>
      </c>
      <c r="F37" s="79">
        <f t="shared" si="0"/>
        <v>92611989</v>
      </c>
      <c r="G37" s="77">
        <v>90888384</v>
      </c>
      <c r="H37" s="78">
        <v>2631000</v>
      </c>
      <c r="I37" s="79">
        <f t="shared" si="1"/>
        <v>93519384</v>
      </c>
      <c r="J37" s="77">
        <v>6976118</v>
      </c>
      <c r="K37" s="78">
        <v>727167</v>
      </c>
      <c r="L37" s="78">
        <f t="shared" si="2"/>
        <v>7703285</v>
      </c>
      <c r="M37" s="95">
        <f t="shared" si="3"/>
        <v>8.3178053761484377E-2</v>
      </c>
      <c r="N37" s="77">
        <v>22972707</v>
      </c>
      <c r="O37" s="78">
        <v>342356</v>
      </c>
      <c r="P37" s="78">
        <f t="shared" si="4"/>
        <v>23315063</v>
      </c>
      <c r="Q37" s="95">
        <f t="shared" si="5"/>
        <v>0.25174994351973157</v>
      </c>
      <c r="R37" s="77">
        <v>21710078</v>
      </c>
      <c r="S37" s="78">
        <v>-40505</v>
      </c>
      <c r="T37" s="78">
        <f t="shared" si="6"/>
        <v>21669573</v>
      </c>
      <c r="U37" s="95">
        <f t="shared" si="7"/>
        <v>0.23171210152539071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51658903</v>
      </c>
      <c r="AA37" s="78">
        <f t="shared" si="11"/>
        <v>1029018</v>
      </c>
      <c r="AB37" s="78">
        <f t="shared" si="12"/>
        <v>52687921</v>
      </c>
      <c r="AC37" s="95">
        <f t="shared" si="13"/>
        <v>0.56339037690838512</v>
      </c>
      <c r="AD37" s="77">
        <v>13727556</v>
      </c>
      <c r="AE37" s="78">
        <v>4543</v>
      </c>
      <c r="AF37" s="78">
        <f t="shared" si="14"/>
        <v>13732099</v>
      </c>
      <c r="AG37" s="78">
        <v>87750358</v>
      </c>
      <c r="AH37" s="78">
        <v>88259051</v>
      </c>
      <c r="AI37" s="79">
        <v>49848877</v>
      </c>
      <c r="AJ37" s="114">
        <f t="shared" si="15"/>
        <v>0.56480186944226263</v>
      </c>
      <c r="AK37" s="115">
        <f t="shared" si="16"/>
        <v>0.57802335972089924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1865382501</v>
      </c>
      <c r="E38" s="81">
        <f>SUM(E32:E37)</f>
        <v>252472259</v>
      </c>
      <c r="F38" s="82">
        <f t="shared" si="0"/>
        <v>2117854760</v>
      </c>
      <c r="G38" s="80">
        <f>SUM(G32:G37)</f>
        <v>1871808583</v>
      </c>
      <c r="H38" s="81">
        <f>SUM(H32:H37)</f>
        <v>310114261</v>
      </c>
      <c r="I38" s="82">
        <f t="shared" si="1"/>
        <v>2181922844</v>
      </c>
      <c r="J38" s="80">
        <f>SUM(J32:J37)</f>
        <v>292340785</v>
      </c>
      <c r="K38" s="81">
        <f>SUM(K32:K37)</f>
        <v>38834730</v>
      </c>
      <c r="L38" s="81">
        <f t="shared" si="2"/>
        <v>331175515</v>
      </c>
      <c r="M38" s="96">
        <f t="shared" si="3"/>
        <v>0.15637310039145461</v>
      </c>
      <c r="N38" s="80">
        <f>SUM(N32:N37)</f>
        <v>349315398</v>
      </c>
      <c r="O38" s="81">
        <f>SUM(O32:O37)</f>
        <v>83145222</v>
      </c>
      <c r="P38" s="81">
        <f t="shared" si="4"/>
        <v>432460620</v>
      </c>
      <c r="Q38" s="96">
        <f t="shared" si="5"/>
        <v>0.20419748708358074</v>
      </c>
      <c r="R38" s="80">
        <f>SUM(R32:R37)</f>
        <v>308377654</v>
      </c>
      <c r="S38" s="81">
        <f>SUM(S32:S37)</f>
        <v>28500646</v>
      </c>
      <c r="T38" s="81">
        <f t="shared" si="6"/>
        <v>336878300</v>
      </c>
      <c r="U38" s="96">
        <f t="shared" si="7"/>
        <v>0.15439514780569391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950033837</v>
      </c>
      <c r="AA38" s="81">
        <f t="shared" si="11"/>
        <v>150480598</v>
      </c>
      <c r="AB38" s="81">
        <f t="shared" si="12"/>
        <v>1100514435</v>
      </c>
      <c r="AC38" s="96">
        <f t="shared" si="13"/>
        <v>0.50437825426607985</v>
      </c>
      <c r="AD38" s="80">
        <f>SUM(AD32:AD37)</f>
        <v>253990003</v>
      </c>
      <c r="AE38" s="81">
        <f>SUM(AE32:AE37)</f>
        <v>26350321</v>
      </c>
      <c r="AF38" s="81">
        <f t="shared" si="14"/>
        <v>280340324</v>
      </c>
      <c r="AG38" s="81">
        <f>SUM(AG32:AG37)</f>
        <v>2044524040</v>
      </c>
      <c r="AH38" s="81">
        <f>SUM(AH32:AH37)</f>
        <v>2057025812</v>
      </c>
      <c r="AI38" s="82">
        <f>SUM(AI32:AI37)</f>
        <v>908094398</v>
      </c>
      <c r="AJ38" s="116">
        <f t="shared" si="15"/>
        <v>0.44145989452464879</v>
      </c>
      <c r="AK38" s="117">
        <f t="shared" si="16"/>
        <v>0.20167621693980786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2691252382</v>
      </c>
      <c r="E39" s="78">
        <v>249473000</v>
      </c>
      <c r="F39" s="79">
        <f t="shared" si="0"/>
        <v>2940725382</v>
      </c>
      <c r="G39" s="77">
        <v>2782910897</v>
      </c>
      <c r="H39" s="78">
        <v>271284000</v>
      </c>
      <c r="I39" s="79">
        <f t="shared" si="1"/>
        <v>3054194897</v>
      </c>
      <c r="J39" s="77">
        <v>572678348</v>
      </c>
      <c r="K39" s="78">
        <v>10202884</v>
      </c>
      <c r="L39" s="78">
        <f t="shared" si="2"/>
        <v>582881232</v>
      </c>
      <c r="M39" s="95">
        <f t="shared" si="3"/>
        <v>0.19821001837430327</v>
      </c>
      <c r="N39" s="77">
        <v>757490384</v>
      </c>
      <c r="O39" s="78">
        <v>28739995</v>
      </c>
      <c r="P39" s="78">
        <f t="shared" si="4"/>
        <v>786230379</v>
      </c>
      <c r="Q39" s="95">
        <f t="shared" si="5"/>
        <v>0.26735933379310695</v>
      </c>
      <c r="R39" s="77">
        <v>550853310</v>
      </c>
      <c r="S39" s="78">
        <v>51499694</v>
      </c>
      <c r="T39" s="78">
        <f t="shared" si="6"/>
        <v>602353004</v>
      </c>
      <c r="U39" s="95">
        <f t="shared" si="7"/>
        <v>0.19722153441866613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1881022042</v>
      </c>
      <c r="AA39" s="78">
        <f t="shared" si="11"/>
        <v>90442573</v>
      </c>
      <c r="AB39" s="78">
        <f t="shared" si="12"/>
        <v>1971464615</v>
      </c>
      <c r="AC39" s="95">
        <f t="shared" si="13"/>
        <v>0.64549404392512155</v>
      </c>
      <c r="AD39" s="77">
        <v>717999672</v>
      </c>
      <c r="AE39" s="78">
        <v>17789160</v>
      </c>
      <c r="AF39" s="78">
        <f t="shared" si="14"/>
        <v>735788832</v>
      </c>
      <c r="AG39" s="78">
        <v>2655170668</v>
      </c>
      <c r="AH39" s="78">
        <v>2887097587</v>
      </c>
      <c r="AI39" s="79">
        <v>1835073154</v>
      </c>
      <c r="AJ39" s="114">
        <f t="shared" si="15"/>
        <v>0.63561175149151616</v>
      </c>
      <c r="AK39" s="115">
        <f t="shared" si="16"/>
        <v>-0.18135071123232271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253748231</v>
      </c>
      <c r="E40" s="78">
        <v>50257796</v>
      </c>
      <c r="F40" s="79">
        <f t="shared" si="0"/>
        <v>304006027</v>
      </c>
      <c r="G40" s="77">
        <v>285380398</v>
      </c>
      <c r="H40" s="78">
        <v>52666796</v>
      </c>
      <c r="I40" s="79">
        <f t="shared" si="1"/>
        <v>338047194</v>
      </c>
      <c r="J40" s="77">
        <v>54205728</v>
      </c>
      <c r="K40" s="78">
        <v>5059442</v>
      </c>
      <c r="L40" s="78">
        <f t="shared" si="2"/>
        <v>59265170</v>
      </c>
      <c r="M40" s="95">
        <f t="shared" si="3"/>
        <v>0.19494735214575204</v>
      </c>
      <c r="N40" s="77">
        <v>40473481</v>
      </c>
      <c r="O40" s="78">
        <v>626439</v>
      </c>
      <c r="P40" s="78">
        <f t="shared" si="4"/>
        <v>41099920</v>
      </c>
      <c r="Q40" s="95">
        <f t="shared" si="5"/>
        <v>0.13519442494473966</v>
      </c>
      <c r="R40" s="77">
        <v>49116057</v>
      </c>
      <c r="S40" s="78">
        <v>4111282</v>
      </c>
      <c r="T40" s="78">
        <f t="shared" si="6"/>
        <v>53227339</v>
      </c>
      <c r="U40" s="95">
        <f t="shared" si="7"/>
        <v>0.15745534926700205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143795266</v>
      </c>
      <c r="AA40" s="78">
        <f t="shared" si="11"/>
        <v>9797163</v>
      </c>
      <c r="AB40" s="78">
        <f t="shared" si="12"/>
        <v>153592429</v>
      </c>
      <c r="AC40" s="95">
        <f t="shared" si="13"/>
        <v>0.45435203050376449</v>
      </c>
      <c r="AD40" s="77">
        <v>54299440</v>
      </c>
      <c r="AE40" s="78">
        <v>3724064</v>
      </c>
      <c r="AF40" s="78">
        <f t="shared" si="14"/>
        <v>58023504</v>
      </c>
      <c r="AG40" s="78">
        <v>306022081</v>
      </c>
      <c r="AH40" s="78">
        <v>305565312</v>
      </c>
      <c r="AI40" s="79">
        <v>118388069</v>
      </c>
      <c r="AJ40" s="114">
        <f t="shared" si="15"/>
        <v>0.38743949116842163</v>
      </c>
      <c r="AK40" s="115">
        <f t="shared" si="16"/>
        <v>-8.2659003151550392E-2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177673719</v>
      </c>
      <c r="E41" s="78">
        <v>55257000</v>
      </c>
      <c r="F41" s="79">
        <f t="shared" si="0"/>
        <v>232930719</v>
      </c>
      <c r="G41" s="77">
        <v>193919975</v>
      </c>
      <c r="H41" s="78">
        <v>61024000</v>
      </c>
      <c r="I41" s="79">
        <f t="shared" si="1"/>
        <v>254943975</v>
      </c>
      <c r="J41" s="77">
        <v>26007397</v>
      </c>
      <c r="K41" s="78">
        <v>5002266</v>
      </c>
      <c r="L41" s="78">
        <f t="shared" si="2"/>
        <v>31009663</v>
      </c>
      <c r="M41" s="95">
        <f t="shared" si="3"/>
        <v>0.13312826720807056</v>
      </c>
      <c r="N41" s="77">
        <v>56165988</v>
      </c>
      <c r="O41" s="78">
        <v>18336262</v>
      </c>
      <c r="P41" s="78">
        <f t="shared" si="4"/>
        <v>74502250</v>
      </c>
      <c r="Q41" s="95">
        <f t="shared" si="5"/>
        <v>0.31984725037490652</v>
      </c>
      <c r="R41" s="77">
        <v>32110585</v>
      </c>
      <c r="S41" s="78">
        <v>4173019</v>
      </c>
      <c r="T41" s="78">
        <f t="shared" si="6"/>
        <v>36283604</v>
      </c>
      <c r="U41" s="95">
        <f t="shared" si="7"/>
        <v>0.14231991165902233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114283970</v>
      </c>
      <c r="AA41" s="78">
        <f t="shared" si="11"/>
        <v>27511547</v>
      </c>
      <c r="AB41" s="78">
        <f t="shared" si="12"/>
        <v>141795517</v>
      </c>
      <c r="AC41" s="95">
        <f t="shared" si="13"/>
        <v>0.55618304766762972</v>
      </c>
      <c r="AD41" s="77">
        <v>33228341</v>
      </c>
      <c r="AE41" s="78">
        <v>9917690</v>
      </c>
      <c r="AF41" s="78">
        <f t="shared" si="14"/>
        <v>43146031</v>
      </c>
      <c r="AG41" s="78">
        <v>205925394</v>
      </c>
      <c r="AH41" s="78">
        <v>209663761</v>
      </c>
      <c r="AI41" s="79">
        <v>122904440</v>
      </c>
      <c r="AJ41" s="114">
        <f t="shared" si="15"/>
        <v>0.58619782175900204</v>
      </c>
      <c r="AK41" s="115">
        <f t="shared" si="16"/>
        <v>-0.15905117668876656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505933961</v>
      </c>
      <c r="E42" s="78">
        <v>80253134</v>
      </c>
      <c r="F42" s="79">
        <f t="shared" si="0"/>
        <v>586187095</v>
      </c>
      <c r="G42" s="77">
        <v>509039205</v>
      </c>
      <c r="H42" s="78">
        <v>83007481</v>
      </c>
      <c r="I42" s="79">
        <f t="shared" si="1"/>
        <v>592046686</v>
      </c>
      <c r="J42" s="77">
        <v>61577252</v>
      </c>
      <c r="K42" s="78">
        <v>5043511</v>
      </c>
      <c r="L42" s="78">
        <f t="shared" si="2"/>
        <v>66620763</v>
      </c>
      <c r="M42" s="95">
        <f t="shared" si="3"/>
        <v>0.11365102297245216</v>
      </c>
      <c r="N42" s="77">
        <v>97648945</v>
      </c>
      <c r="O42" s="78">
        <v>20132211</v>
      </c>
      <c r="P42" s="78">
        <f t="shared" si="4"/>
        <v>117781156</v>
      </c>
      <c r="Q42" s="95">
        <f t="shared" si="5"/>
        <v>0.20092758268586586</v>
      </c>
      <c r="R42" s="77">
        <v>99627441</v>
      </c>
      <c r="S42" s="78">
        <v>19343668</v>
      </c>
      <c r="T42" s="78">
        <f t="shared" si="6"/>
        <v>118971109</v>
      </c>
      <c r="U42" s="95">
        <f t="shared" si="7"/>
        <v>0.20094886402252407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258853638</v>
      </c>
      <c r="AA42" s="78">
        <f t="shared" si="11"/>
        <v>44519390</v>
      </c>
      <c r="AB42" s="78">
        <f t="shared" si="12"/>
        <v>303373028</v>
      </c>
      <c r="AC42" s="95">
        <f t="shared" si="13"/>
        <v>0.51241402945712966</v>
      </c>
      <c r="AD42" s="77">
        <v>117666490</v>
      </c>
      <c r="AE42" s="78">
        <v>7315858</v>
      </c>
      <c r="AF42" s="78">
        <f t="shared" si="14"/>
        <v>124982348</v>
      </c>
      <c r="AG42" s="78">
        <v>507726420</v>
      </c>
      <c r="AH42" s="78">
        <v>649225438</v>
      </c>
      <c r="AI42" s="79">
        <v>366191616</v>
      </c>
      <c r="AJ42" s="114">
        <f t="shared" si="15"/>
        <v>0.56404385066624574</v>
      </c>
      <c r="AK42" s="115">
        <f t="shared" si="16"/>
        <v>-4.8096704024155446E-2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180567444</v>
      </c>
      <c r="E43" s="78">
        <v>7565400</v>
      </c>
      <c r="F43" s="79">
        <f t="shared" si="0"/>
        <v>188132844</v>
      </c>
      <c r="G43" s="77">
        <v>187860470</v>
      </c>
      <c r="H43" s="78">
        <v>7517340</v>
      </c>
      <c r="I43" s="79">
        <f t="shared" si="1"/>
        <v>195377810</v>
      </c>
      <c r="J43" s="77">
        <v>26454305</v>
      </c>
      <c r="K43" s="78">
        <v>1051827</v>
      </c>
      <c r="L43" s="78">
        <f t="shared" si="2"/>
        <v>27506132</v>
      </c>
      <c r="M43" s="95">
        <f t="shared" si="3"/>
        <v>0.14620590118756724</v>
      </c>
      <c r="N43" s="77">
        <v>41186583</v>
      </c>
      <c r="O43" s="78">
        <v>63558</v>
      </c>
      <c r="P43" s="78">
        <f t="shared" si="4"/>
        <v>41250141</v>
      </c>
      <c r="Q43" s="95">
        <f t="shared" si="5"/>
        <v>0.21926071026704938</v>
      </c>
      <c r="R43" s="77">
        <v>26081965</v>
      </c>
      <c r="S43" s="78">
        <v>296504</v>
      </c>
      <c r="T43" s="78">
        <f t="shared" si="6"/>
        <v>26378469</v>
      </c>
      <c r="U43" s="95">
        <f t="shared" si="7"/>
        <v>0.13501261478977578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93722853</v>
      </c>
      <c r="AA43" s="78">
        <f t="shared" si="11"/>
        <v>1411889</v>
      </c>
      <c r="AB43" s="78">
        <f t="shared" si="12"/>
        <v>95134742</v>
      </c>
      <c r="AC43" s="95">
        <f t="shared" si="13"/>
        <v>0.48692705686485072</v>
      </c>
      <c r="AD43" s="77">
        <v>28344186</v>
      </c>
      <c r="AE43" s="78">
        <v>734407</v>
      </c>
      <c r="AF43" s="78">
        <f t="shared" si="14"/>
        <v>29078593</v>
      </c>
      <c r="AG43" s="78">
        <v>179558917</v>
      </c>
      <c r="AH43" s="78">
        <v>188407318</v>
      </c>
      <c r="AI43" s="79">
        <v>96620306</v>
      </c>
      <c r="AJ43" s="114">
        <f t="shared" si="15"/>
        <v>0.51282671514914302</v>
      </c>
      <c r="AK43" s="115">
        <f t="shared" si="16"/>
        <v>-9.285607457004541E-2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3809175737</v>
      </c>
      <c r="E44" s="81">
        <f>SUM(E39:E43)</f>
        <v>442806330</v>
      </c>
      <c r="F44" s="82">
        <f t="shared" si="0"/>
        <v>4251982067</v>
      </c>
      <c r="G44" s="80">
        <f>SUM(G39:G43)</f>
        <v>3959110945</v>
      </c>
      <c r="H44" s="81">
        <f>SUM(H39:H43)</f>
        <v>475499617</v>
      </c>
      <c r="I44" s="82">
        <f t="shared" si="1"/>
        <v>4434610562</v>
      </c>
      <c r="J44" s="80">
        <f>SUM(J39:J43)</f>
        <v>740923030</v>
      </c>
      <c r="K44" s="81">
        <f>SUM(K39:K43)</f>
        <v>26359930</v>
      </c>
      <c r="L44" s="81">
        <f t="shared" si="2"/>
        <v>767282960</v>
      </c>
      <c r="M44" s="96">
        <f t="shared" si="3"/>
        <v>0.18045300942234666</v>
      </c>
      <c r="N44" s="80">
        <f>SUM(N39:N43)</f>
        <v>992965381</v>
      </c>
      <c r="O44" s="81">
        <f>SUM(O39:O43)</f>
        <v>67898465</v>
      </c>
      <c r="P44" s="81">
        <f t="shared" si="4"/>
        <v>1060863846</v>
      </c>
      <c r="Q44" s="96">
        <f t="shared" si="5"/>
        <v>0.24949866421908407</v>
      </c>
      <c r="R44" s="80">
        <f>SUM(R39:R43)</f>
        <v>757789358</v>
      </c>
      <c r="S44" s="81">
        <f>SUM(S39:S43)</f>
        <v>79424167</v>
      </c>
      <c r="T44" s="81">
        <f t="shared" si="6"/>
        <v>837213525</v>
      </c>
      <c r="U44" s="96">
        <f t="shared" si="7"/>
        <v>0.1887907660199182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2491677769</v>
      </c>
      <c r="AA44" s="81">
        <f t="shared" si="11"/>
        <v>173682562</v>
      </c>
      <c r="AB44" s="81">
        <f t="shared" si="12"/>
        <v>2665360331</v>
      </c>
      <c r="AC44" s="96">
        <f t="shared" si="13"/>
        <v>0.60103594075190403</v>
      </c>
      <c r="AD44" s="80">
        <f>SUM(AD39:AD43)</f>
        <v>951538129</v>
      </c>
      <c r="AE44" s="81">
        <f>SUM(AE39:AE43)</f>
        <v>39481179</v>
      </c>
      <c r="AF44" s="81">
        <f t="shared" si="14"/>
        <v>991019308</v>
      </c>
      <c r="AG44" s="81">
        <f>SUM(AG39:AG43)</f>
        <v>3854403480</v>
      </c>
      <c r="AH44" s="81">
        <f>SUM(AH39:AH43)</f>
        <v>4239959416</v>
      </c>
      <c r="AI44" s="82">
        <f>SUM(AI39:AI43)</f>
        <v>2539177585</v>
      </c>
      <c r="AJ44" s="116">
        <f t="shared" si="15"/>
        <v>0.59886837015894678</v>
      </c>
      <c r="AK44" s="117">
        <f t="shared" si="16"/>
        <v>-0.15519958265031097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10146112225</v>
      </c>
      <c r="E45" s="84">
        <f>SUM(E9:E12,E14:E20,E22:E30,E32:E37,E39:E43)</f>
        <v>1549909747</v>
      </c>
      <c r="F45" s="85">
        <f t="shared" si="0"/>
        <v>11696021972</v>
      </c>
      <c r="G45" s="83">
        <f>SUM(G9:G12,G14:G20,G22:G30,G32:G37,G39:G43)</f>
        <v>10445838304</v>
      </c>
      <c r="H45" s="84">
        <f>SUM(H9:H12,H14:H20,H22:H30,H32:H37,H39:H43)</f>
        <v>1680549155</v>
      </c>
      <c r="I45" s="85">
        <f t="shared" si="1"/>
        <v>12126387459</v>
      </c>
      <c r="J45" s="83">
        <f>SUM(J9:J12,J14:J20,J22:J30,J32:J37,J39:J43)</f>
        <v>1694245182</v>
      </c>
      <c r="K45" s="84">
        <f>SUM(K9:K12,K14:K20,K22:K30,K32:K37,K39:K43)</f>
        <v>168711899</v>
      </c>
      <c r="L45" s="84">
        <f t="shared" si="2"/>
        <v>1862957081</v>
      </c>
      <c r="M45" s="97">
        <f t="shared" si="3"/>
        <v>0.15928125694871942</v>
      </c>
      <c r="N45" s="83">
        <f>SUM(N9:N12,N14:N20,N22:N30,N32:N37,N39:N43)</f>
        <v>2156151138</v>
      </c>
      <c r="O45" s="84">
        <f>SUM(O9:O12,O14:O20,O22:O30,O32:O37,O39:O43)</f>
        <v>333152048</v>
      </c>
      <c r="P45" s="84">
        <f t="shared" si="4"/>
        <v>2489303186</v>
      </c>
      <c r="Q45" s="97">
        <f t="shared" si="5"/>
        <v>0.21283331990648896</v>
      </c>
      <c r="R45" s="83">
        <f>SUM(R9:R12,R14:R20,R22:R30,R32:R37,R39:R43)</f>
        <v>1953795146</v>
      </c>
      <c r="S45" s="84">
        <f>SUM(S9:S12,S14:S20,S22:S30,S32:S37,S39:S43)</f>
        <v>280107000</v>
      </c>
      <c r="T45" s="84">
        <f t="shared" si="6"/>
        <v>2233902146</v>
      </c>
      <c r="U45" s="97">
        <f t="shared" si="7"/>
        <v>0.18421827222270021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5804191466</v>
      </c>
      <c r="AA45" s="84">
        <f t="shared" si="11"/>
        <v>781970947</v>
      </c>
      <c r="AB45" s="84">
        <f t="shared" si="12"/>
        <v>6586162413</v>
      </c>
      <c r="AC45" s="97">
        <f t="shared" si="13"/>
        <v>0.54312650286560504</v>
      </c>
      <c r="AD45" s="83">
        <f>SUM(AD9:AD12,AD14:AD20,AD22:AD30,AD32:AD37,AD39:AD43)</f>
        <v>1879754698</v>
      </c>
      <c r="AE45" s="84">
        <f>SUM(AE9:AE12,AE14:AE20,AE22:AE30,AE32:AE37,AE39:AE43)</f>
        <v>148437109</v>
      </c>
      <c r="AF45" s="84">
        <f t="shared" si="14"/>
        <v>2028191807</v>
      </c>
      <c r="AG45" s="84">
        <f>SUM(AG9:AG12,AG14:AG20,AG22:AG30,AG32:AG37,AG39:AG43)</f>
        <v>10649786102</v>
      </c>
      <c r="AH45" s="84">
        <f>SUM(AH9:AH12,AH14:AH20,AH22:AH30,AH32:AH37,AH39:AH43)</f>
        <v>11411836474</v>
      </c>
      <c r="AI45" s="85">
        <f>SUM(AI9:AI12,AI14:AI20,AI22:AI30,AI32:AI37,AI39:AI43)</f>
        <v>5870354477</v>
      </c>
      <c r="AJ45" s="118">
        <f t="shared" si="15"/>
        <v>0.51440927061780473</v>
      </c>
      <c r="AK45" s="119">
        <f t="shared" si="16"/>
        <v>0.10142548564195053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ysjjsWYhE8MNyR4+6G/MbuBjOaGTViO21xDZyTTIpdg8AT2xyBqxKom5Cc10ZgLkPgIACgHDfBYAE288dqMa2w==" saltValue="4etLMwDh/Z7ub38gTJFJaw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562149168</v>
      </c>
      <c r="E9" s="78">
        <v>190134137</v>
      </c>
      <c r="F9" s="79">
        <f>$D9       +$E9</f>
        <v>752283305</v>
      </c>
      <c r="G9" s="77">
        <v>674384930</v>
      </c>
      <c r="H9" s="78">
        <v>199543437</v>
      </c>
      <c r="I9" s="79">
        <f>$G9       +$H9</f>
        <v>873928367</v>
      </c>
      <c r="J9" s="77">
        <v>146759336</v>
      </c>
      <c r="K9" s="78">
        <v>63691748</v>
      </c>
      <c r="L9" s="78">
        <f>$J9       +$K9</f>
        <v>210451084</v>
      </c>
      <c r="M9" s="95">
        <f>IF(($F9       =0),0,($L9       /$F9       ))</f>
        <v>0.27974977325862627</v>
      </c>
      <c r="N9" s="77">
        <v>85374090</v>
      </c>
      <c r="O9" s="78">
        <v>39542737</v>
      </c>
      <c r="P9" s="78">
        <f>$N9       +$O9</f>
        <v>124916827</v>
      </c>
      <c r="Q9" s="95">
        <f>IF(($F9       =0),0,($P9       /$F9       ))</f>
        <v>0.16605024486087724</v>
      </c>
      <c r="R9" s="77">
        <v>106425907</v>
      </c>
      <c r="S9" s="78">
        <v>15609305</v>
      </c>
      <c r="T9" s="78">
        <f>$R9       +$S9</f>
        <v>122035212</v>
      </c>
      <c r="U9" s="95">
        <f>IF(($I9       =0),0,($T9       /$I9       ))</f>
        <v>0.13963983389041312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338559333</v>
      </c>
      <c r="AA9" s="78">
        <f>$K9       +$O9       +$S9</f>
        <v>118843790</v>
      </c>
      <c r="AB9" s="78">
        <f>$Z9       +$AA9</f>
        <v>457403123</v>
      </c>
      <c r="AC9" s="95">
        <f>IF(($I9       =0),0,($AB9       /$I9       ))</f>
        <v>0.52338743113484498</v>
      </c>
      <c r="AD9" s="77">
        <v>110698256</v>
      </c>
      <c r="AE9" s="78">
        <v>47788824</v>
      </c>
      <c r="AF9" s="78">
        <f>$AD9       +$AE9</f>
        <v>158487080</v>
      </c>
      <c r="AG9" s="78">
        <v>804107349</v>
      </c>
      <c r="AH9" s="78">
        <v>791717670</v>
      </c>
      <c r="AI9" s="79">
        <v>424512345</v>
      </c>
      <c r="AJ9" s="114">
        <f>IF(($AH9       =0),0,($AI9       /$AH9       ))</f>
        <v>0.53619157571663145</v>
      </c>
      <c r="AK9" s="115">
        <f>IF(($AF9       =0),0,(($T9       /$AF9       )-1))</f>
        <v>-0.22999898793012019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2551637031</v>
      </c>
      <c r="E10" s="78">
        <v>361808000</v>
      </c>
      <c r="F10" s="79">
        <f t="shared" ref="F10:F35" si="0">$D10      +$E10</f>
        <v>2913445031</v>
      </c>
      <c r="G10" s="77">
        <v>2542645166</v>
      </c>
      <c r="H10" s="78">
        <v>353871165</v>
      </c>
      <c r="I10" s="79">
        <f t="shared" ref="I10:I35" si="1">$G10      +$H10</f>
        <v>2896516331</v>
      </c>
      <c r="J10" s="77">
        <v>358630678</v>
      </c>
      <c r="K10" s="78">
        <v>67556883</v>
      </c>
      <c r="L10" s="78">
        <f t="shared" ref="L10:L35" si="2">$J10      +$K10</f>
        <v>426187561</v>
      </c>
      <c r="M10" s="95">
        <f t="shared" ref="M10:M35" si="3">IF(($F10      =0),0,($L10      /$F10      ))</f>
        <v>0.14628302798413087</v>
      </c>
      <c r="N10" s="77">
        <v>712656664</v>
      </c>
      <c r="O10" s="78">
        <v>94593617</v>
      </c>
      <c r="P10" s="78">
        <f t="shared" ref="P10:P35" si="4">$N10      +$O10</f>
        <v>807250281</v>
      </c>
      <c r="Q10" s="95">
        <f t="shared" ref="Q10:Q35" si="5">IF(($F10      =0),0,($P10      /$F10      ))</f>
        <v>0.27707757394102006</v>
      </c>
      <c r="R10" s="77">
        <v>595611420</v>
      </c>
      <c r="S10" s="78">
        <v>34703499</v>
      </c>
      <c r="T10" s="78">
        <f t="shared" ref="T10:T35" si="6">$R10      +$S10</f>
        <v>630314919</v>
      </c>
      <c r="U10" s="95">
        <f t="shared" ref="U10:U35" si="7">IF(($I10      =0),0,($T10      /$I10      ))</f>
        <v>0.21761138104213229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      +$R10</f>
        <v>1666898762</v>
      </c>
      <c r="AA10" s="78">
        <f t="shared" ref="AA10:AA35" si="11">$K10      +$O10      +$S10</f>
        <v>196853999</v>
      </c>
      <c r="AB10" s="78">
        <f t="shared" ref="AB10:AB35" si="12">$Z10      +$AA10</f>
        <v>1863752761</v>
      </c>
      <c r="AC10" s="95">
        <f t="shared" ref="AC10:AC35" si="13">IF(($I10      =0),0,($AB10      /$I10      ))</f>
        <v>0.64344631551121056</v>
      </c>
      <c r="AD10" s="77">
        <v>749890218</v>
      </c>
      <c r="AE10" s="78">
        <v>37948103</v>
      </c>
      <c r="AF10" s="78">
        <f t="shared" ref="AF10:AF35" si="14">$AD10      +$AE10</f>
        <v>787838321</v>
      </c>
      <c r="AG10" s="78">
        <v>2999210402</v>
      </c>
      <c r="AH10" s="78">
        <v>3089341313</v>
      </c>
      <c r="AI10" s="79">
        <v>1835069541</v>
      </c>
      <c r="AJ10" s="114">
        <f t="shared" ref="AJ10:AJ35" si="15">IF(($AH10      =0),0,($AI10      /$AH10      ))</f>
        <v>0.59400025930381883</v>
      </c>
      <c r="AK10" s="115">
        <f t="shared" ref="AK10:AK35" si="16">IF(($AF10      =0),0,(($T10      /$AF10      )-1))</f>
        <v>-0.19994381816824569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7349868584</v>
      </c>
      <c r="E11" s="78">
        <v>614997558</v>
      </c>
      <c r="F11" s="79">
        <f t="shared" si="0"/>
        <v>7964866142</v>
      </c>
      <c r="G11" s="77">
        <v>7288468107</v>
      </c>
      <c r="H11" s="78">
        <v>558660844</v>
      </c>
      <c r="I11" s="79">
        <f t="shared" si="1"/>
        <v>7847128951</v>
      </c>
      <c r="J11" s="77">
        <v>625692822</v>
      </c>
      <c r="K11" s="78">
        <v>16926241</v>
      </c>
      <c r="L11" s="78">
        <f t="shared" si="2"/>
        <v>642619063</v>
      </c>
      <c r="M11" s="95">
        <f t="shared" si="3"/>
        <v>8.0681715366359763E-2</v>
      </c>
      <c r="N11" s="77">
        <v>1631502384</v>
      </c>
      <c r="O11" s="78">
        <v>104248051</v>
      </c>
      <c r="P11" s="78">
        <f t="shared" si="4"/>
        <v>1735750435</v>
      </c>
      <c r="Q11" s="95">
        <f t="shared" si="5"/>
        <v>0.217925876474824</v>
      </c>
      <c r="R11" s="77">
        <v>999856682</v>
      </c>
      <c r="S11" s="78">
        <v>40720102</v>
      </c>
      <c r="T11" s="78">
        <f t="shared" si="6"/>
        <v>1040576784</v>
      </c>
      <c r="U11" s="95">
        <f t="shared" si="7"/>
        <v>0.13260605127017747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3257051888</v>
      </c>
      <c r="AA11" s="78">
        <f t="shared" si="11"/>
        <v>161894394</v>
      </c>
      <c r="AB11" s="78">
        <f t="shared" si="12"/>
        <v>3418946282</v>
      </c>
      <c r="AC11" s="95">
        <f t="shared" si="13"/>
        <v>0.43569390835157695</v>
      </c>
      <c r="AD11" s="77">
        <v>1424370270</v>
      </c>
      <c r="AE11" s="78">
        <v>97675908</v>
      </c>
      <c r="AF11" s="78">
        <f t="shared" si="14"/>
        <v>1522046178</v>
      </c>
      <c r="AG11" s="78">
        <v>7136380882</v>
      </c>
      <c r="AH11" s="78">
        <v>7138395839</v>
      </c>
      <c r="AI11" s="79">
        <v>4183789380</v>
      </c>
      <c r="AJ11" s="114">
        <f t="shared" si="15"/>
        <v>0.58609657888992839</v>
      </c>
      <c r="AK11" s="115">
        <f t="shared" si="16"/>
        <v>-0.31633034592462939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259553738</v>
      </c>
      <c r="E12" s="78">
        <v>56886349</v>
      </c>
      <c r="F12" s="79">
        <f t="shared" si="0"/>
        <v>316440087</v>
      </c>
      <c r="G12" s="77">
        <v>259553738</v>
      </c>
      <c r="H12" s="78">
        <v>55980400</v>
      </c>
      <c r="I12" s="79">
        <f t="shared" si="1"/>
        <v>315534138</v>
      </c>
      <c r="J12" s="77">
        <v>36253906</v>
      </c>
      <c r="K12" s="78">
        <v>11454442</v>
      </c>
      <c r="L12" s="78">
        <f t="shared" si="2"/>
        <v>47708348</v>
      </c>
      <c r="M12" s="95">
        <f t="shared" si="3"/>
        <v>0.15076581621594612</v>
      </c>
      <c r="N12" s="77">
        <v>31422240</v>
      </c>
      <c r="O12" s="78">
        <v>14384104</v>
      </c>
      <c r="P12" s="78">
        <f t="shared" si="4"/>
        <v>45806344</v>
      </c>
      <c r="Q12" s="95">
        <f t="shared" si="5"/>
        <v>0.14475518710118418</v>
      </c>
      <c r="R12" s="77">
        <v>70492021</v>
      </c>
      <c r="S12" s="78">
        <v>6577264</v>
      </c>
      <c r="T12" s="78">
        <f t="shared" si="6"/>
        <v>77069285</v>
      </c>
      <c r="U12" s="95">
        <f t="shared" si="7"/>
        <v>0.24425022753005571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138168167</v>
      </c>
      <c r="AA12" s="78">
        <f t="shared" si="11"/>
        <v>32415810</v>
      </c>
      <c r="AB12" s="78">
        <f t="shared" si="12"/>
        <v>170583977</v>
      </c>
      <c r="AC12" s="95">
        <f t="shared" si="13"/>
        <v>0.54061971893513472</v>
      </c>
      <c r="AD12" s="77">
        <v>29199536</v>
      </c>
      <c r="AE12" s="78">
        <v>24251277</v>
      </c>
      <c r="AF12" s="78">
        <f t="shared" si="14"/>
        <v>53450813</v>
      </c>
      <c r="AG12" s="78">
        <v>312188192</v>
      </c>
      <c r="AH12" s="78">
        <v>332196017</v>
      </c>
      <c r="AI12" s="79">
        <v>143056825</v>
      </c>
      <c r="AJ12" s="114">
        <f t="shared" si="15"/>
        <v>0.4306397960213954</v>
      </c>
      <c r="AK12" s="115">
        <f t="shared" si="16"/>
        <v>0.44187301697356784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1212357874</v>
      </c>
      <c r="E13" s="78">
        <v>244590790</v>
      </c>
      <c r="F13" s="79">
        <f t="shared" si="0"/>
        <v>1456948664</v>
      </c>
      <c r="G13" s="77">
        <v>1223682604</v>
      </c>
      <c r="H13" s="78">
        <v>231793386</v>
      </c>
      <c r="I13" s="79">
        <f t="shared" si="1"/>
        <v>1455475990</v>
      </c>
      <c r="J13" s="77">
        <v>946807880</v>
      </c>
      <c r="K13" s="78">
        <v>36273454</v>
      </c>
      <c r="L13" s="78">
        <f t="shared" si="2"/>
        <v>983081334</v>
      </c>
      <c r="M13" s="95">
        <f t="shared" si="3"/>
        <v>0.67475358486618575</v>
      </c>
      <c r="N13" s="77">
        <v>270130690</v>
      </c>
      <c r="O13" s="78">
        <v>72154026</v>
      </c>
      <c r="P13" s="78">
        <f t="shared" si="4"/>
        <v>342284716</v>
      </c>
      <c r="Q13" s="95">
        <f t="shared" si="5"/>
        <v>0.23493258510582635</v>
      </c>
      <c r="R13" s="77">
        <v>-233205920</v>
      </c>
      <c r="S13" s="78">
        <v>43450503</v>
      </c>
      <c r="T13" s="78">
        <f t="shared" si="6"/>
        <v>-189755417</v>
      </c>
      <c r="U13" s="95">
        <f t="shared" si="7"/>
        <v>-0.13037344367322748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983732650</v>
      </c>
      <c r="AA13" s="78">
        <f t="shared" si="11"/>
        <v>151877983</v>
      </c>
      <c r="AB13" s="78">
        <f t="shared" si="12"/>
        <v>1135610633</v>
      </c>
      <c r="AC13" s="95">
        <f t="shared" si="13"/>
        <v>0.78023316138660592</v>
      </c>
      <c r="AD13" s="77">
        <v>241609118</v>
      </c>
      <c r="AE13" s="78">
        <v>53204916</v>
      </c>
      <c r="AF13" s="78">
        <f t="shared" si="14"/>
        <v>294814034</v>
      </c>
      <c r="AG13" s="78">
        <v>1320590723</v>
      </c>
      <c r="AH13" s="78">
        <v>1314424033</v>
      </c>
      <c r="AI13" s="79">
        <v>867964653</v>
      </c>
      <c r="AJ13" s="114">
        <f t="shared" si="15"/>
        <v>0.66033839248890236</v>
      </c>
      <c r="AK13" s="115">
        <f t="shared" si="16"/>
        <v>-1.6436444507930039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368318970</v>
      </c>
      <c r="E14" s="78">
        <v>41440000</v>
      </c>
      <c r="F14" s="79">
        <f t="shared" si="0"/>
        <v>409758970</v>
      </c>
      <c r="G14" s="77">
        <v>368318970</v>
      </c>
      <c r="H14" s="78">
        <v>41440000</v>
      </c>
      <c r="I14" s="79">
        <f t="shared" si="1"/>
        <v>409758970</v>
      </c>
      <c r="J14" s="77">
        <v>51027573</v>
      </c>
      <c r="K14" s="78">
        <v>925413</v>
      </c>
      <c r="L14" s="78">
        <f t="shared" si="2"/>
        <v>51952986</v>
      </c>
      <c r="M14" s="95">
        <f t="shared" si="3"/>
        <v>0.12678913655020169</v>
      </c>
      <c r="N14" s="77">
        <v>69673238</v>
      </c>
      <c r="O14" s="78">
        <v>106516</v>
      </c>
      <c r="P14" s="78">
        <f t="shared" si="4"/>
        <v>69779754</v>
      </c>
      <c r="Q14" s="95">
        <f t="shared" si="5"/>
        <v>0.17029463442862519</v>
      </c>
      <c r="R14" s="77">
        <v>47682229</v>
      </c>
      <c r="S14" s="78">
        <v>18151</v>
      </c>
      <c r="T14" s="78">
        <f t="shared" si="6"/>
        <v>47700380</v>
      </c>
      <c r="U14" s="95">
        <f t="shared" si="7"/>
        <v>0.11641082561292068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168383040</v>
      </c>
      <c r="AA14" s="78">
        <f t="shared" si="11"/>
        <v>1050080</v>
      </c>
      <c r="AB14" s="78">
        <f t="shared" si="12"/>
        <v>169433120</v>
      </c>
      <c r="AC14" s="95">
        <f t="shared" si="13"/>
        <v>0.41349459659174759</v>
      </c>
      <c r="AD14" s="77">
        <v>74458806</v>
      </c>
      <c r="AE14" s="78">
        <v>992261</v>
      </c>
      <c r="AF14" s="78">
        <f t="shared" si="14"/>
        <v>75451067</v>
      </c>
      <c r="AG14" s="78">
        <v>397507855</v>
      </c>
      <c r="AH14" s="78">
        <v>414207599</v>
      </c>
      <c r="AI14" s="79">
        <v>225552462</v>
      </c>
      <c r="AJ14" s="114">
        <f t="shared" si="15"/>
        <v>0.54453965244611557</v>
      </c>
      <c r="AK14" s="115">
        <f t="shared" si="16"/>
        <v>-0.3677971446049928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12303885365</v>
      </c>
      <c r="E15" s="81">
        <f>SUM(E9:E14)</f>
        <v>1509856834</v>
      </c>
      <c r="F15" s="82">
        <f t="shared" si="0"/>
        <v>13813742199</v>
      </c>
      <c r="G15" s="80">
        <f>SUM(G9:G14)</f>
        <v>12357053515</v>
      </c>
      <c r="H15" s="81">
        <f>SUM(H9:H14)</f>
        <v>1441289232</v>
      </c>
      <c r="I15" s="82">
        <f t="shared" si="1"/>
        <v>13798342747</v>
      </c>
      <c r="J15" s="80">
        <f>SUM(J9:J14)</f>
        <v>2165172195</v>
      </c>
      <c r="K15" s="81">
        <f>SUM(K9:K14)</f>
        <v>196828181</v>
      </c>
      <c r="L15" s="81">
        <f t="shared" si="2"/>
        <v>2362000376</v>
      </c>
      <c r="M15" s="96">
        <f t="shared" si="3"/>
        <v>0.17098917454612619</v>
      </c>
      <c r="N15" s="80">
        <f>SUM(N9:N14)</f>
        <v>2800759306</v>
      </c>
      <c r="O15" s="81">
        <f>SUM(O9:O14)</f>
        <v>325029051</v>
      </c>
      <c r="P15" s="81">
        <f t="shared" si="4"/>
        <v>3125788357</v>
      </c>
      <c r="Q15" s="96">
        <f t="shared" si="5"/>
        <v>0.22628106938511428</v>
      </c>
      <c r="R15" s="80">
        <f>SUM(R9:R14)</f>
        <v>1586862339</v>
      </c>
      <c r="S15" s="81">
        <f>SUM(S9:S14)</f>
        <v>141078824</v>
      </c>
      <c r="T15" s="81">
        <f t="shared" si="6"/>
        <v>1727941163</v>
      </c>
      <c r="U15" s="96">
        <f t="shared" si="7"/>
        <v>0.12522816650395821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6552793840</v>
      </c>
      <c r="AA15" s="81">
        <f t="shared" si="11"/>
        <v>662936056</v>
      </c>
      <c r="AB15" s="81">
        <f t="shared" si="12"/>
        <v>7215729896</v>
      </c>
      <c r="AC15" s="96">
        <f t="shared" si="13"/>
        <v>0.52294177846602807</v>
      </c>
      <c r="AD15" s="80">
        <f>SUM(AD9:AD14)</f>
        <v>2630226204</v>
      </c>
      <c r="AE15" s="81">
        <f>SUM(AE9:AE14)</f>
        <v>261861289</v>
      </c>
      <c r="AF15" s="81">
        <f t="shared" si="14"/>
        <v>2892087493</v>
      </c>
      <c r="AG15" s="81">
        <f>SUM(AG9:AG14)</f>
        <v>12969985403</v>
      </c>
      <c r="AH15" s="81">
        <f>SUM(AH9:AH14)</f>
        <v>13080282471</v>
      </c>
      <c r="AI15" s="82">
        <f>SUM(AI9:AI14)</f>
        <v>7679945206</v>
      </c>
      <c r="AJ15" s="116">
        <f t="shared" si="15"/>
        <v>0.58713909451321356</v>
      </c>
      <c r="AK15" s="117">
        <f t="shared" si="16"/>
        <v>-0.40252804689266708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234283992</v>
      </c>
      <c r="E16" s="78">
        <v>25740012</v>
      </c>
      <c r="F16" s="79">
        <f t="shared" si="0"/>
        <v>260024004</v>
      </c>
      <c r="G16" s="77">
        <v>280440780</v>
      </c>
      <c r="H16" s="78">
        <v>49538472</v>
      </c>
      <c r="I16" s="79">
        <f t="shared" si="1"/>
        <v>329979252</v>
      </c>
      <c r="J16" s="77">
        <v>40744972</v>
      </c>
      <c r="K16" s="78">
        <v>4080580</v>
      </c>
      <c r="L16" s="78">
        <f t="shared" si="2"/>
        <v>44825552</v>
      </c>
      <c r="M16" s="95">
        <f t="shared" si="3"/>
        <v>0.17239005365058527</v>
      </c>
      <c r="N16" s="77">
        <v>49275059</v>
      </c>
      <c r="O16" s="78">
        <v>15741014</v>
      </c>
      <c r="P16" s="78">
        <f t="shared" si="4"/>
        <v>65016073</v>
      </c>
      <c r="Q16" s="95">
        <f t="shared" si="5"/>
        <v>0.25003873488541467</v>
      </c>
      <c r="R16" s="77">
        <v>43399330</v>
      </c>
      <c r="S16" s="78">
        <v>3848889</v>
      </c>
      <c r="T16" s="78">
        <f t="shared" si="6"/>
        <v>47248219</v>
      </c>
      <c r="U16" s="95">
        <f t="shared" si="7"/>
        <v>0.14318542367021306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133419361</v>
      </c>
      <c r="AA16" s="78">
        <f t="shared" si="11"/>
        <v>23670483</v>
      </c>
      <c r="AB16" s="78">
        <f t="shared" si="12"/>
        <v>157089844</v>
      </c>
      <c r="AC16" s="95">
        <f t="shared" si="13"/>
        <v>0.47605976147857926</v>
      </c>
      <c r="AD16" s="77">
        <v>37912362</v>
      </c>
      <c r="AE16" s="78">
        <v>8261</v>
      </c>
      <c r="AF16" s="78">
        <f t="shared" si="14"/>
        <v>37920623</v>
      </c>
      <c r="AG16" s="78">
        <v>229640674</v>
      </c>
      <c r="AH16" s="78">
        <v>207440360</v>
      </c>
      <c r="AI16" s="79">
        <v>136018920</v>
      </c>
      <c r="AJ16" s="114">
        <f t="shared" si="15"/>
        <v>0.65570133025222288</v>
      </c>
      <c r="AK16" s="115">
        <f t="shared" si="16"/>
        <v>0.2459768659391488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1338637013</v>
      </c>
      <c r="E17" s="78">
        <v>100910176</v>
      </c>
      <c r="F17" s="79">
        <f t="shared" si="0"/>
        <v>1439547189</v>
      </c>
      <c r="G17" s="77">
        <v>263353620</v>
      </c>
      <c r="H17" s="78">
        <v>32751000</v>
      </c>
      <c r="I17" s="79">
        <f t="shared" si="1"/>
        <v>296104620</v>
      </c>
      <c r="J17" s="77">
        <v>58848048</v>
      </c>
      <c r="K17" s="78">
        <v>3060135</v>
      </c>
      <c r="L17" s="78">
        <f t="shared" si="2"/>
        <v>61908183</v>
      </c>
      <c r="M17" s="95">
        <f t="shared" si="3"/>
        <v>4.3005316861481506E-2</v>
      </c>
      <c r="N17" s="77">
        <v>55479462</v>
      </c>
      <c r="O17" s="78">
        <v>15214821</v>
      </c>
      <c r="P17" s="78">
        <f t="shared" si="4"/>
        <v>70694283</v>
      </c>
      <c r="Q17" s="95">
        <f t="shared" si="5"/>
        <v>4.9108694414601785E-2</v>
      </c>
      <c r="R17" s="77">
        <v>49707207</v>
      </c>
      <c r="S17" s="78">
        <v>2721818</v>
      </c>
      <c r="T17" s="78">
        <f t="shared" si="6"/>
        <v>52429025</v>
      </c>
      <c r="U17" s="95">
        <f t="shared" si="7"/>
        <v>0.17706250243579449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164034717</v>
      </c>
      <c r="AA17" s="78">
        <f t="shared" si="11"/>
        <v>20996774</v>
      </c>
      <c r="AB17" s="78">
        <f t="shared" si="12"/>
        <v>185031491</v>
      </c>
      <c r="AC17" s="95">
        <f t="shared" si="13"/>
        <v>0.62488552525793084</v>
      </c>
      <c r="AD17" s="77">
        <v>60405611</v>
      </c>
      <c r="AE17" s="78">
        <v>9468241</v>
      </c>
      <c r="AF17" s="78">
        <f t="shared" si="14"/>
        <v>69873852</v>
      </c>
      <c r="AG17" s="78">
        <v>350306928</v>
      </c>
      <c r="AH17" s="78">
        <v>349621873</v>
      </c>
      <c r="AI17" s="79">
        <v>188341747</v>
      </c>
      <c r="AJ17" s="114">
        <f t="shared" si="15"/>
        <v>0.53870126998604573</v>
      </c>
      <c r="AK17" s="115">
        <f t="shared" si="16"/>
        <v>-0.24966173326182162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1179094502</v>
      </c>
      <c r="E18" s="78">
        <v>109599464</v>
      </c>
      <c r="F18" s="79">
        <f t="shared" si="0"/>
        <v>1288693966</v>
      </c>
      <c r="G18" s="77">
        <v>1212329593</v>
      </c>
      <c r="H18" s="78">
        <v>114136960</v>
      </c>
      <c r="I18" s="79">
        <f t="shared" si="1"/>
        <v>1326466553</v>
      </c>
      <c r="J18" s="77">
        <v>178256601</v>
      </c>
      <c r="K18" s="78">
        <v>22224274</v>
      </c>
      <c r="L18" s="78">
        <f t="shared" si="2"/>
        <v>200480875</v>
      </c>
      <c r="M18" s="95">
        <f t="shared" si="3"/>
        <v>0.15556903368010339</v>
      </c>
      <c r="N18" s="77">
        <v>199113647</v>
      </c>
      <c r="O18" s="78">
        <v>44835535</v>
      </c>
      <c r="P18" s="78">
        <f t="shared" si="4"/>
        <v>243949182</v>
      </c>
      <c r="Q18" s="95">
        <f t="shared" si="5"/>
        <v>0.18929954545934455</v>
      </c>
      <c r="R18" s="77">
        <v>153937999</v>
      </c>
      <c r="S18" s="78">
        <v>16876271</v>
      </c>
      <c r="T18" s="78">
        <f t="shared" si="6"/>
        <v>170814270</v>
      </c>
      <c r="U18" s="95">
        <f t="shared" si="7"/>
        <v>0.12877389905812422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531308247</v>
      </c>
      <c r="AA18" s="78">
        <f t="shared" si="11"/>
        <v>83936080</v>
      </c>
      <c r="AB18" s="78">
        <f t="shared" si="12"/>
        <v>615244327</v>
      </c>
      <c r="AC18" s="95">
        <f t="shared" si="13"/>
        <v>0.46382196792563979</v>
      </c>
      <c r="AD18" s="77">
        <v>167012921</v>
      </c>
      <c r="AE18" s="78">
        <v>15973844</v>
      </c>
      <c r="AF18" s="78">
        <f t="shared" si="14"/>
        <v>182986765</v>
      </c>
      <c r="AG18" s="78">
        <v>1217218872</v>
      </c>
      <c r="AH18" s="78">
        <v>1305640757</v>
      </c>
      <c r="AI18" s="79">
        <v>620183064</v>
      </c>
      <c r="AJ18" s="114">
        <f t="shared" si="15"/>
        <v>0.47500283724675424</v>
      </c>
      <c r="AK18" s="115">
        <f t="shared" si="16"/>
        <v>-6.6521177091687478E-2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505170419</v>
      </c>
      <c r="E19" s="78">
        <v>129399000</v>
      </c>
      <c r="F19" s="79">
        <f t="shared" si="0"/>
        <v>634569419</v>
      </c>
      <c r="G19" s="77">
        <v>505170419</v>
      </c>
      <c r="H19" s="78">
        <v>129399000</v>
      </c>
      <c r="I19" s="79">
        <f t="shared" si="1"/>
        <v>634569419</v>
      </c>
      <c r="J19" s="77">
        <v>0</v>
      </c>
      <c r="K19" s="78">
        <v>0</v>
      </c>
      <c r="L19" s="78">
        <f t="shared" si="2"/>
        <v>0</v>
      </c>
      <c r="M19" s="95">
        <f t="shared" si="3"/>
        <v>0</v>
      </c>
      <c r="N19" s="77">
        <v>4853934</v>
      </c>
      <c r="O19" s="78">
        <v>12099664</v>
      </c>
      <c r="P19" s="78">
        <f t="shared" si="4"/>
        <v>16953598</v>
      </c>
      <c r="Q19" s="95">
        <f t="shared" si="5"/>
        <v>2.6716695592921412E-2</v>
      </c>
      <c r="R19" s="77">
        <v>51421937</v>
      </c>
      <c r="S19" s="78">
        <v>-1270</v>
      </c>
      <c r="T19" s="78">
        <f t="shared" si="6"/>
        <v>51420667</v>
      </c>
      <c r="U19" s="95">
        <f t="shared" si="7"/>
        <v>8.1032374804686266E-2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56275871</v>
      </c>
      <c r="AA19" s="78">
        <f t="shared" si="11"/>
        <v>12098394</v>
      </c>
      <c r="AB19" s="78">
        <f t="shared" si="12"/>
        <v>68374265</v>
      </c>
      <c r="AC19" s="95">
        <f t="shared" si="13"/>
        <v>0.10774907039760767</v>
      </c>
      <c r="AD19" s="77">
        <v>0</v>
      </c>
      <c r="AE19" s="78">
        <v>0</v>
      </c>
      <c r="AF19" s="78">
        <f t="shared" si="14"/>
        <v>0</v>
      </c>
      <c r="AG19" s="78">
        <v>656517909</v>
      </c>
      <c r="AH19" s="78">
        <v>656517909</v>
      </c>
      <c r="AI19" s="79">
        <v>0</v>
      </c>
      <c r="AJ19" s="114">
        <f t="shared" si="15"/>
        <v>0</v>
      </c>
      <c r="AK19" s="115">
        <f t="shared" si="16"/>
        <v>0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511465921</v>
      </c>
      <c r="E20" s="78">
        <v>39700032</v>
      </c>
      <c r="F20" s="79">
        <f t="shared" si="0"/>
        <v>551165953</v>
      </c>
      <c r="G20" s="77">
        <v>520171380</v>
      </c>
      <c r="H20" s="78">
        <v>58176876</v>
      </c>
      <c r="I20" s="79">
        <f t="shared" si="1"/>
        <v>578348256</v>
      </c>
      <c r="J20" s="77">
        <v>75886758</v>
      </c>
      <c r="K20" s="78">
        <v>-1951193</v>
      </c>
      <c r="L20" s="78">
        <f t="shared" si="2"/>
        <v>73935565</v>
      </c>
      <c r="M20" s="95">
        <f t="shared" si="3"/>
        <v>0.13414392633936878</v>
      </c>
      <c r="N20" s="77">
        <v>80928600</v>
      </c>
      <c r="O20" s="78">
        <v>3834384</v>
      </c>
      <c r="P20" s="78">
        <f t="shared" si="4"/>
        <v>84762984</v>
      </c>
      <c r="Q20" s="95">
        <f t="shared" si="5"/>
        <v>0.15378849789003568</v>
      </c>
      <c r="R20" s="77">
        <v>340547652</v>
      </c>
      <c r="S20" s="78">
        <v>862304</v>
      </c>
      <c r="T20" s="78">
        <f t="shared" si="6"/>
        <v>341409956</v>
      </c>
      <c r="U20" s="95">
        <f t="shared" si="7"/>
        <v>0.59031898593639054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497363010</v>
      </c>
      <c r="AA20" s="78">
        <f t="shared" si="11"/>
        <v>2745495</v>
      </c>
      <c r="AB20" s="78">
        <f t="shared" si="12"/>
        <v>500108505</v>
      </c>
      <c r="AC20" s="95">
        <f t="shared" si="13"/>
        <v>0.86471861860339039</v>
      </c>
      <c r="AD20" s="77">
        <v>59123919</v>
      </c>
      <c r="AE20" s="78">
        <v>6611640</v>
      </c>
      <c r="AF20" s="78">
        <f t="shared" si="14"/>
        <v>65735559</v>
      </c>
      <c r="AG20" s="78">
        <v>522746413</v>
      </c>
      <c r="AH20" s="78">
        <v>552297423</v>
      </c>
      <c r="AI20" s="79">
        <v>237575438</v>
      </c>
      <c r="AJ20" s="114">
        <f t="shared" si="15"/>
        <v>0.4301585126172135</v>
      </c>
      <c r="AK20" s="115">
        <f t="shared" si="16"/>
        <v>4.1936875747873383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892368413</v>
      </c>
      <c r="E21" s="78">
        <v>391343900</v>
      </c>
      <c r="F21" s="79">
        <f t="shared" si="0"/>
        <v>1283712313</v>
      </c>
      <c r="G21" s="77">
        <v>1186233721</v>
      </c>
      <c r="H21" s="78">
        <v>508268149</v>
      </c>
      <c r="I21" s="79">
        <f t="shared" si="1"/>
        <v>1694501870</v>
      </c>
      <c r="J21" s="77">
        <v>251614213</v>
      </c>
      <c r="K21" s="78">
        <v>6539717</v>
      </c>
      <c r="L21" s="78">
        <f t="shared" si="2"/>
        <v>258153930</v>
      </c>
      <c r="M21" s="95">
        <f t="shared" si="3"/>
        <v>0.20109952002929804</v>
      </c>
      <c r="N21" s="77">
        <v>219208387</v>
      </c>
      <c r="O21" s="78">
        <v>138168890</v>
      </c>
      <c r="P21" s="78">
        <f t="shared" si="4"/>
        <v>357377277</v>
      </c>
      <c r="Q21" s="95">
        <f t="shared" si="5"/>
        <v>0.27839358817461152</v>
      </c>
      <c r="R21" s="77">
        <v>252512013</v>
      </c>
      <c r="S21" s="78">
        <v>83034289</v>
      </c>
      <c r="T21" s="78">
        <f t="shared" si="6"/>
        <v>335546302</v>
      </c>
      <c r="U21" s="95">
        <f t="shared" si="7"/>
        <v>0.19802061475447058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723334613</v>
      </c>
      <c r="AA21" s="78">
        <f t="shared" si="11"/>
        <v>227742896</v>
      </c>
      <c r="AB21" s="78">
        <f t="shared" si="12"/>
        <v>951077509</v>
      </c>
      <c r="AC21" s="95">
        <f t="shared" si="13"/>
        <v>0.5612726228505136</v>
      </c>
      <c r="AD21" s="77">
        <v>235483269</v>
      </c>
      <c r="AE21" s="78">
        <v>18174712</v>
      </c>
      <c r="AF21" s="78">
        <f t="shared" si="14"/>
        <v>253657981</v>
      </c>
      <c r="AG21" s="78">
        <v>1576286763</v>
      </c>
      <c r="AH21" s="78">
        <v>1576286763</v>
      </c>
      <c r="AI21" s="79">
        <v>1028561713</v>
      </c>
      <c r="AJ21" s="114">
        <f t="shared" si="15"/>
        <v>0.65252195041112582</v>
      </c>
      <c r="AK21" s="115">
        <f t="shared" si="16"/>
        <v>0.32282966487855158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4661020260</v>
      </c>
      <c r="E22" s="81">
        <f>SUM(E16:E21)</f>
        <v>796692584</v>
      </c>
      <c r="F22" s="82">
        <f t="shared" si="0"/>
        <v>5457712844</v>
      </c>
      <c r="G22" s="80">
        <f>SUM(G16:G21)</f>
        <v>3967699513</v>
      </c>
      <c r="H22" s="81">
        <f>SUM(H16:H21)</f>
        <v>892270457</v>
      </c>
      <c r="I22" s="82">
        <f t="shared" si="1"/>
        <v>4859969970</v>
      </c>
      <c r="J22" s="80">
        <f>SUM(J16:J21)</f>
        <v>605350592</v>
      </c>
      <c r="K22" s="81">
        <f>SUM(K16:K21)</f>
        <v>33953513</v>
      </c>
      <c r="L22" s="81">
        <f t="shared" si="2"/>
        <v>639304105</v>
      </c>
      <c r="M22" s="96">
        <f t="shared" si="3"/>
        <v>0.11713773210014639</v>
      </c>
      <c r="N22" s="80">
        <f>SUM(N16:N21)</f>
        <v>608859089</v>
      </c>
      <c r="O22" s="81">
        <f>SUM(O16:O21)</f>
        <v>229894308</v>
      </c>
      <c r="P22" s="81">
        <f t="shared" si="4"/>
        <v>838753397</v>
      </c>
      <c r="Q22" s="96">
        <f t="shared" si="5"/>
        <v>0.15368221468853813</v>
      </c>
      <c r="R22" s="80">
        <f>SUM(R16:R21)</f>
        <v>891526138</v>
      </c>
      <c r="S22" s="81">
        <f>SUM(S16:S21)</f>
        <v>107342301</v>
      </c>
      <c r="T22" s="81">
        <f t="shared" si="6"/>
        <v>998868439</v>
      </c>
      <c r="U22" s="96">
        <f t="shared" si="7"/>
        <v>0.20552975536184229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2105735819</v>
      </c>
      <c r="AA22" s="81">
        <f t="shared" si="11"/>
        <v>371190122</v>
      </c>
      <c r="AB22" s="81">
        <f t="shared" si="12"/>
        <v>2476925941</v>
      </c>
      <c r="AC22" s="96">
        <f t="shared" si="13"/>
        <v>0.50965869260299157</v>
      </c>
      <c r="AD22" s="80">
        <f>SUM(AD16:AD21)</f>
        <v>559938082</v>
      </c>
      <c r="AE22" s="81">
        <f>SUM(AE16:AE21)</f>
        <v>50236698</v>
      </c>
      <c r="AF22" s="81">
        <f t="shared" si="14"/>
        <v>610174780</v>
      </c>
      <c r="AG22" s="81">
        <f>SUM(AG16:AG21)</f>
        <v>4552717559</v>
      </c>
      <c r="AH22" s="81">
        <f>SUM(AH16:AH21)</f>
        <v>4647805085</v>
      </c>
      <c r="AI22" s="82">
        <f>SUM(AI16:AI21)</f>
        <v>2210680882</v>
      </c>
      <c r="AJ22" s="116">
        <f t="shared" si="15"/>
        <v>0.47563975716937795</v>
      </c>
      <c r="AK22" s="117">
        <f t="shared" si="16"/>
        <v>0.63702019772105301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570434364</v>
      </c>
      <c r="E23" s="78">
        <v>27506403</v>
      </c>
      <c r="F23" s="79">
        <f t="shared" si="0"/>
        <v>597940767</v>
      </c>
      <c r="G23" s="77">
        <v>757782035</v>
      </c>
      <c r="H23" s="78">
        <v>61323103</v>
      </c>
      <c r="I23" s="79">
        <f t="shared" si="1"/>
        <v>819105138</v>
      </c>
      <c r="J23" s="77">
        <v>32265133</v>
      </c>
      <c r="K23" s="78">
        <v>4157817</v>
      </c>
      <c r="L23" s="78">
        <f t="shared" si="2"/>
        <v>36422950</v>
      </c>
      <c r="M23" s="95">
        <f t="shared" si="3"/>
        <v>6.0913976785262412E-2</v>
      </c>
      <c r="N23" s="77">
        <v>255669961</v>
      </c>
      <c r="O23" s="78">
        <v>18163733</v>
      </c>
      <c r="P23" s="78">
        <f t="shared" si="4"/>
        <v>273833694</v>
      </c>
      <c r="Q23" s="95">
        <f t="shared" si="5"/>
        <v>0.45796123815722367</v>
      </c>
      <c r="R23" s="77">
        <v>123033890</v>
      </c>
      <c r="S23" s="78">
        <v>19949026</v>
      </c>
      <c r="T23" s="78">
        <f t="shared" si="6"/>
        <v>142982916</v>
      </c>
      <c r="U23" s="95">
        <f t="shared" si="7"/>
        <v>0.17455990613014566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410968984</v>
      </c>
      <c r="AA23" s="78">
        <f t="shared" si="11"/>
        <v>42270576</v>
      </c>
      <c r="AB23" s="78">
        <f t="shared" si="12"/>
        <v>453239560</v>
      </c>
      <c r="AC23" s="95">
        <f t="shared" si="13"/>
        <v>0.5533350225426128</v>
      </c>
      <c r="AD23" s="77">
        <v>84116361</v>
      </c>
      <c r="AE23" s="78">
        <v>13392401</v>
      </c>
      <c r="AF23" s="78">
        <f t="shared" si="14"/>
        <v>97508762</v>
      </c>
      <c r="AG23" s="78">
        <v>573010493</v>
      </c>
      <c r="AH23" s="78">
        <v>619253328</v>
      </c>
      <c r="AI23" s="79">
        <v>382312972</v>
      </c>
      <c r="AJ23" s="114">
        <f t="shared" si="15"/>
        <v>0.61737733931080307</v>
      </c>
      <c r="AK23" s="115">
        <f t="shared" si="16"/>
        <v>0.46635966929823192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233378486</v>
      </c>
      <c r="E24" s="78">
        <v>23531020</v>
      </c>
      <c r="F24" s="79">
        <f t="shared" si="0"/>
        <v>256909506</v>
      </c>
      <c r="G24" s="77">
        <v>250266342</v>
      </c>
      <c r="H24" s="78">
        <v>43100658</v>
      </c>
      <c r="I24" s="79">
        <f t="shared" si="1"/>
        <v>293367000</v>
      </c>
      <c r="J24" s="77">
        <v>64988185</v>
      </c>
      <c r="K24" s="78">
        <v>3949065</v>
      </c>
      <c r="L24" s="78">
        <f t="shared" si="2"/>
        <v>68937250</v>
      </c>
      <c r="M24" s="95">
        <f t="shared" si="3"/>
        <v>0.26833281132073017</v>
      </c>
      <c r="N24" s="77">
        <v>16785562</v>
      </c>
      <c r="O24" s="78">
        <v>501104</v>
      </c>
      <c r="P24" s="78">
        <f t="shared" si="4"/>
        <v>17286666</v>
      </c>
      <c r="Q24" s="95">
        <f t="shared" si="5"/>
        <v>6.7286984701920682E-2</v>
      </c>
      <c r="R24" s="77">
        <v>42156626</v>
      </c>
      <c r="S24" s="78">
        <v>5530274</v>
      </c>
      <c r="T24" s="78">
        <f t="shared" si="6"/>
        <v>47686900</v>
      </c>
      <c r="U24" s="95">
        <f t="shared" si="7"/>
        <v>0.16255032092907518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123930373</v>
      </c>
      <c r="AA24" s="78">
        <f t="shared" si="11"/>
        <v>9980443</v>
      </c>
      <c r="AB24" s="78">
        <f t="shared" si="12"/>
        <v>133910816</v>
      </c>
      <c r="AC24" s="95">
        <f t="shared" si="13"/>
        <v>0.45646175609390288</v>
      </c>
      <c r="AD24" s="77">
        <v>37219716</v>
      </c>
      <c r="AE24" s="78">
        <v>183300</v>
      </c>
      <c r="AF24" s="78">
        <f t="shared" si="14"/>
        <v>37403016</v>
      </c>
      <c r="AG24" s="78">
        <v>186742412</v>
      </c>
      <c r="AH24" s="78">
        <v>276797308</v>
      </c>
      <c r="AI24" s="79">
        <v>97445769</v>
      </c>
      <c r="AJ24" s="114">
        <f t="shared" si="15"/>
        <v>0.35204738696374893</v>
      </c>
      <c r="AK24" s="115">
        <f t="shared" si="16"/>
        <v>0.27494798815154375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360261107</v>
      </c>
      <c r="E25" s="78">
        <v>63856150</v>
      </c>
      <c r="F25" s="79">
        <f t="shared" si="0"/>
        <v>424117257</v>
      </c>
      <c r="G25" s="77">
        <v>359780666</v>
      </c>
      <c r="H25" s="78">
        <v>60376149</v>
      </c>
      <c r="I25" s="79">
        <f t="shared" si="1"/>
        <v>420156815</v>
      </c>
      <c r="J25" s="77">
        <v>63823762</v>
      </c>
      <c r="K25" s="78">
        <v>14567983</v>
      </c>
      <c r="L25" s="78">
        <f t="shared" si="2"/>
        <v>78391745</v>
      </c>
      <c r="M25" s="95">
        <f t="shared" si="3"/>
        <v>0.18483507498493512</v>
      </c>
      <c r="N25" s="77">
        <v>76897904</v>
      </c>
      <c r="O25" s="78">
        <v>20268770</v>
      </c>
      <c r="P25" s="78">
        <f t="shared" si="4"/>
        <v>97166674</v>
      </c>
      <c r="Q25" s="95">
        <f t="shared" si="5"/>
        <v>0.2291033255456521</v>
      </c>
      <c r="R25" s="77">
        <v>99875581</v>
      </c>
      <c r="S25" s="78">
        <v>6275911</v>
      </c>
      <c r="T25" s="78">
        <f t="shared" si="6"/>
        <v>106151492</v>
      </c>
      <c r="U25" s="95">
        <f t="shared" si="7"/>
        <v>0.25264731693094161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240597247</v>
      </c>
      <c r="AA25" s="78">
        <f t="shared" si="11"/>
        <v>41112664</v>
      </c>
      <c r="AB25" s="78">
        <f t="shared" si="12"/>
        <v>281709911</v>
      </c>
      <c r="AC25" s="95">
        <f t="shared" si="13"/>
        <v>0.6704875440375756</v>
      </c>
      <c r="AD25" s="77">
        <v>76048443</v>
      </c>
      <c r="AE25" s="78">
        <v>15405657</v>
      </c>
      <c r="AF25" s="78">
        <f t="shared" si="14"/>
        <v>91454100</v>
      </c>
      <c r="AG25" s="78">
        <v>413544780</v>
      </c>
      <c r="AH25" s="78">
        <v>447793605</v>
      </c>
      <c r="AI25" s="79">
        <v>279950321</v>
      </c>
      <c r="AJ25" s="114">
        <f t="shared" si="15"/>
        <v>0.62517713043266887</v>
      </c>
      <c r="AK25" s="115">
        <f t="shared" si="16"/>
        <v>0.16070785235435037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351695006</v>
      </c>
      <c r="E26" s="78">
        <v>16298000</v>
      </c>
      <c r="F26" s="79">
        <f t="shared" si="0"/>
        <v>367993006</v>
      </c>
      <c r="G26" s="77">
        <v>367661928</v>
      </c>
      <c r="H26" s="78">
        <v>52893632</v>
      </c>
      <c r="I26" s="79">
        <f t="shared" si="1"/>
        <v>420555560</v>
      </c>
      <c r="J26" s="77">
        <v>56677579</v>
      </c>
      <c r="K26" s="78">
        <v>17844210</v>
      </c>
      <c r="L26" s="78">
        <f t="shared" si="2"/>
        <v>74521789</v>
      </c>
      <c r="M26" s="95">
        <f t="shared" si="3"/>
        <v>0.20250871017912769</v>
      </c>
      <c r="N26" s="77">
        <v>76427516</v>
      </c>
      <c r="O26" s="78">
        <v>25007024</v>
      </c>
      <c r="P26" s="78">
        <f t="shared" si="4"/>
        <v>101434540</v>
      </c>
      <c r="Q26" s="95">
        <f t="shared" si="5"/>
        <v>0.2756425756635168</v>
      </c>
      <c r="R26" s="77">
        <v>58269170</v>
      </c>
      <c r="S26" s="78">
        <v>2066203</v>
      </c>
      <c r="T26" s="78">
        <f t="shared" si="6"/>
        <v>60335373</v>
      </c>
      <c r="U26" s="95">
        <f t="shared" si="7"/>
        <v>0.14346587880088899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191374265</v>
      </c>
      <c r="AA26" s="78">
        <f t="shared" si="11"/>
        <v>44917437</v>
      </c>
      <c r="AB26" s="78">
        <f t="shared" si="12"/>
        <v>236291702</v>
      </c>
      <c r="AC26" s="95">
        <f t="shared" si="13"/>
        <v>0.56185608864617076</v>
      </c>
      <c r="AD26" s="77">
        <v>38655158</v>
      </c>
      <c r="AE26" s="78">
        <v>7660761</v>
      </c>
      <c r="AF26" s="78">
        <f t="shared" si="14"/>
        <v>46315919</v>
      </c>
      <c r="AG26" s="78">
        <v>313223834</v>
      </c>
      <c r="AH26" s="78">
        <v>322595369</v>
      </c>
      <c r="AI26" s="79">
        <v>139205331</v>
      </c>
      <c r="AJ26" s="114">
        <f t="shared" si="15"/>
        <v>0.43151682998896368</v>
      </c>
      <c r="AK26" s="115">
        <f t="shared" si="16"/>
        <v>0.30269191031273723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212088960</v>
      </c>
      <c r="E27" s="78">
        <v>41692584</v>
      </c>
      <c r="F27" s="79">
        <f t="shared" si="0"/>
        <v>253781544</v>
      </c>
      <c r="G27" s="77">
        <v>222171935</v>
      </c>
      <c r="H27" s="78">
        <v>38674547</v>
      </c>
      <c r="I27" s="79">
        <f t="shared" si="1"/>
        <v>260846482</v>
      </c>
      <c r="J27" s="77">
        <v>51513079</v>
      </c>
      <c r="K27" s="78">
        <v>759918</v>
      </c>
      <c r="L27" s="78">
        <f t="shared" si="2"/>
        <v>52272997</v>
      </c>
      <c r="M27" s="95">
        <f t="shared" si="3"/>
        <v>0.20597635342623655</v>
      </c>
      <c r="N27" s="77">
        <v>49238684</v>
      </c>
      <c r="O27" s="78">
        <v>10000</v>
      </c>
      <c r="P27" s="78">
        <f t="shared" si="4"/>
        <v>49248684</v>
      </c>
      <c r="Q27" s="95">
        <f t="shared" si="5"/>
        <v>0.1940593599666964</v>
      </c>
      <c r="R27" s="77">
        <v>27448554</v>
      </c>
      <c r="S27" s="78">
        <v>1178132</v>
      </c>
      <c r="T27" s="78">
        <f t="shared" si="6"/>
        <v>28626686</v>
      </c>
      <c r="U27" s="95">
        <f t="shared" si="7"/>
        <v>0.10974534055628934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128200317</v>
      </c>
      <c r="AA27" s="78">
        <f t="shared" si="11"/>
        <v>1948050</v>
      </c>
      <c r="AB27" s="78">
        <f t="shared" si="12"/>
        <v>130148367</v>
      </c>
      <c r="AC27" s="95">
        <f t="shared" si="13"/>
        <v>0.49894622308918085</v>
      </c>
      <c r="AD27" s="77">
        <v>42984816</v>
      </c>
      <c r="AE27" s="78">
        <v>0</v>
      </c>
      <c r="AF27" s="78">
        <f t="shared" si="14"/>
        <v>42984816</v>
      </c>
      <c r="AG27" s="78">
        <v>234199593</v>
      </c>
      <c r="AH27" s="78">
        <v>247309647</v>
      </c>
      <c r="AI27" s="79">
        <v>81923685</v>
      </c>
      <c r="AJ27" s="114">
        <f t="shared" si="15"/>
        <v>0.33125956061067041</v>
      </c>
      <c r="AK27" s="115">
        <f t="shared" si="16"/>
        <v>-0.33402795070705893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542042511</v>
      </c>
      <c r="E28" s="78">
        <v>47555000</v>
      </c>
      <c r="F28" s="79">
        <f t="shared" si="0"/>
        <v>589597511</v>
      </c>
      <c r="G28" s="77">
        <v>516666511</v>
      </c>
      <c r="H28" s="78">
        <v>49279230</v>
      </c>
      <c r="I28" s="79">
        <f t="shared" si="1"/>
        <v>565945741</v>
      </c>
      <c r="J28" s="77">
        <v>101703894</v>
      </c>
      <c r="K28" s="78">
        <v>14872112</v>
      </c>
      <c r="L28" s="78">
        <f t="shared" si="2"/>
        <v>116576006</v>
      </c>
      <c r="M28" s="95">
        <f t="shared" si="3"/>
        <v>0.19772133332496378</v>
      </c>
      <c r="N28" s="77">
        <v>120179042</v>
      </c>
      <c r="O28" s="78">
        <v>121929688</v>
      </c>
      <c r="P28" s="78">
        <f t="shared" si="4"/>
        <v>242108730</v>
      </c>
      <c r="Q28" s="95">
        <f t="shared" si="5"/>
        <v>0.41063390784904452</v>
      </c>
      <c r="R28" s="77">
        <v>107532010</v>
      </c>
      <c r="S28" s="78">
        <v>28333609</v>
      </c>
      <c r="T28" s="78">
        <f t="shared" si="6"/>
        <v>135865619</v>
      </c>
      <c r="U28" s="95">
        <f t="shared" si="7"/>
        <v>0.24006827714602413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329414946</v>
      </c>
      <c r="AA28" s="78">
        <f t="shared" si="11"/>
        <v>165135409</v>
      </c>
      <c r="AB28" s="78">
        <f t="shared" si="12"/>
        <v>494550355</v>
      </c>
      <c r="AC28" s="95">
        <f t="shared" si="13"/>
        <v>0.87384764858580322</v>
      </c>
      <c r="AD28" s="77">
        <v>92731980</v>
      </c>
      <c r="AE28" s="78">
        <v>8453097</v>
      </c>
      <c r="AF28" s="78">
        <f t="shared" si="14"/>
        <v>101185077</v>
      </c>
      <c r="AG28" s="78">
        <v>900497464</v>
      </c>
      <c r="AH28" s="78">
        <v>995375288</v>
      </c>
      <c r="AI28" s="79">
        <v>306228793</v>
      </c>
      <c r="AJ28" s="114">
        <f t="shared" si="15"/>
        <v>0.30765159301403111</v>
      </c>
      <c r="AK28" s="115">
        <f t="shared" si="16"/>
        <v>0.34274364390709522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2269900434</v>
      </c>
      <c r="E29" s="81">
        <f>SUM(E23:E28)</f>
        <v>220439157</v>
      </c>
      <c r="F29" s="82">
        <f t="shared" si="0"/>
        <v>2490339591</v>
      </c>
      <c r="G29" s="80">
        <f>SUM(G23:G28)</f>
        <v>2474329417</v>
      </c>
      <c r="H29" s="81">
        <f>SUM(H23:H28)</f>
        <v>305647319</v>
      </c>
      <c r="I29" s="82">
        <f t="shared" si="1"/>
        <v>2779976736</v>
      </c>
      <c r="J29" s="80">
        <f>SUM(J23:J28)</f>
        <v>370971632</v>
      </c>
      <c r="K29" s="81">
        <f>SUM(K23:K28)</f>
        <v>56151105</v>
      </c>
      <c r="L29" s="81">
        <f t="shared" si="2"/>
        <v>427122737</v>
      </c>
      <c r="M29" s="96">
        <f t="shared" si="3"/>
        <v>0.17151184462697641</v>
      </c>
      <c r="N29" s="80">
        <f>SUM(N23:N28)</f>
        <v>595198669</v>
      </c>
      <c r="O29" s="81">
        <f>SUM(O23:O28)</f>
        <v>185880319</v>
      </c>
      <c r="P29" s="81">
        <f t="shared" si="4"/>
        <v>781078988</v>
      </c>
      <c r="Q29" s="96">
        <f t="shared" si="5"/>
        <v>0.31364356524820636</v>
      </c>
      <c r="R29" s="80">
        <f>SUM(R23:R28)</f>
        <v>458315831</v>
      </c>
      <c r="S29" s="81">
        <f>SUM(S23:S28)</f>
        <v>63333155</v>
      </c>
      <c r="T29" s="81">
        <f t="shared" si="6"/>
        <v>521648986</v>
      </c>
      <c r="U29" s="96">
        <f t="shared" si="7"/>
        <v>0.18764509042279987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1424486132</v>
      </c>
      <c r="AA29" s="81">
        <f t="shared" si="11"/>
        <v>305364579</v>
      </c>
      <c r="AB29" s="81">
        <f t="shared" si="12"/>
        <v>1729850711</v>
      </c>
      <c r="AC29" s="96">
        <f t="shared" si="13"/>
        <v>0.62225366442778751</v>
      </c>
      <c r="AD29" s="80">
        <f>SUM(AD23:AD28)</f>
        <v>371756474</v>
      </c>
      <c r="AE29" s="81">
        <f>SUM(AE23:AE28)</f>
        <v>45095216</v>
      </c>
      <c r="AF29" s="81">
        <f t="shared" si="14"/>
        <v>416851690</v>
      </c>
      <c r="AG29" s="81">
        <f>SUM(AG23:AG28)</f>
        <v>2621218576</v>
      </c>
      <c r="AH29" s="81">
        <f>SUM(AH23:AH28)</f>
        <v>2909124545</v>
      </c>
      <c r="AI29" s="82">
        <f>SUM(AI23:AI28)</f>
        <v>1287066871</v>
      </c>
      <c r="AJ29" s="116">
        <f t="shared" si="15"/>
        <v>0.44242412144647453</v>
      </c>
      <c r="AK29" s="117">
        <f t="shared" si="16"/>
        <v>0.25140187388948809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4287707945</v>
      </c>
      <c r="E30" s="78">
        <v>231469401</v>
      </c>
      <c r="F30" s="79">
        <f t="shared" si="0"/>
        <v>4519177346</v>
      </c>
      <c r="G30" s="77">
        <v>3927624978</v>
      </c>
      <c r="H30" s="78">
        <v>216856548</v>
      </c>
      <c r="I30" s="79">
        <f t="shared" si="1"/>
        <v>4144481526</v>
      </c>
      <c r="J30" s="77">
        <v>613696980</v>
      </c>
      <c r="K30" s="78">
        <v>4097595</v>
      </c>
      <c r="L30" s="78">
        <f t="shared" si="2"/>
        <v>617794575</v>
      </c>
      <c r="M30" s="95">
        <f t="shared" si="3"/>
        <v>0.13670509645894299</v>
      </c>
      <c r="N30" s="77">
        <v>729085855</v>
      </c>
      <c r="O30" s="78">
        <v>46365996</v>
      </c>
      <c r="P30" s="78">
        <f t="shared" si="4"/>
        <v>775451851</v>
      </c>
      <c r="Q30" s="95">
        <f t="shared" si="5"/>
        <v>0.17159137418812861</v>
      </c>
      <c r="R30" s="77">
        <v>981129392</v>
      </c>
      <c r="S30" s="78">
        <v>39636758</v>
      </c>
      <c r="T30" s="78">
        <f t="shared" si="6"/>
        <v>1020766150</v>
      </c>
      <c r="U30" s="95">
        <f t="shared" si="7"/>
        <v>0.24629525879083386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2323912227</v>
      </c>
      <c r="AA30" s="78">
        <f t="shared" si="11"/>
        <v>90100349</v>
      </c>
      <c r="AB30" s="78">
        <f t="shared" si="12"/>
        <v>2414012576</v>
      </c>
      <c r="AC30" s="95">
        <f t="shared" si="13"/>
        <v>0.58246431088084916</v>
      </c>
      <c r="AD30" s="77">
        <v>1095532694</v>
      </c>
      <c r="AE30" s="78">
        <v>23791700</v>
      </c>
      <c r="AF30" s="78">
        <f t="shared" si="14"/>
        <v>1119324394</v>
      </c>
      <c r="AG30" s="78">
        <v>4158565438</v>
      </c>
      <c r="AH30" s="78">
        <v>4597452793</v>
      </c>
      <c r="AI30" s="79">
        <v>2492698750</v>
      </c>
      <c r="AJ30" s="114">
        <f t="shared" si="15"/>
        <v>0.54219126595390799</v>
      </c>
      <c r="AK30" s="115">
        <f t="shared" si="16"/>
        <v>-8.8051546565329319E-2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585450729</v>
      </c>
      <c r="E31" s="78">
        <v>94259738</v>
      </c>
      <c r="F31" s="79">
        <f t="shared" si="0"/>
        <v>679710467</v>
      </c>
      <c r="G31" s="77">
        <v>569636599</v>
      </c>
      <c r="H31" s="78">
        <v>89903032</v>
      </c>
      <c r="I31" s="79">
        <f t="shared" si="1"/>
        <v>659539631</v>
      </c>
      <c r="J31" s="77">
        <v>68414891</v>
      </c>
      <c r="K31" s="78">
        <v>17654563</v>
      </c>
      <c r="L31" s="78">
        <f t="shared" si="2"/>
        <v>86069454</v>
      </c>
      <c r="M31" s="95">
        <f t="shared" si="3"/>
        <v>0.12662664204639945</v>
      </c>
      <c r="N31" s="77">
        <v>96389909</v>
      </c>
      <c r="O31" s="78">
        <v>18861269</v>
      </c>
      <c r="P31" s="78">
        <f t="shared" si="4"/>
        <v>115251178</v>
      </c>
      <c r="Q31" s="95">
        <f t="shared" si="5"/>
        <v>0.169559222044465</v>
      </c>
      <c r="R31" s="77">
        <v>71811549</v>
      </c>
      <c r="S31" s="78">
        <v>9966852</v>
      </c>
      <c r="T31" s="78">
        <f t="shared" si="6"/>
        <v>81778401</v>
      </c>
      <c r="U31" s="95">
        <f t="shared" si="7"/>
        <v>0.12399315697831052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236616349</v>
      </c>
      <c r="AA31" s="78">
        <f t="shared" si="11"/>
        <v>46482684</v>
      </c>
      <c r="AB31" s="78">
        <f t="shared" si="12"/>
        <v>283099033</v>
      </c>
      <c r="AC31" s="95">
        <f t="shared" si="13"/>
        <v>0.42923733418530541</v>
      </c>
      <c r="AD31" s="77">
        <v>62372891</v>
      </c>
      <c r="AE31" s="78">
        <v>13939407</v>
      </c>
      <c r="AF31" s="78">
        <f t="shared" si="14"/>
        <v>76312298</v>
      </c>
      <c r="AG31" s="78">
        <v>561328498</v>
      </c>
      <c r="AH31" s="78">
        <v>616637414</v>
      </c>
      <c r="AI31" s="79">
        <v>216684787</v>
      </c>
      <c r="AJ31" s="114">
        <f t="shared" si="15"/>
        <v>0.35139740482889348</v>
      </c>
      <c r="AK31" s="115">
        <f t="shared" si="16"/>
        <v>7.1628074940162323E-2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2270095304</v>
      </c>
      <c r="E32" s="78">
        <v>189041750</v>
      </c>
      <c r="F32" s="79">
        <f t="shared" si="0"/>
        <v>2459137054</v>
      </c>
      <c r="G32" s="77">
        <v>2220444272</v>
      </c>
      <c r="H32" s="78">
        <v>225462001</v>
      </c>
      <c r="I32" s="79">
        <f t="shared" si="1"/>
        <v>2445906273</v>
      </c>
      <c r="J32" s="77">
        <v>492292615</v>
      </c>
      <c r="K32" s="78">
        <v>23087629</v>
      </c>
      <c r="L32" s="78">
        <f t="shared" si="2"/>
        <v>515380244</v>
      </c>
      <c r="M32" s="95">
        <f t="shared" si="3"/>
        <v>0.20957768220428757</v>
      </c>
      <c r="N32" s="77">
        <v>674173487</v>
      </c>
      <c r="O32" s="78">
        <v>63513743</v>
      </c>
      <c r="P32" s="78">
        <f t="shared" si="4"/>
        <v>737687230</v>
      </c>
      <c r="Q32" s="95">
        <f t="shared" si="5"/>
        <v>0.29997808735389014</v>
      </c>
      <c r="R32" s="77">
        <v>452180189</v>
      </c>
      <c r="S32" s="78">
        <v>29777244</v>
      </c>
      <c r="T32" s="78">
        <f t="shared" si="6"/>
        <v>481957433</v>
      </c>
      <c r="U32" s="95">
        <f t="shared" si="7"/>
        <v>0.19704656646914778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1618646291</v>
      </c>
      <c r="AA32" s="78">
        <f t="shared" si="11"/>
        <v>116378616</v>
      </c>
      <c r="AB32" s="78">
        <f t="shared" si="12"/>
        <v>1735024907</v>
      </c>
      <c r="AC32" s="95">
        <f t="shared" si="13"/>
        <v>0.70935870525894018</v>
      </c>
      <c r="AD32" s="77">
        <v>233963089</v>
      </c>
      <c r="AE32" s="78">
        <v>17871943</v>
      </c>
      <c r="AF32" s="78">
        <f t="shared" si="14"/>
        <v>251835032</v>
      </c>
      <c r="AG32" s="78">
        <v>2680164880</v>
      </c>
      <c r="AH32" s="78">
        <v>2689800931</v>
      </c>
      <c r="AI32" s="79">
        <v>1434856673</v>
      </c>
      <c r="AJ32" s="114">
        <f t="shared" si="15"/>
        <v>0.53344344425762269</v>
      </c>
      <c r="AK32" s="115">
        <f t="shared" si="16"/>
        <v>0.91378232477203558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230517000</v>
      </c>
      <c r="E33" s="78">
        <v>39450000</v>
      </c>
      <c r="F33" s="79">
        <f t="shared" si="0"/>
        <v>269967000</v>
      </c>
      <c r="G33" s="77">
        <v>244908880</v>
      </c>
      <c r="H33" s="78">
        <v>36850000</v>
      </c>
      <c r="I33" s="79">
        <f t="shared" si="1"/>
        <v>281758880</v>
      </c>
      <c r="J33" s="77">
        <v>50906953</v>
      </c>
      <c r="K33" s="78">
        <v>1743452</v>
      </c>
      <c r="L33" s="78">
        <f t="shared" si="2"/>
        <v>52650405</v>
      </c>
      <c r="M33" s="95">
        <f t="shared" si="3"/>
        <v>0.19502533643000811</v>
      </c>
      <c r="N33" s="77">
        <v>67942749</v>
      </c>
      <c r="O33" s="78">
        <v>3034206</v>
      </c>
      <c r="P33" s="78">
        <f t="shared" si="4"/>
        <v>70976955</v>
      </c>
      <c r="Q33" s="95">
        <f t="shared" si="5"/>
        <v>0.26290974452433075</v>
      </c>
      <c r="R33" s="77">
        <v>54969367</v>
      </c>
      <c r="S33" s="78">
        <v>20505391</v>
      </c>
      <c r="T33" s="78">
        <f t="shared" si="6"/>
        <v>75474758</v>
      </c>
      <c r="U33" s="95">
        <f t="shared" si="7"/>
        <v>0.26787002418521821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173819069</v>
      </c>
      <c r="AA33" s="78">
        <f t="shared" si="11"/>
        <v>25283049</v>
      </c>
      <c r="AB33" s="78">
        <f t="shared" si="12"/>
        <v>199102118</v>
      </c>
      <c r="AC33" s="95">
        <f t="shared" si="13"/>
        <v>0.70664008176068838</v>
      </c>
      <c r="AD33" s="77">
        <v>58259138</v>
      </c>
      <c r="AE33" s="78">
        <v>3638265</v>
      </c>
      <c r="AF33" s="78">
        <f t="shared" si="14"/>
        <v>61897403</v>
      </c>
      <c r="AG33" s="78">
        <v>306989045</v>
      </c>
      <c r="AH33" s="78">
        <v>302368047</v>
      </c>
      <c r="AI33" s="79">
        <v>167186185</v>
      </c>
      <c r="AJ33" s="114">
        <f t="shared" si="15"/>
        <v>0.55292279279761325</v>
      </c>
      <c r="AK33" s="115">
        <f t="shared" si="16"/>
        <v>0.2193525792996518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7373770978</v>
      </c>
      <c r="E34" s="81">
        <f>SUM(E30:E33)</f>
        <v>554220889</v>
      </c>
      <c r="F34" s="82">
        <f t="shared" si="0"/>
        <v>7927991867</v>
      </c>
      <c r="G34" s="80">
        <f>SUM(G30:G33)</f>
        <v>6962614729</v>
      </c>
      <c r="H34" s="81">
        <f>SUM(H30:H33)</f>
        <v>569071581</v>
      </c>
      <c r="I34" s="82">
        <f t="shared" si="1"/>
        <v>7531686310</v>
      </c>
      <c r="J34" s="80">
        <f>SUM(J30:J33)</f>
        <v>1225311439</v>
      </c>
      <c r="K34" s="81">
        <f>SUM(K30:K33)</f>
        <v>46583239</v>
      </c>
      <c r="L34" s="81">
        <f t="shared" si="2"/>
        <v>1271894678</v>
      </c>
      <c r="M34" s="96">
        <f t="shared" si="3"/>
        <v>0.16043087572960549</v>
      </c>
      <c r="N34" s="80">
        <f>SUM(N30:N33)</f>
        <v>1567592000</v>
      </c>
      <c r="O34" s="81">
        <f>SUM(O30:O33)</f>
        <v>131775214</v>
      </c>
      <c r="P34" s="81">
        <f t="shared" si="4"/>
        <v>1699367214</v>
      </c>
      <c r="Q34" s="96">
        <f t="shared" si="5"/>
        <v>0.21435027211286115</v>
      </c>
      <c r="R34" s="80">
        <f>SUM(R30:R33)</f>
        <v>1560090497</v>
      </c>
      <c r="S34" s="81">
        <f>SUM(S30:S33)</f>
        <v>99886245</v>
      </c>
      <c r="T34" s="81">
        <f t="shared" si="6"/>
        <v>1659976742</v>
      </c>
      <c r="U34" s="96">
        <f t="shared" si="7"/>
        <v>0.22039908111892673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4352993936</v>
      </c>
      <c r="AA34" s="81">
        <f t="shared" si="11"/>
        <v>278244698</v>
      </c>
      <c r="AB34" s="81">
        <f t="shared" si="12"/>
        <v>4631238634</v>
      </c>
      <c r="AC34" s="96">
        <f t="shared" si="13"/>
        <v>0.61490062694870784</v>
      </c>
      <c r="AD34" s="80">
        <f>SUM(AD30:AD33)</f>
        <v>1450127812</v>
      </c>
      <c r="AE34" s="81">
        <f>SUM(AE30:AE33)</f>
        <v>59241315</v>
      </c>
      <c r="AF34" s="81">
        <f t="shared" si="14"/>
        <v>1509369127</v>
      </c>
      <c r="AG34" s="81">
        <f>SUM(AG30:AG33)</f>
        <v>7707047861</v>
      </c>
      <c r="AH34" s="81">
        <f>SUM(AH30:AH33)</f>
        <v>8206259185</v>
      </c>
      <c r="AI34" s="82">
        <f>SUM(AI30:AI33)</f>
        <v>4311426395</v>
      </c>
      <c r="AJ34" s="116">
        <f t="shared" si="15"/>
        <v>0.52538267410329176</v>
      </c>
      <c r="AK34" s="117">
        <f t="shared" si="16"/>
        <v>9.978183090265369E-2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26608577037</v>
      </c>
      <c r="E35" s="84">
        <f>SUM(E9:E14,E16:E21,E23:E28,E30:E33)</f>
        <v>3081209464</v>
      </c>
      <c r="F35" s="85">
        <f t="shared" si="0"/>
        <v>29689786501</v>
      </c>
      <c r="G35" s="83">
        <f>SUM(G9:G14,G16:G21,G23:G28,G30:G33)</f>
        <v>25761697174</v>
      </c>
      <c r="H35" s="84">
        <f>SUM(H9:H14,H16:H21,H23:H28,H30:H33)</f>
        <v>3208278589</v>
      </c>
      <c r="I35" s="85">
        <f t="shared" si="1"/>
        <v>28969975763</v>
      </c>
      <c r="J35" s="83">
        <f>SUM(J9:J14,J16:J21,J23:J28,J30:J33)</f>
        <v>4366805858</v>
      </c>
      <c r="K35" s="84">
        <f>SUM(K9:K14,K16:K21,K23:K28,K30:K33)</f>
        <v>333516038</v>
      </c>
      <c r="L35" s="84">
        <f t="shared" si="2"/>
        <v>4700321896</v>
      </c>
      <c r="M35" s="97">
        <f t="shared" si="3"/>
        <v>0.15831443906953274</v>
      </c>
      <c r="N35" s="83">
        <f>SUM(N9:N14,N16:N21,N23:N28,N30:N33)</f>
        <v>5572409064</v>
      </c>
      <c r="O35" s="84">
        <f>SUM(O9:O14,O16:O21,O23:O28,O30:O33)</f>
        <v>872578892</v>
      </c>
      <c r="P35" s="84">
        <f t="shared" si="4"/>
        <v>6444987956</v>
      </c>
      <c r="Q35" s="97">
        <f t="shared" si="5"/>
        <v>0.21707761205298404</v>
      </c>
      <c r="R35" s="83">
        <f>SUM(R9:R14,R16:R21,R23:R28,R30:R33)</f>
        <v>4496794805</v>
      </c>
      <c r="S35" s="84">
        <f>SUM(S9:S14,S16:S21,S23:S28,S30:S33)</f>
        <v>411640525</v>
      </c>
      <c r="T35" s="84">
        <f t="shared" si="6"/>
        <v>4908435330</v>
      </c>
      <c r="U35" s="97">
        <f t="shared" si="7"/>
        <v>0.16943180657641338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14436009727</v>
      </c>
      <c r="AA35" s="84">
        <f t="shared" si="11"/>
        <v>1617735455</v>
      </c>
      <c r="AB35" s="84">
        <f t="shared" si="12"/>
        <v>16053745182</v>
      </c>
      <c r="AC35" s="97">
        <f t="shared" si="13"/>
        <v>0.55415114300867285</v>
      </c>
      <c r="AD35" s="83">
        <f>SUM(AD9:AD14,AD16:AD21,AD23:AD28,AD30:AD33)</f>
        <v>5012048572</v>
      </c>
      <c r="AE35" s="84">
        <f>SUM(AE9:AE14,AE16:AE21,AE23:AE28,AE30:AE33)</f>
        <v>416434518</v>
      </c>
      <c r="AF35" s="84">
        <f t="shared" si="14"/>
        <v>5428483090</v>
      </c>
      <c r="AG35" s="84">
        <f>SUM(AG9:AG14,AG16:AG21,AG23:AG28,AG30:AG33)</f>
        <v>27850969399</v>
      </c>
      <c r="AH35" s="84">
        <f>SUM(AH9:AH14,AH16:AH21,AH23:AH28,AH30:AH33)</f>
        <v>28843471286</v>
      </c>
      <c r="AI35" s="85">
        <f>SUM(AI9:AI14,AI16:AI21,AI23:AI28,AI30:AI33)</f>
        <v>15489119354</v>
      </c>
      <c r="AJ35" s="118">
        <f t="shared" si="15"/>
        <v>0.53700607671026357</v>
      </c>
      <c r="AK35" s="119">
        <f t="shared" si="16"/>
        <v>-9.5799830519505247E-2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p7N16S0V8ctPsNKBIym2xfQATxiIAL/KMA9hZTFuw+deuiWED10PGF52hPQI26tgYJrvu1cVH4Yi/ClvYXslTQ==" saltValue="FCVXYoQ4YJYQ5pUbxF8Zyg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59375920935</v>
      </c>
      <c r="E9" s="78">
        <v>11034869388</v>
      </c>
      <c r="F9" s="79">
        <f>$D9       +$E9</f>
        <v>70410790323</v>
      </c>
      <c r="G9" s="77">
        <v>60907669480</v>
      </c>
      <c r="H9" s="78">
        <v>11309337951</v>
      </c>
      <c r="I9" s="79">
        <f>$G9       +$H9</f>
        <v>72217007431</v>
      </c>
      <c r="J9" s="77">
        <v>11433466081</v>
      </c>
      <c r="K9" s="78">
        <v>1175806543</v>
      </c>
      <c r="L9" s="78">
        <f>$J9       +$K9</f>
        <v>12609272624</v>
      </c>
      <c r="M9" s="95">
        <f>IF(($F9       =0),0,($L9       /$F9       ))</f>
        <v>0.17908153801649809</v>
      </c>
      <c r="N9" s="77">
        <v>15460970184</v>
      </c>
      <c r="O9" s="78">
        <v>2344511997</v>
      </c>
      <c r="P9" s="78">
        <f>$N9       +$O9</f>
        <v>17805482181</v>
      </c>
      <c r="Q9" s="95">
        <f>IF(($F9       =0),0,($P9       /$F9       ))</f>
        <v>0.25288002164611068</v>
      </c>
      <c r="R9" s="77">
        <v>12484154919</v>
      </c>
      <c r="S9" s="78">
        <v>1687418386</v>
      </c>
      <c r="T9" s="78">
        <f>$R9       +$S9</f>
        <v>14171573305</v>
      </c>
      <c r="U9" s="95">
        <f>IF(($I9       =0),0,($T9       /$I9       ))</f>
        <v>0.19623595340114697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39378591184</v>
      </c>
      <c r="AA9" s="78">
        <f>$K9       +$O9       +$S9</f>
        <v>5207736926</v>
      </c>
      <c r="AB9" s="78">
        <f>$Z9       +$AA9</f>
        <v>44586328110</v>
      </c>
      <c r="AC9" s="95">
        <f>IF(($I9       =0),0,($AB9       /$I9       ))</f>
        <v>0.61739373723842228</v>
      </c>
      <c r="AD9" s="77">
        <v>12456790305</v>
      </c>
      <c r="AE9" s="78">
        <v>2389036099</v>
      </c>
      <c r="AF9" s="78">
        <f>$AD9       +$AE9</f>
        <v>14845826404</v>
      </c>
      <c r="AG9" s="78">
        <v>61541806583</v>
      </c>
      <c r="AH9" s="78">
        <v>62646294416</v>
      </c>
      <c r="AI9" s="79">
        <v>40942313415</v>
      </c>
      <c r="AJ9" s="114">
        <f>IF(($AH9       =0),0,($AI9       /$AH9       ))</f>
        <v>0.6535472496285949</v>
      </c>
      <c r="AK9" s="115">
        <f>IF(($AF9       =0),0,(($T9       /$AF9       )-1))</f>
        <v>-4.5417013553272545E-2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59375920935</v>
      </c>
      <c r="E10" s="81">
        <f>E9</f>
        <v>11034869388</v>
      </c>
      <c r="F10" s="82">
        <f t="shared" ref="F10:F45" si="0">$D10      +$E10</f>
        <v>70410790323</v>
      </c>
      <c r="G10" s="80">
        <f>G9</f>
        <v>60907669480</v>
      </c>
      <c r="H10" s="81">
        <f>H9</f>
        <v>11309337951</v>
      </c>
      <c r="I10" s="82">
        <f t="shared" ref="I10:I45" si="1">$G10      +$H10</f>
        <v>72217007431</v>
      </c>
      <c r="J10" s="80">
        <f>J9</f>
        <v>11433466081</v>
      </c>
      <c r="K10" s="81">
        <f>K9</f>
        <v>1175806543</v>
      </c>
      <c r="L10" s="81">
        <f t="shared" ref="L10:L45" si="2">$J10      +$K10</f>
        <v>12609272624</v>
      </c>
      <c r="M10" s="96">
        <f t="shared" ref="M10:M45" si="3">IF(($F10      =0),0,($L10      /$F10      ))</f>
        <v>0.17908153801649809</v>
      </c>
      <c r="N10" s="80">
        <f>N9</f>
        <v>15460970184</v>
      </c>
      <c r="O10" s="81">
        <f>O9</f>
        <v>2344511997</v>
      </c>
      <c r="P10" s="81">
        <f t="shared" ref="P10:P45" si="4">$N10      +$O10</f>
        <v>17805482181</v>
      </c>
      <c r="Q10" s="96">
        <f t="shared" ref="Q10:Q45" si="5">IF(($F10      =0),0,($P10      /$F10      ))</f>
        <v>0.25288002164611068</v>
      </c>
      <c r="R10" s="80">
        <f>R9</f>
        <v>12484154919</v>
      </c>
      <c r="S10" s="81">
        <f>S9</f>
        <v>1687418386</v>
      </c>
      <c r="T10" s="81">
        <f t="shared" ref="T10:T45" si="6">$R10      +$S10</f>
        <v>14171573305</v>
      </c>
      <c r="U10" s="96">
        <f t="shared" ref="U10:U45" si="7">IF(($I10      =0),0,($T10      /$I10      ))</f>
        <v>0.19623595340114697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      +$R10</f>
        <v>39378591184</v>
      </c>
      <c r="AA10" s="81">
        <f t="shared" ref="AA10:AA45" si="11">$K10      +$O10      +$S10</f>
        <v>5207736926</v>
      </c>
      <c r="AB10" s="81">
        <f t="shared" ref="AB10:AB45" si="12">$Z10      +$AA10</f>
        <v>44586328110</v>
      </c>
      <c r="AC10" s="96">
        <f t="shared" ref="AC10:AC45" si="13">IF(($I10      =0),0,($AB10      /$I10      ))</f>
        <v>0.61739373723842228</v>
      </c>
      <c r="AD10" s="80">
        <f>AD9</f>
        <v>12456790305</v>
      </c>
      <c r="AE10" s="81">
        <f>AE9</f>
        <v>2389036099</v>
      </c>
      <c r="AF10" s="81">
        <f t="shared" ref="AF10:AF45" si="14">$AD10      +$AE10</f>
        <v>14845826404</v>
      </c>
      <c r="AG10" s="81">
        <f>AG9</f>
        <v>61541806583</v>
      </c>
      <c r="AH10" s="81">
        <f>AH9</f>
        <v>62646294416</v>
      </c>
      <c r="AI10" s="82">
        <f>AI9</f>
        <v>40942313415</v>
      </c>
      <c r="AJ10" s="116">
        <f t="shared" ref="AJ10:AJ45" si="15">IF(($AH10      =0),0,($AI10      /$AH10      ))</f>
        <v>0.6535472496285949</v>
      </c>
      <c r="AK10" s="117">
        <f t="shared" ref="AK10:AK45" si="16">IF(($AF10      =0),0,(($T10      /$AF10      )-1))</f>
        <v>-4.5417013553272545E-2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468087549</v>
      </c>
      <c r="E11" s="78">
        <v>51648038</v>
      </c>
      <c r="F11" s="79">
        <f t="shared" si="0"/>
        <v>519735587</v>
      </c>
      <c r="G11" s="77">
        <v>481344848</v>
      </c>
      <c r="H11" s="78">
        <v>63460513</v>
      </c>
      <c r="I11" s="79">
        <f t="shared" si="1"/>
        <v>544805361</v>
      </c>
      <c r="J11" s="77">
        <v>99801930</v>
      </c>
      <c r="K11" s="78">
        <v>9405061</v>
      </c>
      <c r="L11" s="78">
        <f t="shared" si="2"/>
        <v>109206991</v>
      </c>
      <c r="M11" s="95">
        <f t="shared" si="3"/>
        <v>0.21012028756845547</v>
      </c>
      <c r="N11" s="77">
        <v>95633981</v>
      </c>
      <c r="O11" s="78">
        <v>9580636</v>
      </c>
      <c r="P11" s="78">
        <f t="shared" si="4"/>
        <v>105214617</v>
      </c>
      <c r="Q11" s="95">
        <f t="shared" si="5"/>
        <v>0.20243873929687251</v>
      </c>
      <c r="R11" s="77">
        <v>80563680</v>
      </c>
      <c r="S11" s="78">
        <v>4951810</v>
      </c>
      <c r="T11" s="78">
        <f t="shared" si="6"/>
        <v>85515490</v>
      </c>
      <c r="U11" s="95">
        <f t="shared" si="7"/>
        <v>0.15696521385735776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275999591</v>
      </c>
      <c r="AA11" s="78">
        <f t="shared" si="11"/>
        <v>23937507</v>
      </c>
      <c r="AB11" s="78">
        <f t="shared" si="12"/>
        <v>299937098</v>
      </c>
      <c r="AC11" s="95">
        <f t="shared" si="13"/>
        <v>0.55053991658499846</v>
      </c>
      <c r="AD11" s="77">
        <v>95491362</v>
      </c>
      <c r="AE11" s="78">
        <v>11599055</v>
      </c>
      <c r="AF11" s="78">
        <f t="shared" si="14"/>
        <v>107090417</v>
      </c>
      <c r="AG11" s="78">
        <v>475446029</v>
      </c>
      <c r="AH11" s="78">
        <v>531360519</v>
      </c>
      <c r="AI11" s="79">
        <v>325944760</v>
      </c>
      <c r="AJ11" s="114">
        <f t="shared" si="15"/>
        <v>0.61341546529165447</v>
      </c>
      <c r="AK11" s="115">
        <f t="shared" si="16"/>
        <v>-0.20146459043109333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394800236</v>
      </c>
      <c r="E12" s="78">
        <v>86994625</v>
      </c>
      <c r="F12" s="79">
        <f t="shared" si="0"/>
        <v>481794861</v>
      </c>
      <c r="G12" s="77">
        <v>427076689</v>
      </c>
      <c r="H12" s="78">
        <v>83894095</v>
      </c>
      <c r="I12" s="79">
        <f t="shared" si="1"/>
        <v>510970784</v>
      </c>
      <c r="J12" s="77">
        <v>86451463</v>
      </c>
      <c r="K12" s="78">
        <v>2920159</v>
      </c>
      <c r="L12" s="78">
        <f t="shared" si="2"/>
        <v>89371622</v>
      </c>
      <c r="M12" s="95">
        <f t="shared" si="3"/>
        <v>0.18549725045738916</v>
      </c>
      <c r="N12" s="77">
        <v>89746015</v>
      </c>
      <c r="O12" s="78">
        <v>11876858</v>
      </c>
      <c r="P12" s="78">
        <f t="shared" si="4"/>
        <v>101622873</v>
      </c>
      <c r="Q12" s="95">
        <f t="shared" si="5"/>
        <v>0.21092560594995635</v>
      </c>
      <c r="R12" s="77">
        <v>94091928</v>
      </c>
      <c r="S12" s="78">
        <v>14341142</v>
      </c>
      <c r="T12" s="78">
        <f t="shared" si="6"/>
        <v>108433070</v>
      </c>
      <c r="U12" s="95">
        <f t="shared" si="7"/>
        <v>0.212209921575477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270289406</v>
      </c>
      <c r="AA12" s="78">
        <f t="shared" si="11"/>
        <v>29138159</v>
      </c>
      <c r="AB12" s="78">
        <f t="shared" si="12"/>
        <v>299427565</v>
      </c>
      <c r="AC12" s="95">
        <f t="shared" si="13"/>
        <v>0.58599742759460782</v>
      </c>
      <c r="AD12" s="77">
        <v>91490807</v>
      </c>
      <c r="AE12" s="78">
        <v>8005219</v>
      </c>
      <c r="AF12" s="78">
        <f t="shared" si="14"/>
        <v>99496026</v>
      </c>
      <c r="AG12" s="78">
        <v>465958326</v>
      </c>
      <c r="AH12" s="78">
        <v>467887914</v>
      </c>
      <c r="AI12" s="79">
        <v>286175538</v>
      </c>
      <c r="AJ12" s="114">
        <f t="shared" si="15"/>
        <v>0.61163267833415336</v>
      </c>
      <c r="AK12" s="115">
        <f t="shared" si="16"/>
        <v>8.9823125196980325E-2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540375276</v>
      </c>
      <c r="E13" s="78">
        <v>102440609</v>
      </c>
      <c r="F13" s="79">
        <f t="shared" si="0"/>
        <v>642815885</v>
      </c>
      <c r="G13" s="77">
        <v>547126599</v>
      </c>
      <c r="H13" s="78">
        <v>110441052</v>
      </c>
      <c r="I13" s="79">
        <f t="shared" si="1"/>
        <v>657567651</v>
      </c>
      <c r="J13" s="77">
        <v>116045380</v>
      </c>
      <c r="K13" s="78">
        <v>11009382</v>
      </c>
      <c r="L13" s="78">
        <f t="shared" si="2"/>
        <v>127054762</v>
      </c>
      <c r="M13" s="95">
        <f t="shared" si="3"/>
        <v>0.1976534260661589</v>
      </c>
      <c r="N13" s="77">
        <v>131871403</v>
      </c>
      <c r="O13" s="78">
        <v>31960505</v>
      </c>
      <c r="P13" s="78">
        <f t="shared" si="4"/>
        <v>163831908</v>
      </c>
      <c r="Q13" s="95">
        <f t="shared" si="5"/>
        <v>0.25486599168282842</v>
      </c>
      <c r="R13" s="77">
        <v>117881244</v>
      </c>
      <c r="S13" s="78">
        <v>19418640</v>
      </c>
      <c r="T13" s="78">
        <f t="shared" si="6"/>
        <v>137299884</v>
      </c>
      <c r="U13" s="95">
        <f t="shared" si="7"/>
        <v>0.2087996326936101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365798027</v>
      </c>
      <c r="AA13" s="78">
        <f t="shared" si="11"/>
        <v>62388527</v>
      </c>
      <c r="AB13" s="78">
        <f t="shared" si="12"/>
        <v>428186554</v>
      </c>
      <c r="AC13" s="95">
        <f t="shared" si="13"/>
        <v>0.65116730324071248</v>
      </c>
      <c r="AD13" s="77">
        <v>102966242</v>
      </c>
      <c r="AE13" s="78">
        <v>14746897</v>
      </c>
      <c r="AF13" s="78">
        <f t="shared" si="14"/>
        <v>117713139</v>
      </c>
      <c r="AG13" s="78">
        <v>571224003</v>
      </c>
      <c r="AH13" s="78">
        <v>575366088</v>
      </c>
      <c r="AI13" s="79">
        <v>362960669</v>
      </c>
      <c r="AJ13" s="114">
        <f t="shared" si="15"/>
        <v>0.63083430978990895</v>
      </c>
      <c r="AK13" s="115">
        <f t="shared" si="16"/>
        <v>0.16639387214030532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1609772399</v>
      </c>
      <c r="E14" s="78">
        <v>312265443</v>
      </c>
      <c r="F14" s="79">
        <f t="shared" si="0"/>
        <v>1922037842</v>
      </c>
      <c r="G14" s="77">
        <v>1597320515</v>
      </c>
      <c r="H14" s="78">
        <v>333252764</v>
      </c>
      <c r="I14" s="79">
        <f t="shared" si="1"/>
        <v>1930573279</v>
      </c>
      <c r="J14" s="77">
        <v>340475592</v>
      </c>
      <c r="K14" s="78">
        <v>23906789</v>
      </c>
      <c r="L14" s="78">
        <f t="shared" si="2"/>
        <v>364382381</v>
      </c>
      <c r="M14" s="95">
        <f t="shared" si="3"/>
        <v>0.18958127308296774</v>
      </c>
      <c r="N14" s="77">
        <v>349664962</v>
      </c>
      <c r="O14" s="78">
        <v>46734510</v>
      </c>
      <c r="P14" s="78">
        <f t="shared" si="4"/>
        <v>396399472</v>
      </c>
      <c r="Q14" s="95">
        <f t="shared" si="5"/>
        <v>0.20623916102896375</v>
      </c>
      <c r="R14" s="77">
        <v>345539581</v>
      </c>
      <c r="S14" s="78">
        <v>41675216</v>
      </c>
      <c r="T14" s="78">
        <f t="shared" si="6"/>
        <v>387214797</v>
      </c>
      <c r="U14" s="95">
        <f t="shared" si="7"/>
        <v>0.20056985208070935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1035680135</v>
      </c>
      <c r="AA14" s="78">
        <f t="shared" si="11"/>
        <v>112316515</v>
      </c>
      <c r="AB14" s="78">
        <f t="shared" si="12"/>
        <v>1147996650</v>
      </c>
      <c r="AC14" s="95">
        <f t="shared" si="13"/>
        <v>0.59464028767384591</v>
      </c>
      <c r="AD14" s="77">
        <v>316400405</v>
      </c>
      <c r="AE14" s="78">
        <v>38615982</v>
      </c>
      <c r="AF14" s="78">
        <f t="shared" si="14"/>
        <v>355016387</v>
      </c>
      <c r="AG14" s="78">
        <v>1767211043</v>
      </c>
      <c r="AH14" s="78">
        <v>1757183026</v>
      </c>
      <c r="AI14" s="79">
        <v>1063282789</v>
      </c>
      <c r="AJ14" s="114">
        <f t="shared" si="15"/>
        <v>0.60510645349245484</v>
      </c>
      <c r="AK14" s="115">
        <f t="shared" si="16"/>
        <v>9.0695559920731306E-2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1071330062</v>
      </c>
      <c r="E15" s="78">
        <v>209052395</v>
      </c>
      <c r="F15" s="79">
        <f t="shared" si="0"/>
        <v>1280382457</v>
      </c>
      <c r="G15" s="77">
        <v>1071352206</v>
      </c>
      <c r="H15" s="78">
        <v>248689919</v>
      </c>
      <c r="I15" s="79">
        <f t="shared" si="1"/>
        <v>1320042125</v>
      </c>
      <c r="J15" s="77">
        <v>184988235</v>
      </c>
      <c r="K15" s="78">
        <v>8175527</v>
      </c>
      <c r="L15" s="78">
        <f t="shared" si="2"/>
        <v>193163762</v>
      </c>
      <c r="M15" s="95">
        <f t="shared" si="3"/>
        <v>0.15086411169096486</v>
      </c>
      <c r="N15" s="77">
        <v>250538658</v>
      </c>
      <c r="O15" s="78">
        <v>47473878</v>
      </c>
      <c r="P15" s="78">
        <f t="shared" si="4"/>
        <v>298012536</v>
      </c>
      <c r="Q15" s="95">
        <f t="shared" si="5"/>
        <v>0.23275274850161431</v>
      </c>
      <c r="R15" s="77">
        <v>212985847</v>
      </c>
      <c r="S15" s="78">
        <v>37477012</v>
      </c>
      <c r="T15" s="78">
        <f t="shared" si="6"/>
        <v>250462859</v>
      </c>
      <c r="U15" s="95">
        <f t="shared" si="7"/>
        <v>0.18973853504864474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648512740</v>
      </c>
      <c r="AA15" s="78">
        <f t="shared" si="11"/>
        <v>93126417</v>
      </c>
      <c r="AB15" s="78">
        <f t="shared" si="12"/>
        <v>741639157</v>
      </c>
      <c r="AC15" s="95">
        <f t="shared" si="13"/>
        <v>0.56182991660209325</v>
      </c>
      <c r="AD15" s="77">
        <v>191119335</v>
      </c>
      <c r="AE15" s="78">
        <v>42235572</v>
      </c>
      <c r="AF15" s="78">
        <f t="shared" si="14"/>
        <v>233354907</v>
      </c>
      <c r="AG15" s="78">
        <v>1220427660</v>
      </c>
      <c r="AH15" s="78">
        <v>1204415795</v>
      </c>
      <c r="AI15" s="79">
        <v>696419233</v>
      </c>
      <c r="AJ15" s="114">
        <f t="shared" si="15"/>
        <v>0.57822160410973356</v>
      </c>
      <c r="AK15" s="115">
        <f t="shared" si="16"/>
        <v>7.3313015868999853E-2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506374303</v>
      </c>
      <c r="E16" s="78">
        <v>38500000</v>
      </c>
      <c r="F16" s="79">
        <f t="shared" si="0"/>
        <v>544874303</v>
      </c>
      <c r="G16" s="77">
        <v>593812297</v>
      </c>
      <c r="H16" s="78">
        <v>151738000</v>
      </c>
      <c r="I16" s="79">
        <f t="shared" si="1"/>
        <v>745550297</v>
      </c>
      <c r="J16" s="77">
        <v>96820856</v>
      </c>
      <c r="K16" s="78">
        <v>66183</v>
      </c>
      <c r="L16" s="78">
        <f t="shared" si="2"/>
        <v>96887039</v>
      </c>
      <c r="M16" s="95">
        <f t="shared" si="3"/>
        <v>0.17781539424148618</v>
      </c>
      <c r="N16" s="77">
        <v>140763622</v>
      </c>
      <c r="O16" s="78">
        <v>3512317</v>
      </c>
      <c r="P16" s="78">
        <f t="shared" si="4"/>
        <v>144275939</v>
      </c>
      <c r="Q16" s="95">
        <f t="shared" si="5"/>
        <v>0.26478756330705505</v>
      </c>
      <c r="R16" s="77">
        <v>145366158</v>
      </c>
      <c r="S16" s="78">
        <v>18420928</v>
      </c>
      <c r="T16" s="78">
        <f t="shared" si="6"/>
        <v>163787086</v>
      </c>
      <c r="U16" s="95">
        <f t="shared" si="7"/>
        <v>0.21968616558675988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382950636</v>
      </c>
      <c r="AA16" s="78">
        <f t="shared" si="11"/>
        <v>21999428</v>
      </c>
      <c r="AB16" s="78">
        <f t="shared" si="12"/>
        <v>404950064</v>
      </c>
      <c r="AC16" s="95">
        <f t="shared" si="13"/>
        <v>0.54315592875419372</v>
      </c>
      <c r="AD16" s="77">
        <v>143990081</v>
      </c>
      <c r="AE16" s="78">
        <v>4633778</v>
      </c>
      <c r="AF16" s="78">
        <f t="shared" si="14"/>
        <v>148623859</v>
      </c>
      <c r="AG16" s="78">
        <v>484576676</v>
      </c>
      <c r="AH16" s="78">
        <v>597704850</v>
      </c>
      <c r="AI16" s="79">
        <v>438329329</v>
      </c>
      <c r="AJ16" s="114">
        <f t="shared" si="15"/>
        <v>0.73335414460832971</v>
      </c>
      <c r="AK16" s="115">
        <f t="shared" si="16"/>
        <v>0.10202417769276195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4590739825</v>
      </c>
      <c r="E17" s="81">
        <f>SUM(E11:E16)</f>
        <v>800901110</v>
      </c>
      <c r="F17" s="82">
        <f t="shared" si="0"/>
        <v>5391640935</v>
      </c>
      <c r="G17" s="80">
        <f>SUM(G11:G16)</f>
        <v>4718033154</v>
      </c>
      <c r="H17" s="81">
        <f>SUM(H11:H16)</f>
        <v>991476343</v>
      </c>
      <c r="I17" s="82">
        <f t="shared" si="1"/>
        <v>5709509497</v>
      </c>
      <c r="J17" s="80">
        <f>SUM(J11:J16)</f>
        <v>924583456</v>
      </c>
      <c r="K17" s="81">
        <f>SUM(K11:K16)</f>
        <v>55483101</v>
      </c>
      <c r="L17" s="81">
        <f t="shared" si="2"/>
        <v>980066557</v>
      </c>
      <c r="M17" s="96">
        <f t="shared" si="3"/>
        <v>0.18177519030205969</v>
      </c>
      <c r="N17" s="80">
        <f>SUM(N11:N16)</f>
        <v>1058218641</v>
      </c>
      <c r="O17" s="81">
        <f>SUM(O11:O16)</f>
        <v>151138704</v>
      </c>
      <c r="P17" s="81">
        <f t="shared" si="4"/>
        <v>1209357345</v>
      </c>
      <c r="Q17" s="96">
        <f t="shared" si="5"/>
        <v>0.22430227820799792</v>
      </c>
      <c r="R17" s="80">
        <f>SUM(R11:R16)</f>
        <v>996428438</v>
      </c>
      <c r="S17" s="81">
        <f>SUM(S11:S16)</f>
        <v>136284748</v>
      </c>
      <c r="T17" s="81">
        <f t="shared" si="6"/>
        <v>1132713186</v>
      </c>
      <c r="U17" s="96">
        <f t="shared" si="7"/>
        <v>0.19839062998234294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2979230535</v>
      </c>
      <c r="AA17" s="81">
        <f t="shared" si="11"/>
        <v>342906553</v>
      </c>
      <c r="AB17" s="81">
        <f t="shared" si="12"/>
        <v>3322137088</v>
      </c>
      <c r="AC17" s="96">
        <f t="shared" si="13"/>
        <v>0.58186033139021509</v>
      </c>
      <c r="AD17" s="80">
        <f>SUM(AD11:AD16)</f>
        <v>941458232</v>
      </c>
      <c r="AE17" s="81">
        <f>SUM(AE11:AE16)</f>
        <v>119836503</v>
      </c>
      <c r="AF17" s="81">
        <f t="shared" si="14"/>
        <v>1061294735</v>
      </c>
      <c r="AG17" s="81">
        <f>SUM(AG11:AG16)</f>
        <v>4984843737</v>
      </c>
      <c r="AH17" s="81">
        <f>SUM(AH11:AH16)</f>
        <v>5133918192</v>
      </c>
      <c r="AI17" s="82">
        <f>SUM(AI11:AI16)</f>
        <v>3173112318</v>
      </c>
      <c r="AJ17" s="116">
        <f t="shared" si="15"/>
        <v>0.61806834455300563</v>
      </c>
      <c r="AK17" s="117">
        <f t="shared" si="16"/>
        <v>6.729370140519908E-2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912736772</v>
      </c>
      <c r="E18" s="78">
        <v>73264405</v>
      </c>
      <c r="F18" s="79">
        <f t="shared" si="0"/>
        <v>986001177</v>
      </c>
      <c r="G18" s="77">
        <v>948840166</v>
      </c>
      <c r="H18" s="78">
        <v>84975541</v>
      </c>
      <c r="I18" s="79">
        <f t="shared" si="1"/>
        <v>1033815707</v>
      </c>
      <c r="J18" s="77">
        <v>155353004</v>
      </c>
      <c r="K18" s="78">
        <v>10014357</v>
      </c>
      <c r="L18" s="78">
        <f t="shared" si="2"/>
        <v>165367361</v>
      </c>
      <c r="M18" s="95">
        <f t="shared" si="3"/>
        <v>0.16771517606413566</v>
      </c>
      <c r="N18" s="77">
        <v>168237351</v>
      </c>
      <c r="O18" s="78">
        <v>18704483</v>
      </c>
      <c r="P18" s="78">
        <f t="shared" si="4"/>
        <v>186941834</v>
      </c>
      <c r="Q18" s="95">
        <f t="shared" si="5"/>
        <v>0.18959595420442382</v>
      </c>
      <c r="R18" s="77">
        <v>168731363</v>
      </c>
      <c r="S18" s="78">
        <v>12818808</v>
      </c>
      <c r="T18" s="78">
        <f t="shared" si="6"/>
        <v>181550171</v>
      </c>
      <c r="U18" s="95">
        <f t="shared" si="7"/>
        <v>0.17561173599000077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492321718</v>
      </c>
      <c r="AA18" s="78">
        <f t="shared" si="11"/>
        <v>41537648</v>
      </c>
      <c r="AB18" s="78">
        <f t="shared" si="12"/>
        <v>533859366</v>
      </c>
      <c r="AC18" s="95">
        <f t="shared" si="13"/>
        <v>0.51639703516325086</v>
      </c>
      <c r="AD18" s="77">
        <v>154548802</v>
      </c>
      <c r="AE18" s="78">
        <v>17628450</v>
      </c>
      <c r="AF18" s="78">
        <f t="shared" si="14"/>
        <v>172177252</v>
      </c>
      <c r="AG18" s="78">
        <v>891627056</v>
      </c>
      <c r="AH18" s="78">
        <v>931425816</v>
      </c>
      <c r="AI18" s="79">
        <v>525743977</v>
      </c>
      <c r="AJ18" s="114">
        <f t="shared" si="15"/>
        <v>0.56445072486588665</v>
      </c>
      <c r="AK18" s="115">
        <f t="shared" si="16"/>
        <v>5.4437615254772531E-2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3064960261</v>
      </c>
      <c r="E19" s="78">
        <v>457423210</v>
      </c>
      <c r="F19" s="79">
        <f t="shared" si="0"/>
        <v>3522383471</v>
      </c>
      <c r="G19" s="77">
        <v>3076951558</v>
      </c>
      <c r="H19" s="78">
        <v>495742138</v>
      </c>
      <c r="I19" s="79">
        <f t="shared" si="1"/>
        <v>3572693696</v>
      </c>
      <c r="J19" s="77">
        <v>597500482</v>
      </c>
      <c r="K19" s="78">
        <v>14549722</v>
      </c>
      <c r="L19" s="78">
        <f t="shared" si="2"/>
        <v>612050204</v>
      </c>
      <c r="M19" s="95">
        <f t="shared" si="3"/>
        <v>0.17376024190411038</v>
      </c>
      <c r="N19" s="77">
        <v>834026287</v>
      </c>
      <c r="O19" s="78">
        <v>139452607</v>
      </c>
      <c r="P19" s="78">
        <f t="shared" si="4"/>
        <v>973478894</v>
      </c>
      <c r="Q19" s="95">
        <f t="shared" si="5"/>
        <v>0.2763693680755408</v>
      </c>
      <c r="R19" s="77">
        <v>545259036</v>
      </c>
      <c r="S19" s="78">
        <v>76449689</v>
      </c>
      <c r="T19" s="78">
        <f t="shared" si="6"/>
        <v>621708725</v>
      </c>
      <c r="U19" s="95">
        <f t="shared" si="7"/>
        <v>0.17401680017967036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1976785805</v>
      </c>
      <c r="AA19" s="78">
        <f t="shared" si="11"/>
        <v>230452018</v>
      </c>
      <c r="AB19" s="78">
        <f t="shared" si="12"/>
        <v>2207237823</v>
      </c>
      <c r="AC19" s="95">
        <f t="shared" si="13"/>
        <v>0.61780774138886607</v>
      </c>
      <c r="AD19" s="77">
        <v>480045921</v>
      </c>
      <c r="AE19" s="78">
        <v>31903159</v>
      </c>
      <c r="AF19" s="78">
        <f t="shared" si="14"/>
        <v>511949080</v>
      </c>
      <c r="AG19" s="78">
        <v>3008612381</v>
      </c>
      <c r="AH19" s="78">
        <v>3013986632</v>
      </c>
      <c r="AI19" s="79">
        <v>1917356653</v>
      </c>
      <c r="AJ19" s="114">
        <f t="shared" si="15"/>
        <v>0.63615300500775418</v>
      </c>
      <c r="AK19" s="115">
        <f t="shared" si="16"/>
        <v>0.21439562895591102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2258348868</v>
      </c>
      <c r="E20" s="78">
        <v>504799865</v>
      </c>
      <c r="F20" s="79">
        <f t="shared" si="0"/>
        <v>2763148733</v>
      </c>
      <c r="G20" s="77">
        <v>2360377428</v>
      </c>
      <c r="H20" s="78">
        <v>491726021</v>
      </c>
      <c r="I20" s="79">
        <f t="shared" si="1"/>
        <v>2852103449</v>
      </c>
      <c r="J20" s="77">
        <v>346456254</v>
      </c>
      <c r="K20" s="78">
        <v>26847318</v>
      </c>
      <c r="L20" s="78">
        <f t="shared" si="2"/>
        <v>373303572</v>
      </c>
      <c r="M20" s="95">
        <f t="shared" si="3"/>
        <v>0.1351007882933242</v>
      </c>
      <c r="N20" s="77">
        <v>449343452</v>
      </c>
      <c r="O20" s="78">
        <v>99397585</v>
      </c>
      <c r="P20" s="78">
        <f t="shared" si="4"/>
        <v>548741037</v>
      </c>
      <c r="Q20" s="95">
        <f t="shared" si="5"/>
        <v>0.19859265281178767</v>
      </c>
      <c r="R20" s="77">
        <v>610268842</v>
      </c>
      <c r="S20" s="78">
        <v>85821378</v>
      </c>
      <c r="T20" s="78">
        <f t="shared" si="6"/>
        <v>696090220</v>
      </c>
      <c r="U20" s="95">
        <f t="shared" si="7"/>
        <v>0.24406205190210126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1406068548</v>
      </c>
      <c r="AA20" s="78">
        <f t="shared" si="11"/>
        <v>212066281</v>
      </c>
      <c r="AB20" s="78">
        <f t="shared" si="12"/>
        <v>1618134829</v>
      </c>
      <c r="AC20" s="95">
        <f t="shared" si="13"/>
        <v>0.56734787427410738</v>
      </c>
      <c r="AD20" s="77">
        <v>557379189</v>
      </c>
      <c r="AE20" s="78">
        <v>50764086</v>
      </c>
      <c r="AF20" s="78">
        <f t="shared" si="14"/>
        <v>608143275</v>
      </c>
      <c r="AG20" s="78">
        <v>2511338013</v>
      </c>
      <c r="AH20" s="78">
        <v>2498373648</v>
      </c>
      <c r="AI20" s="79">
        <v>1488762994</v>
      </c>
      <c r="AJ20" s="114">
        <f t="shared" si="15"/>
        <v>0.59589285021149085</v>
      </c>
      <c r="AK20" s="115">
        <f t="shared" si="16"/>
        <v>0.14461550199663065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1483959805</v>
      </c>
      <c r="E21" s="78">
        <v>190530652</v>
      </c>
      <c r="F21" s="79">
        <f t="shared" si="0"/>
        <v>1674490457</v>
      </c>
      <c r="G21" s="77">
        <v>1450126732</v>
      </c>
      <c r="H21" s="78">
        <v>293274201</v>
      </c>
      <c r="I21" s="79">
        <f t="shared" si="1"/>
        <v>1743400933</v>
      </c>
      <c r="J21" s="77">
        <v>240578891</v>
      </c>
      <c r="K21" s="78">
        <v>46088072</v>
      </c>
      <c r="L21" s="78">
        <f t="shared" si="2"/>
        <v>286666963</v>
      </c>
      <c r="M21" s="95">
        <f t="shared" si="3"/>
        <v>0.17119653432578505</v>
      </c>
      <c r="N21" s="77">
        <v>283333294</v>
      </c>
      <c r="O21" s="78">
        <v>51686791</v>
      </c>
      <c r="P21" s="78">
        <f t="shared" si="4"/>
        <v>335020085</v>
      </c>
      <c r="Q21" s="95">
        <f t="shared" si="5"/>
        <v>0.20007285416258422</v>
      </c>
      <c r="R21" s="77">
        <v>285843780</v>
      </c>
      <c r="S21" s="78">
        <v>53292719</v>
      </c>
      <c r="T21" s="78">
        <f t="shared" si="6"/>
        <v>339136499</v>
      </c>
      <c r="U21" s="95">
        <f t="shared" si="7"/>
        <v>0.19452582167454879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809755965</v>
      </c>
      <c r="AA21" s="78">
        <f t="shared" si="11"/>
        <v>151067582</v>
      </c>
      <c r="AB21" s="78">
        <f t="shared" si="12"/>
        <v>960823547</v>
      </c>
      <c r="AC21" s="95">
        <f t="shared" si="13"/>
        <v>0.5511202436645708</v>
      </c>
      <c r="AD21" s="77">
        <v>398974332</v>
      </c>
      <c r="AE21" s="78">
        <v>59342680</v>
      </c>
      <c r="AF21" s="78">
        <f t="shared" si="14"/>
        <v>458317012</v>
      </c>
      <c r="AG21" s="78">
        <v>1674301157</v>
      </c>
      <c r="AH21" s="78">
        <v>1806745776</v>
      </c>
      <c r="AI21" s="79">
        <v>857065937</v>
      </c>
      <c r="AJ21" s="114">
        <f t="shared" si="15"/>
        <v>0.47436996858378155</v>
      </c>
      <c r="AK21" s="115">
        <f t="shared" si="16"/>
        <v>-0.26003947023463314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1070958133</v>
      </c>
      <c r="E22" s="78">
        <v>119474427</v>
      </c>
      <c r="F22" s="79">
        <f t="shared" si="0"/>
        <v>1190432560</v>
      </c>
      <c r="G22" s="77">
        <v>1038624136</v>
      </c>
      <c r="H22" s="78">
        <v>180598243</v>
      </c>
      <c r="I22" s="79">
        <f t="shared" si="1"/>
        <v>1219222379</v>
      </c>
      <c r="J22" s="77">
        <v>217834348</v>
      </c>
      <c r="K22" s="78">
        <v>18623483</v>
      </c>
      <c r="L22" s="78">
        <f t="shared" si="2"/>
        <v>236457831</v>
      </c>
      <c r="M22" s="95">
        <f t="shared" si="3"/>
        <v>0.1986318578181363</v>
      </c>
      <c r="N22" s="77">
        <v>237192392</v>
      </c>
      <c r="O22" s="78">
        <v>51112980</v>
      </c>
      <c r="P22" s="78">
        <f t="shared" si="4"/>
        <v>288305372</v>
      </c>
      <c r="Q22" s="95">
        <f t="shared" si="5"/>
        <v>0.24218538847761356</v>
      </c>
      <c r="R22" s="77">
        <v>256199320</v>
      </c>
      <c r="S22" s="78">
        <v>20791223</v>
      </c>
      <c r="T22" s="78">
        <f t="shared" si="6"/>
        <v>276990543</v>
      </c>
      <c r="U22" s="95">
        <f t="shared" si="7"/>
        <v>0.22718623589175441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711226060</v>
      </c>
      <c r="AA22" s="78">
        <f t="shared" si="11"/>
        <v>90527686</v>
      </c>
      <c r="AB22" s="78">
        <f t="shared" si="12"/>
        <v>801753746</v>
      </c>
      <c r="AC22" s="95">
        <f t="shared" si="13"/>
        <v>0.65759434850399834</v>
      </c>
      <c r="AD22" s="77">
        <v>219136796</v>
      </c>
      <c r="AE22" s="78">
        <v>19113788</v>
      </c>
      <c r="AF22" s="78">
        <f t="shared" si="14"/>
        <v>238250584</v>
      </c>
      <c r="AG22" s="78">
        <v>1081393457</v>
      </c>
      <c r="AH22" s="78">
        <v>1137663159</v>
      </c>
      <c r="AI22" s="79">
        <v>658628478</v>
      </c>
      <c r="AJ22" s="114">
        <f t="shared" si="15"/>
        <v>0.5789310067655975</v>
      </c>
      <c r="AK22" s="115">
        <f t="shared" si="16"/>
        <v>0.16260173784086085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475184441</v>
      </c>
      <c r="E23" s="78">
        <v>107668917</v>
      </c>
      <c r="F23" s="79">
        <f t="shared" si="0"/>
        <v>582853358</v>
      </c>
      <c r="G23" s="77">
        <v>510870456</v>
      </c>
      <c r="H23" s="78">
        <v>70219802</v>
      </c>
      <c r="I23" s="79">
        <f t="shared" si="1"/>
        <v>581090258</v>
      </c>
      <c r="J23" s="77">
        <v>83794292</v>
      </c>
      <c r="K23" s="78">
        <v>6243853</v>
      </c>
      <c r="L23" s="78">
        <f t="shared" si="2"/>
        <v>90038145</v>
      </c>
      <c r="M23" s="95">
        <f t="shared" si="3"/>
        <v>0.154478212682786</v>
      </c>
      <c r="N23" s="77">
        <v>121184630</v>
      </c>
      <c r="O23" s="78">
        <v>12574198</v>
      </c>
      <c r="P23" s="78">
        <f t="shared" si="4"/>
        <v>133758828</v>
      </c>
      <c r="Q23" s="95">
        <f t="shared" si="5"/>
        <v>0.22948967551457428</v>
      </c>
      <c r="R23" s="77">
        <v>110796430</v>
      </c>
      <c r="S23" s="78">
        <v>4434078</v>
      </c>
      <c r="T23" s="78">
        <f t="shared" si="6"/>
        <v>115230508</v>
      </c>
      <c r="U23" s="95">
        <f t="shared" si="7"/>
        <v>0.19830053320219318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315775352</v>
      </c>
      <c r="AA23" s="78">
        <f t="shared" si="11"/>
        <v>23252129</v>
      </c>
      <c r="AB23" s="78">
        <f t="shared" si="12"/>
        <v>339027481</v>
      </c>
      <c r="AC23" s="95">
        <f t="shared" si="13"/>
        <v>0.58343342765178485</v>
      </c>
      <c r="AD23" s="77">
        <v>116647885</v>
      </c>
      <c r="AE23" s="78">
        <v>4839547</v>
      </c>
      <c r="AF23" s="78">
        <f t="shared" si="14"/>
        <v>121487432</v>
      </c>
      <c r="AG23" s="78">
        <v>551262980</v>
      </c>
      <c r="AH23" s="78">
        <v>493272834</v>
      </c>
      <c r="AI23" s="79">
        <v>296119413</v>
      </c>
      <c r="AJ23" s="114">
        <f t="shared" si="15"/>
        <v>0.60031567236074468</v>
      </c>
      <c r="AK23" s="115">
        <f t="shared" si="16"/>
        <v>-5.1502644322912294E-2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9266148280</v>
      </c>
      <c r="E24" s="81">
        <f>SUM(E18:E23)</f>
        <v>1453161476</v>
      </c>
      <c r="F24" s="82">
        <f t="shared" si="0"/>
        <v>10719309756</v>
      </c>
      <c r="G24" s="80">
        <f>SUM(G18:G23)</f>
        <v>9385790476</v>
      </c>
      <c r="H24" s="81">
        <f>SUM(H18:H23)</f>
        <v>1616535946</v>
      </c>
      <c r="I24" s="82">
        <f t="shared" si="1"/>
        <v>11002326422</v>
      </c>
      <c r="J24" s="80">
        <f>SUM(J18:J23)</f>
        <v>1641517271</v>
      </c>
      <c r="K24" s="81">
        <f>SUM(K18:K23)</f>
        <v>122366805</v>
      </c>
      <c r="L24" s="81">
        <f t="shared" si="2"/>
        <v>1763884076</v>
      </c>
      <c r="M24" s="96">
        <f t="shared" si="3"/>
        <v>0.16455202024670365</v>
      </c>
      <c r="N24" s="80">
        <f>SUM(N18:N23)</f>
        <v>2093317406</v>
      </c>
      <c r="O24" s="81">
        <f>SUM(O18:O23)</f>
        <v>372928644</v>
      </c>
      <c r="P24" s="81">
        <f t="shared" si="4"/>
        <v>2466246050</v>
      </c>
      <c r="Q24" s="96">
        <f t="shared" si="5"/>
        <v>0.2300750800320468</v>
      </c>
      <c r="R24" s="80">
        <f>SUM(R18:R23)</f>
        <v>1977098771</v>
      </c>
      <c r="S24" s="81">
        <f>SUM(S18:S23)</f>
        <v>253607895</v>
      </c>
      <c r="T24" s="81">
        <f t="shared" si="6"/>
        <v>2230706666</v>
      </c>
      <c r="U24" s="96">
        <f t="shared" si="7"/>
        <v>0.20274863519223807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5711933448</v>
      </c>
      <c r="AA24" s="81">
        <f t="shared" si="11"/>
        <v>748903344</v>
      </c>
      <c r="AB24" s="81">
        <f t="shared" si="12"/>
        <v>6460836792</v>
      </c>
      <c r="AC24" s="96">
        <f t="shared" si="13"/>
        <v>0.58722460543263455</v>
      </c>
      <c r="AD24" s="80">
        <f>SUM(AD18:AD23)</f>
        <v>1926732925</v>
      </c>
      <c r="AE24" s="81">
        <f>SUM(AE18:AE23)</f>
        <v>183591710</v>
      </c>
      <c r="AF24" s="81">
        <f t="shared" si="14"/>
        <v>2110324635</v>
      </c>
      <c r="AG24" s="81">
        <f>SUM(AG18:AG23)</f>
        <v>9718535044</v>
      </c>
      <c r="AH24" s="81">
        <f>SUM(AH18:AH23)</f>
        <v>9881467865</v>
      </c>
      <c r="AI24" s="82">
        <f>SUM(AI18:AI23)</f>
        <v>5743677452</v>
      </c>
      <c r="AJ24" s="116">
        <f t="shared" si="15"/>
        <v>0.58125751461926145</v>
      </c>
      <c r="AK24" s="117">
        <f t="shared" si="16"/>
        <v>5.704431868132942E-2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762762844</v>
      </c>
      <c r="E25" s="78">
        <v>147352476</v>
      </c>
      <c r="F25" s="79">
        <f t="shared" si="0"/>
        <v>910115320</v>
      </c>
      <c r="G25" s="77">
        <v>893595033</v>
      </c>
      <c r="H25" s="78">
        <v>221854957</v>
      </c>
      <c r="I25" s="79">
        <f t="shared" si="1"/>
        <v>1115449990</v>
      </c>
      <c r="J25" s="77">
        <v>195748363</v>
      </c>
      <c r="K25" s="78">
        <v>8045636</v>
      </c>
      <c r="L25" s="78">
        <f t="shared" si="2"/>
        <v>203793999</v>
      </c>
      <c r="M25" s="95">
        <f t="shared" si="3"/>
        <v>0.22392107299105787</v>
      </c>
      <c r="N25" s="77">
        <v>218896717</v>
      </c>
      <c r="O25" s="78">
        <v>13766017</v>
      </c>
      <c r="P25" s="78">
        <f t="shared" si="4"/>
        <v>232662734</v>
      </c>
      <c r="Q25" s="95">
        <f t="shared" si="5"/>
        <v>0.25564093789784792</v>
      </c>
      <c r="R25" s="77">
        <v>133764950</v>
      </c>
      <c r="S25" s="78">
        <v>34918887</v>
      </c>
      <c r="T25" s="78">
        <f t="shared" si="6"/>
        <v>168683837</v>
      </c>
      <c r="U25" s="95">
        <f t="shared" si="7"/>
        <v>0.15122492134317916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548410030</v>
      </c>
      <c r="AA25" s="78">
        <f t="shared" si="11"/>
        <v>56730540</v>
      </c>
      <c r="AB25" s="78">
        <f t="shared" si="12"/>
        <v>605140570</v>
      </c>
      <c r="AC25" s="95">
        <f t="shared" si="13"/>
        <v>0.54250802404866216</v>
      </c>
      <c r="AD25" s="77">
        <v>137491993</v>
      </c>
      <c r="AE25" s="78">
        <v>20345688</v>
      </c>
      <c r="AF25" s="78">
        <f t="shared" si="14"/>
        <v>157837681</v>
      </c>
      <c r="AG25" s="78">
        <v>830379721</v>
      </c>
      <c r="AH25" s="78">
        <v>867541997</v>
      </c>
      <c r="AI25" s="79">
        <v>527598001</v>
      </c>
      <c r="AJ25" s="114">
        <f t="shared" si="15"/>
        <v>0.60815269211687517</v>
      </c>
      <c r="AK25" s="115">
        <f t="shared" si="16"/>
        <v>6.8717152528362302E-2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1742211876</v>
      </c>
      <c r="E26" s="78">
        <v>209409052</v>
      </c>
      <c r="F26" s="79">
        <f t="shared" si="0"/>
        <v>1951620928</v>
      </c>
      <c r="G26" s="77">
        <v>1848360071</v>
      </c>
      <c r="H26" s="78">
        <v>211644224</v>
      </c>
      <c r="I26" s="79">
        <f t="shared" si="1"/>
        <v>2060004295</v>
      </c>
      <c r="J26" s="77">
        <v>350107589</v>
      </c>
      <c r="K26" s="78">
        <v>15307022</v>
      </c>
      <c r="L26" s="78">
        <f t="shared" si="2"/>
        <v>365414611</v>
      </c>
      <c r="M26" s="95">
        <f t="shared" si="3"/>
        <v>0.18723646880261371</v>
      </c>
      <c r="N26" s="77">
        <v>463677940</v>
      </c>
      <c r="O26" s="78">
        <v>40747590</v>
      </c>
      <c r="P26" s="78">
        <f t="shared" si="4"/>
        <v>504425530</v>
      </c>
      <c r="Q26" s="95">
        <f t="shared" si="5"/>
        <v>0.25846491127604881</v>
      </c>
      <c r="R26" s="77">
        <v>446302305</v>
      </c>
      <c r="S26" s="78">
        <v>18359626</v>
      </c>
      <c r="T26" s="78">
        <f t="shared" si="6"/>
        <v>464661931</v>
      </c>
      <c r="U26" s="95">
        <f t="shared" si="7"/>
        <v>0.22556357388565543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1260087834</v>
      </c>
      <c r="AA26" s="78">
        <f t="shared" si="11"/>
        <v>74414238</v>
      </c>
      <c r="AB26" s="78">
        <f t="shared" si="12"/>
        <v>1334502072</v>
      </c>
      <c r="AC26" s="95">
        <f t="shared" si="13"/>
        <v>0.64781518914260316</v>
      </c>
      <c r="AD26" s="77">
        <v>349482865</v>
      </c>
      <c r="AE26" s="78">
        <v>21830421</v>
      </c>
      <c r="AF26" s="78">
        <f t="shared" si="14"/>
        <v>371313286</v>
      </c>
      <c r="AG26" s="78">
        <v>1830990960</v>
      </c>
      <c r="AH26" s="78">
        <v>1820664373</v>
      </c>
      <c r="AI26" s="79">
        <v>1157602857</v>
      </c>
      <c r="AJ26" s="114">
        <f t="shared" si="15"/>
        <v>0.63581342842039568</v>
      </c>
      <c r="AK26" s="115">
        <f t="shared" si="16"/>
        <v>0.25140130590425458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454206168</v>
      </c>
      <c r="E27" s="78">
        <v>59932535</v>
      </c>
      <c r="F27" s="79">
        <f t="shared" si="0"/>
        <v>514138703</v>
      </c>
      <c r="G27" s="77">
        <v>465147117</v>
      </c>
      <c r="H27" s="78">
        <v>58059860</v>
      </c>
      <c r="I27" s="79">
        <f t="shared" si="1"/>
        <v>523206977</v>
      </c>
      <c r="J27" s="77">
        <v>110809518</v>
      </c>
      <c r="K27" s="78">
        <v>8594055</v>
      </c>
      <c r="L27" s="78">
        <f t="shared" si="2"/>
        <v>119403573</v>
      </c>
      <c r="M27" s="95">
        <f t="shared" si="3"/>
        <v>0.23224000119671986</v>
      </c>
      <c r="N27" s="77">
        <v>114258182</v>
      </c>
      <c r="O27" s="78">
        <v>10750555</v>
      </c>
      <c r="P27" s="78">
        <f t="shared" si="4"/>
        <v>125008737</v>
      </c>
      <c r="Q27" s="95">
        <f t="shared" si="5"/>
        <v>0.24314204760422403</v>
      </c>
      <c r="R27" s="77">
        <v>96105637</v>
      </c>
      <c r="S27" s="78">
        <v>5713639</v>
      </c>
      <c r="T27" s="78">
        <f t="shared" si="6"/>
        <v>101819276</v>
      </c>
      <c r="U27" s="95">
        <f t="shared" si="7"/>
        <v>0.19460611283094567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321173337</v>
      </c>
      <c r="AA27" s="78">
        <f t="shared" si="11"/>
        <v>25058249</v>
      </c>
      <c r="AB27" s="78">
        <f t="shared" si="12"/>
        <v>346231586</v>
      </c>
      <c r="AC27" s="95">
        <f t="shared" si="13"/>
        <v>0.66174879391946639</v>
      </c>
      <c r="AD27" s="77">
        <v>93495882</v>
      </c>
      <c r="AE27" s="78">
        <v>16475955</v>
      </c>
      <c r="AF27" s="78">
        <f t="shared" si="14"/>
        <v>109971837</v>
      </c>
      <c r="AG27" s="78">
        <v>479776724</v>
      </c>
      <c r="AH27" s="78">
        <v>504460567</v>
      </c>
      <c r="AI27" s="79">
        <v>270149291</v>
      </c>
      <c r="AJ27" s="114">
        <f t="shared" si="15"/>
        <v>0.53552112627269044</v>
      </c>
      <c r="AK27" s="115">
        <f t="shared" si="16"/>
        <v>-7.4133171022686462E-2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456059519</v>
      </c>
      <c r="E28" s="78">
        <v>46330276</v>
      </c>
      <c r="F28" s="79">
        <f t="shared" si="0"/>
        <v>502389795</v>
      </c>
      <c r="G28" s="77">
        <v>458189282</v>
      </c>
      <c r="H28" s="78">
        <v>64306605</v>
      </c>
      <c r="I28" s="79">
        <f t="shared" si="1"/>
        <v>522495887</v>
      </c>
      <c r="J28" s="77">
        <v>70811675</v>
      </c>
      <c r="K28" s="78">
        <v>4719898</v>
      </c>
      <c r="L28" s="78">
        <f t="shared" si="2"/>
        <v>75531573</v>
      </c>
      <c r="M28" s="95">
        <f t="shared" si="3"/>
        <v>0.15034456064140395</v>
      </c>
      <c r="N28" s="77">
        <v>114749344</v>
      </c>
      <c r="O28" s="78">
        <v>10188018</v>
      </c>
      <c r="P28" s="78">
        <f t="shared" si="4"/>
        <v>124937362</v>
      </c>
      <c r="Q28" s="95">
        <f t="shared" si="5"/>
        <v>0.24868610637284144</v>
      </c>
      <c r="R28" s="77">
        <v>108885339</v>
      </c>
      <c r="S28" s="78">
        <v>13972388</v>
      </c>
      <c r="T28" s="78">
        <f t="shared" si="6"/>
        <v>122857727</v>
      </c>
      <c r="U28" s="95">
        <f t="shared" si="7"/>
        <v>0.2351362566802368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294446358</v>
      </c>
      <c r="AA28" s="78">
        <f t="shared" si="11"/>
        <v>28880304</v>
      </c>
      <c r="AB28" s="78">
        <f t="shared" si="12"/>
        <v>323326662</v>
      </c>
      <c r="AC28" s="95">
        <f t="shared" si="13"/>
        <v>0.61881187975743812</v>
      </c>
      <c r="AD28" s="77">
        <v>84554569</v>
      </c>
      <c r="AE28" s="78">
        <v>20532184</v>
      </c>
      <c r="AF28" s="78">
        <f t="shared" si="14"/>
        <v>105086753</v>
      </c>
      <c r="AG28" s="78">
        <v>440873962</v>
      </c>
      <c r="AH28" s="78">
        <v>469443095</v>
      </c>
      <c r="AI28" s="79">
        <v>285356484</v>
      </c>
      <c r="AJ28" s="114">
        <f t="shared" si="15"/>
        <v>0.60786171324982419</v>
      </c>
      <c r="AK28" s="115">
        <f t="shared" si="16"/>
        <v>0.16910765146583229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276810560</v>
      </c>
      <c r="E29" s="78">
        <v>6355000</v>
      </c>
      <c r="F29" s="79">
        <f t="shared" si="0"/>
        <v>283165560</v>
      </c>
      <c r="G29" s="77">
        <v>282463758</v>
      </c>
      <c r="H29" s="78">
        <v>15564054</v>
      </c>
      <c r="I29" s="79">
        <f t="shared" si="1"/>
        <v>298027812</v>
      </c>
      <c r="J29" s="77">
        <v>52388869</v>
      </c>
      <c r="K29" s="78">
        <v>1638708</v>
      </c>
      <c r="L29" s="78">
        <f t="shared" si="2"/>
        <v>54027577</v>
      </c>
      <c r="M29" s="95">
        <f t="shared" si="3"/>
        <v>0.19079854555758829</v>
      </c>
      <c r="N29" s="77">
        <v>72195274</v>
      </c>
      <c r="O29" s="78">
        <v>5410401</v>
      </c>
      <c r="P29" s="78">
        <f t="shared" si="4"/>
        <v>77605675</v>
      </c>
      <c r="Q29" s="95">
        <f t="shared" si="5"/>
        <v>0.27406466732748147</v>
      </c>
      <c r="R29" s="77">
        <v>77600907</v>
      </c>
      <c r="S29" s="78">
        <v>1848202</v>
      </c>
      <c r="T29" s="78">
        <f t="shared" si="6"/>
        <v>79449109</v>
      </c>
      <c r="U29" s="95">
        <f t="shared" si="7"/>
        <v>0.26658286844719042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202185050</v>
      </c>
      <c r="AA29" s="78">
        <f t="shared" si="11"/>
        <v>8897311</v>
      </c>
      <c r="AB29" s="78">
        <f t="shared" si="12"/>
        <v>211082361</v>
      </c>
      <c r="AC29" s="95">
        <f t="shared" si="13"/>
        <v>0.70826396900165811</v>
      </c>
      <c r="AD29" s="77">
        <v>61707328</v>
      </c>
      <c r="AE29" s="78">
        <v>1063505</v>
      </c>
      <c r="AF29" s="78">
        <f t="shared" si="14"/>
        <v>62770833</v>
      </c>
      <c r="AG29" s="78">
        <v>263619351</v>
      </c>
      <c r="AH29" s="78">
        <v>286865276</v>
      </c>
      <c r="AI29" s="79">
        <v>194957852</v>
      </c>
      <c r="AJ29" s="114">
        <f t="shared" si="15"/>
        <v>0.67961467737907744</v>
      </c>
      <c r="AK29" s="115">
        <f t="shared" si="16"/>
        <v>0.26570104621679946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3692050967</v>
      </c>
      <c r="E30" s="81">
        <f>SUM(E25:E29)</f>
        <v>469379339</v>
      </c>
      <c r="F30" s="82">
        <f t="shared" si="0"/>
        <v>4161430306</v>
      </c>
      <c r="G30" s="80">
        <f>SUM(G25:G29)</f>
        <v>3947755261</v>
      </c>
      <c r="H30" s="81">
        <f>SUM(H25:H29)</f>
        <v>571429700</v>
      </c>
      <c r="I30" s="82">
        <f t="shared" si="1"/>
        <v>4519184961</v>
      </c>
      <c r="J30" s="80">
        <f>SUM(J25:J29)</f>
        <v>779866014</v>
      </c>
      <c r="K30" s="81">
        <f>SUM(K25:K29)</f>
        <v>38305319</v>
      </c>
      <c r="L30" s="81">
        <f t="shared" si="2"/>
        <v>818171333</v>
      </c>
      <c r="M30" s="96">
        <f t="shared" si="3"/>
        <v>0.19660820267020951</v>
      </c>
      <c r="N30" s="80">
        <f>SUM(N25:N29)</f>
        <v>983777457</v>
      </c>
      <c r="O30" s="81">
        <f>SUM(O25:O29)</f>
        <v>80862581</v>
      </c>
      <c r="P30" s="81">
        <f t="shared" si="4"/>
        <v>1064640038</v>
      </c>
      <c r="Q30" s="96">
        <f t="shared" si="5"/>
        <v>0.25583512391520513</v>
      </c>
      <c r="R30" s="80">
        <f>SUM(R25:R29)</f>
        <v>862659138</v>
      </c>
      <c r="S30" s="81">
        <f>SUM(S25:S29)</f>
        <v>74812742</v>
      </c>
      <c r="T30" s="81">
        <f t="shared" si="6"/>
        <v>937471880</v>
      </c>
      <c r="U30" s="96">
        <f t="shared" si="7"/>
        <v>0.20744268891188675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2626302609</v>
      </c>
      <c r="AA30" s="81">
        <f t="shared" si="11"/>
        <v>193980642</v>
      </c>
      <c r="AB30" s="81">
        <f t="shared" si="12"/>
        <v>2820283251</v>
      </c>
      <c r="AC30" s="96">
        <f t="shared" si="13"/>
        <v>0.62406900256101294</v>
      </c>
      <c r="AD30" s="80">
        <f>SUM(AD25:AD29)</f>
        <v>726732637</v>
      </c>
      <c r="AE30" s="81">
        <f>SUM(AE25:AE29)</f>
        <v>80247753</v>
      </c>
      <c r="AF30" s="81">
        <f t="shared" si="14"/>
        <v>806980390</v>
      </c>
      <c r="AG30" s="81">
        <f>SUM(AG25:AG29)</f>
        <v>3845640718</v>
      </c>
      <c r="AH30" s="81">
        <f>SUM(AH25:AH29)</f>
        <v>3948975308</v>
      </c>
      <c r="AI30" s="82">
        <f>SUM(AI25:AI29)</f>
        <v>2435664485</v>
      </c>
      <c r="AJ30" s="116">
        <f t="shared" si="15"/>
        <v>0.61678392368413359</v>
      </c>
      <c r="AK30" s="117">
        <f t="shared" si="16"/>
        <v>0.16170342131857751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240911731</v>
      </c>
      <c r="E31" s="78">
        <v>13742913</v>
      </c>
      <c r="F31" s="79">
        <f t="shared" si="0"/>
        <v>254654644</v>
      </c>
      <c r="G31" s="77">
        <v>252578579</v>
      </c>
      <c r="H31" s="78">
        <v>16026383</v>
      </c>
      <c r="I31" s="79">
        <f t="shared" si="1"/>
        <v>268604962</v>
      </c>
      <c r="J31" s="77">
        <v>37513665</v>
      </c>
      <c r="K31" s="78">
        <v>530077</v>
      </c>
      <c r="L31" s="78">
        <f t="shared" si="2"/>
        <v>38043742</v>
      </c>
      <c r="M31" s="95">
        <f t="shared" si="3"/>
        <v>0.14939347424584962</v>
      </c>
      <c r="N31" s="77">
        <v>90299766</v>
      </c>
      <c r="O31" s="78">
        <v>6765359</v>
      </c>
      <c r="P31" s="78">
        <f t="shared" si="4"/>
        <v>97065125</v>
      </c>
      <c r="Q31" s="95">
        <f t="shared" si="5"/>
        <v>0.38116377331803147</v>
      </c>
      <c r="R31" s="77">
        <v>32512142</v>
      </c>
      <c r="S31" s="78">
        <v>1053067</v>
      </c>
      <c r="T31" s="78">
        <f t="shared" si="6"/>
        <v>33565209</v>
      </c>
      <c r="U31" s="95">
        <f t="shared" si="7"/>
        <v>0.12496123954701924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160325573</v>
      </c>
      <c r="AA31" s="78">
        <f t="shared" si="11"/>
        <v>8348503</v>
      </c>
      <c r="AB31" s="78">
        <f t="shared" si="12"/>
        <v>168674076</v>
      </c>
      <c r="AC31" s="95">
        <f t="shared" si="13"/>
        <v>0.62796336576984013</v>
      </c>
      <c r="AD31" s="77">
        <v>44352907</v>
      </c>
      <c r="AE31" s="78">
        <v>88194</v>
      </c>
      <c r="AF31" s="78">
        <f t="shared" si="14"/>
        <v>44441101</v>
      </c>
      <c r="AG31" s="78">
        <v>231634656</v>
      </c>
      <c r="AH31" s="78">
        <v>233185859</v>
      </c>
      <c r="AI31" s="79">
        <v>120327592</v>
      </c>
      <c r="AJ31" s="114">
        <f t="shared" si="15"/>
        <v>0.51601581895238335</v>
      </c>
      <c r="AK31" s="115">
        <f t="shared" si="16"/>
        <v>-0.24472598012366975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728257810</v>
      </c>
      <c r="E32" s="78">
        <v>110382428</v>
      </c>
      <c r="F32" s="79">
        <f t="shared" si="0"/>
        <v>838640238</v>
      </c>
      <c r="G32" s="77">
        <v>707906488</v>
      </c>
      <c r="H32" s="78">
        <v>204262228</v>
      </c>
      <c r="I32" s="79">
        <f t="shared" si="1"/>
        <v>912168716</v>
      </c>
      <c r="J32" s="77">
        <v>145802233</v>
      </c>
      <c r="K32" s="78">
        <v>14837638</v>
      </c>
      <c r="L32" s="78">
        <f t="shared" si="2"/>
        <v>160639871</v>
      </c>
      <c r="M32" s="95">
        <f t="shared" si="3"/>
        <v>0.19154801274870381</v>
      </c>
      <c r="N32" s="77">
        <v>161027592</v>
      </c>
      <c r="O32" s="78">
        <v>39628699</v>
      </c>
      <c r="P32" s="78">
        <f t="shared" si="4"/>
        <v>200656291</v>
      </c>
      <c r="Q32" s="95">
        <f t="shared" si="5"/>
        <v>0.23926384867786418</v>
      </c>
      <c r="R32" s="77">
        <v>131623917</v>
      </c>
      <c r="S32" s="78">
        <v>25332367</v>
      </c>
      <c r="T32" s="78">
        <f t="shared" si="6"/>
        <v>156956284</v>
      </c>
      <c r="U32" s="95">
        <f t="shared" si="7"/>
        <v>0.17206935652022515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438453742</v>
      </c>
      <c r="AA32" s="78">
        <f t="shared" si="11"/>
        <v>79798704</v>
      </c>
      <c r="AB32" s="78">
        <f t="shared" si="12"/>
        <v>518252446</v>
      </c>
      <c r="AC32" s="95">
        <f t="shared" si="13"/>
        <v>0.56815415493815291</v>
      </c>
      <c r="AD32" s="77">
        <v>166348280</v>
      </c>
      <c r="AE32" s="78">
        <v>17972323</v>
      </c>
      <c r="AF32" s="78">
        <f t="shared" si="14"/>
        <v>184320603</v>
      </c>
      <c r="AG32" s="78">
        <v>746713431</v>
      </c>
      <c r="AH32" s="78">
        <v>765707585</v>
      </c>
      <c r="AI32" s="79">
        <v>479893118</v>
      </c>
      <c r="AJ32" s="114">
        <f t="shared" si="15"/>
        <v>0.62673157142618618</v>
      </c>
      <c r="AK32" s="115">
        <f t="shared" si="16"/>
        <v>-0.1484604463886221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1642479809</v>
      </c>
      <c r="E33" s="78">
        <v>381703743</v>
      </c>
      <c r="F33" s="79">
        <f t="shared" si="0"/>
        <v>2024183552</v>
      </c>
      <c r="G33" s="77">
        <v>1610894660</v>
      </c>
      <c r="H33" s="78">
        <v>471716289</v>
      </c>
      <c r="I33" s="79">
        <f t="shared" si="1"/>
        <v>2082610949</v>
      </c>
      <c r="J33" s="77">
        <v>280115651</v>
      </c>
      <c r="K33" s="78">
        <v>50133561</v>
      </c>
      <c r="L33" s="78">
        <f t="shared" si="2"/>
        <v>330249212</v>
      </c>
      <c r="M33" s="95">
        <f t="shared" si="3"/>
        <v>0.1631518108492169</v>
      </c>
      <c r="N33" s="77">
        <v>362454282</v>
      </c>
      <c r="O33" s="78">
        <v>68316448</v>
      </c>
      <c r="P33" s="78">
        <f t="shared" si="4"/>
        <v>430770730</v>
      </c>
      <c r="Q33" s="95">
        <f t="shared" si="5"/>
        <v>0.21281208889103748</v>
      </c>
      <c r="R33" s="77">
        <v>320039512</v>
      </c>
      <c r="S33" s="78">
        <v>67967232</v>
      </c>
      <c r="T33" s="78">
        <f t="shared" si="6"/>
        <v>388006744</v>
      </c>
      <c r="U33" s="95">
        <f t="shared" si="7"/>
        <v>0.18630783833452322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962609445</v>
      </c>
      <c r="AA33" s="78">
        <f t="shared" si="11"/>
        <v>186417241</v>
      </c>
      <c r="AB33" s="78">
        <f t="shared" si="12"/>
        <v>1149026686</v>
      </c>
      <c r="AC33" s="95">
        <f t="shared" si="13"/>
        <v>0.55172411657190423</v>
      </c>
      <c r="AD33" s="77">
        <v>290405010</v>
      </c>
      <c r="AE33" s="78">
        <v>48458644</v>
      </c>
      <c r="AF33" s="78">
        <f t="shared" si="14"/>
        <v>338863654</v>
      </c>
      <c r="AG33" s="78">
        <v>1688124797</v>
      </c>
      <c r="AH33" s="78">
        <v>1729014359</v>
      </c>
      <c r="AI33" s="79">
        <v>1078166943</v>
      </c>
      <c r="AJ33" s="114">
        <f t="shared" si="15"/>
        <v>0.62357315738174268</v>
      </c>
      <c r="AK33" s="115">
        <f t="shared" si="16"/>
        <v>0.14502319567149557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3065058376</v>
      </c>
      <c r="E34" s="78">
        <v>1023042577</v>
      </c>
      <c r="F34" s="79">
        <f t="shared" si="0"/>
        <v>4088100953</v>
      </c>
      <c r="G34" s="77">
        <v>3167495936</v>
      </c>
      <c r="H34" s="78">
        <v>1728729492</v>
      </c>
      <c r="I34" s="79">
        <f t="shared" si="1"/>
        <v>4896225428</v>
      </c>
      <c r="J34" s="77">
        <v>574412373</v>
      </c>
      <c r="K34" s="78">
        <v>117830353</v>
      </c>
      <c r="L34" s="78">
        <f t="shared" si="2"/>
        <v>692242726</v>
      </c>
      <c r="M34" s="95">
        <f t="shared" si="3"/>
        <v>0.16933112316906132</v>
      </c>
      <c r="N34" s="77">
        <v>715788864</v>
      </c>
      <c r="O34" s="78">
        <v>237435998</v>
      </c>
      <c r="P34" s="78">
        <f t="shared" si="4"/>
        <v>953224862</v>
      </c>
      <c r="Q34" s="95">
        <f t="shared" si="5"/>
        <v>0.23317057796737828</v>
      </c>
      <c r="R34" s="77">
        <v>629477486</v>
      </c>
      <c r="S34" s="78">
        <v>164605111</v>
      </c>
      <c r="T34" s="78">
        <f t="shared" si="6"/>
        <v>794082597</v>
      </c>
      <c r="U34" s="95">
        <f t="shared" si="7"/>
        <v>0.1621826054942011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1919678723</v>
      </c>
      <c r="AA34" s="78">
        <f t="shared" si="11"/>
        <v>519871462</v>
      </c>
      <c r="AB34" s="78">
        <f t="shared" si="12"/>
        <v>2439550185</v>
      </c>
      <c r="AC34" s="95">
        <f t="shared" si="13"/>
        <v>0.49825119796342843</v>
      </c>
      <c r="AD34" s="77">
        <v>559634864</v>
      </c>
      <c r="AE34" s="78">
        <v>113517509</v>
      </c>
      <c r="AF34" s="78">
        <f t="shared" si="14"/>
        <v>673152373</v>
      </c>
      <c r="AG34" s="78">
        <v>3656006750</v>
      </c>
      <c r="AH34" s="78">
        <v>4153467410</v>
      </c>
      <c r="AI34" s="79">
        <v>2070415652</v>
      </c>
      <c r="AJ34" s="114">
        <f t="shared" si="15"/>
        <v>0.49847884854355939</v>
      </c>
      <c r="AK34" s="115">
        <f t="shared" si="16"/>
        <v>0.17964762340665485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876497200</v>
      </c>
      <c r="E35" s="78">
        <v>59489500</v>
      </c>
      <c r="F35" s="79">
        <f t="shared" si="0"/>
        <v>935986700</v>
      </c>
      <c r="G35" s="77">
        <v>908744400</v>
      </c>
      <c r="H35" s="78">
        <v>68366700</v>
      </c>
      <c r="I35" s="79">
        <f t="shared" si="1"/>
        <v>977111100</v>
      </c>
      <c r="J35" s="77">
        <v>171539536</v>
      </c>
      <c r="K35" s="78">
        <v>11626729</v>
      </c>
      <c r="L35" s="78">
        <f t="shared" si="2"/>
        <v>183166265</v>
      </c>
      <c r="M35" s="95">
        <f t="shared" si="3"/>
        <v>0.19569323474361333</v>
      </c>
      <c r="N35" s="77">
        <v>186291547</v>
      </c>
      <c r="O35" s="78">
        <v>17243082</v>
      </c>
      <c r="P35" s="78">
        <f t="shared" si="4"/>
        <v>203534629</v>
      </c>
      <c r="Q35" s="95">
        <f t="shared" si="5"/>
        <v>0.21745461660940268</v>
      </c>
      <c r="R35" s="77">
        <v>188836314</v>
      </c>
      <c r="S35" s="78">
        <v>11601353</v>
      </c>
      <c r="T35" s="78">
        <f t="shared" si="6"/>
        <v>200437667</v>
      </c>
      <c r="U35" s="95">
        <f t="shared" si="7"/>
        <v>0.20513293421802289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546667397</v>
      </c>
      <c r="AA35" s="78">
        <f t="shared" si="11"/>
        <v>40471164</v>
      </c>
      <c r="AB35" s="78">
        <f t="shared" si="12"/>
        <v>587138561</v>
      </c>
      <c r="AC35" s="95">
        <f t="shared" si="13"/>
        <v>0.600892325345603</v>
      </c>
      <c r="AD35" s="77">
        <v>148424165</v>
      </c>
      <c r="AE35" s="78">
        <v>14307941</v>
      </c>
      <c r="AF35" s="78">
        <f t="shared" si="14"/>
        <v>162732106</v>
      </c>
      <c r="AG35" s="78">
        <v>827191600</v>
      </c>
      <c r="AH35" s="78">
        <v>904894600</v>
      </c>
      <c r="AI35" s="79">
        <v>546560583</v>
      </c>
      <c r="AJ35" s="114">
        <f t="shared" si="15"/>
        <v>0.60400469071204532</v>
      </c>
      <c r="AK35" s="115">
        <f t="shared" si="16"/>
        <v>0.23170326942121666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900274440</v>
      </c>
      <c r="E36" s="78">
        <v>109432104</v>
      </c>
      <c r="F36" s="79">
        <f t="shared" si="0"/>
        <v>1009706544</v>
      </c>
      <c r="G36" s="77">
        <v>905713754</v>
      </c>
      <c r="H36" s="78">
        <v>128792691</v>
      </c>
      <c r="I36" s="79">
        <f t="shared" si="1"/>
        <v>1034506445</v>
      </c>
      <c r="J36" s="77">
        <v>166428143</v>
      </c>
      <c r="K36" s="78">
        <v>4075116</v>
      </c>
      <c r="L36" s="78">
        <f t="shared" si="2"/>
        <v>170503259</v>
      </c>
      <c r="M36" s="95">
        <f t="shared" si="3"/>
        <v>0.16886417148941446</v>
      </c>
      <c r="N36" s="77">
        <v>183148449</v>
      </c>
      <c r="O36" s="78">
        <v>23787904</v>
      </c>
      <c r="P36" s="78">
        <f t="shared" si="4"/>
        <v>206936353</v>
      </c>
      <c r="Q36" s="95">
        <f t="shared" si="5"/>
        <v>0.20494702567759132</v>
      </c>
      <c r="R36" s="77">
        <v>209630652</v>
      </c>
      <c r="S36" s="78">
        <v>14638309</v>
      </c>
      <c r="T36" s="78">
        <f t="shared" si="6"/>
        <v>224268961</v>
      </c>
      <c r="U36" s="95">
        <f t="shared" si="7"/>
        <v>0.2167883651996001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559207244</v>
      </c>
      <c r="AA36" s="78">
        <f t="shared" si="11"/>
        <v>42501329</v>
      </c>
      <c r="AB36" s="78">
        <f t="shared" si="12"/>
        <v>601708573</v>
      </c>
      <c r="AC36" s="95">
        <f t="shared" si="13"/>
        <v>0.58163830289138507</v>
      </c>
      <c r="AD36" s="77">
        <v>172100530</v>
      </c>
      <c r="AE36" s="78">
        <v>13428242</v>
      </c>
      <c r="AF36" s="78">
        <f t="shared" si="14"/>
        <v>185528772</v>
      </c>
      <c r="AG36" s="78">
        <v>917224056</v>
      </c>
      <c r="AH36" s="78">
        <v>953796982</v>
      </c>
      <c r="AI36" s="79">
        <v>542340992</v>
      </c>
      <c r="AJ36" s="114">
        <f t="shared" si="15"/>
        <v>0.56861261068657898</v>
      </c>
      <c r="AK36" s="115">
        <f t="shared" si="16"/>
        <v>0.20880960177971741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1155798358</v>
      </c>
      <c r="E37" s="78">
        <v>110738609</v>
      </c>
      <c r="F37" s="79">
        <f t="shared" si="0"/>
        <v>1266536967</v>
      </c>
      <c r="G37" s="77">
        <v>1167404247</v>
      </c>
      <c r="H37" s="78">
        <v>118886921</v>
      </c>
      <c r="I37" s="79">
        <f t="shared" si="1"/>
        <v>1286291168</v>
      </c>
      <c r="J37" s="77">
        <v>232886950</v>
      </c>
      <c r="K37" s="78">
        <v>106359400</v>
      </c>
      <c r="L37" s="78">
        <f t="shared" si="2"/>
        <v>339246350</v>
      </c>
      <c r="M37" s="95">
        <f t="shared" si="3"/>
        <v>0.26785349250686341</v>
      </c>
      <c r="N37" s="77">
        <v>261800234</v>
      </c>
      <c r="O37" s="78">
        <v>10059277</v>
      </c>
      <c r="P37" s="78">
        <f t="shared" si="4"/>
        <v>271859511</v>
      </c>
      <c r="Q37" s="95">
        <f t="shared" si="5"/>
        <v>0.21464790849646001</v>
      </c>
      <c r="R37" s="77">
        <v>238231519</v>
      </c>
      <c r="S37" s="78">
        <v>22146575</v>
      </c>
      <c r="T37" s="78">
        <f t="shared" si="6"/>
        <v>260378094</v>
      </c>
      <c r="U37" s="95">
        <f t="shared" si="7"/>
        <v>0.20242546981400092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732918703</v>
      </c>
      <c r="AA37" s="78">
        <f t="shared" si="11"/>
        <v>138565252</v>
      </c>
      <c r="AB37" s="78">
        <f t="shared" si="12"/>
        <v>871483955</v>
      </c>
      <c r="AC37" s="95">
        <f t="shared" si="13"/>
        <v>0.67751686140785194</v>
      </c>
      <c r="AD37" s="77">
        <v>217274146</v>
      </c>
      <c r="AE37" s="78">
        <v>17708671</v>
      </c>
      <c r="AF37" s="78">
        <f t="shared" si="14"/>
        <v>234982817</v>
      </c>
      <c r="AG37" s="78">
        <v>1188399307</v>
      </c>
      <c r="AH37" s="78">
        <v>1200047359</v>
      </c>
      <c r="AI37" s="79">
        <v>875833074</v>
      </c>
      <c r="AJ37" s="114">
        <f t="shared" si="15"/>
        <v>0.72983209156831286</v>
      </c>
      <c r="AK37" s="115">
        <f t="shared" si="16"/>
        <v>0.10807291070989256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532204428</v>
      </c>
      <c r="E38" s="78">
        <v>158300075</v>
      </c>
      <c r="F38" s="79">
        <f t="shared" si="0"/>
        <v>690504503</v>
      </c>
      <c r="G38" s="77">
        <v>481292936</v>
      </c>
      <c r="H38" s="78">
        <v>52116191</v>
      </c>
      <c r="I38" s="79">
        <f t="shared" si="1"/>
        <v>533409127</v>
      </c>
      <c r="J38" s="77">
        <v>103440128</v>
      </c>
      <c r="K38" s="78">
        <v>-11241094</v>
      </c>
      <c r="L38" s="78">
        <f t="shared" si="2"/>
        <v>92199034</v>
      </c>
      <c r="M38" s="95">
        <f t="shared" si="3"/>
        <v>0.13352416037756093</v>
      </c>
      <c r="N38" s="77">
        <v>126287335</v>
      </c>
      <c r="O38" s="78">
        <v>31553803</v>
      </c>
      <c r="P38" s="78">
        <f t="shared" si="4"/>
        <v>157841138</v>
      </c>
      <c r="Q38" s="95">
        <f t="shared" si="5"/>
        <v>0.2285881371000994</v>
      </c>
      <c r="R38" s="77">
        <v>119207005</v>
      </c>
      <c r="S38" s="78">
        <v>7996390</v>
      </c>
      <c r="T38" s="78">
        <f t="shared" si="6"/>
        <v>127203395</v>
      </c>
      <c r="U38" s="95">
        <f t="shared" si="7"/>
        <v>0.23847247555627221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348934468</v>
      </c>
      <c r="AA38" s="78">
        <f t="shared" si="11"/>
        <v>28309099</v>
      </c>
      <c r="AB38" s="78">
        <f t="shared" si="12"/>
        <v>377243567</v>
      </c>
      <c r="AC38" s="95">
        <f t="shared" si="13"/>
        <v>0.70723118129172924</v>
      </c>
      <c r="AD38" s="77">
        <v>115344090</v>
      </c>
      <c r="AE38" s="78">
        <v>1993948</v>
      </c>
      <c r="AF38" s="78">
        <f t="shared" si="14"/>
        <v>117338038</v>
      </c>
      <c r="AG38" s="78">
        <v>613939590</v>
      </c>
      <c r="AH38" s="78">
        <v>534586252</v>
      </c>
      <c r="AI38" s="79">
        <v>334545001</v>
      </c>
      <c r="AJ38" s="114">
        <f t="shared" si="15"/>
        <v>0.62580172937182077</v>
      </c>
      <c r="AK38" s="115">
        <f t="shared" si="16"/>
        <v>8.4076375983038076E-2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9141482152</v>
      </c>
      <c r="E39" s="81">
        <f>SUM(E31:E38)</f>
        <v>1966831949</v>
      </c>
      <c r="F39" s="82">
        <f t="shared" si="0"/>
        <v>11108314101</v>
      </c>
      <c r="G39" s="80">
        <f>SUM(G31:G38)</f>
        <v>9202031000</v>
      </c>
      <c r="H39" s="81">
        <f>SUM(H31:H38)</f>
        <v>2788896895</v>
      </c>
      <c r="I39" s="82">
        <f t="shared" si="1"/>
        <v>11990927895</v>
      </c>
      <c r="J39" s="80">
        <f>SUM(J31:J38)</f>
        <v>1712138679</v>
      </c>
      <c r="K39" s="81">
        <f>SUM(K31:K38)</f>
        <v>294151780</v>
      </c>
      <c r="L39" s="81">
        <f t="shared" si="2"/>
        <v>2006290459</v>
      </c>
      <c r="M39" s="96">
        <f t="shared" si="3"/>
        <v>0.18061160683414493</v>
      </c>
      <c r="N39" s="80">
        <f>SUM(N31:N38)</f>
        <v>2087098069</v>
      </c>
      <c r="O39" s="81">
        <f>SUM(O31:O38)</f>
        <v>434790570</v>
      </c>
      <c r="P39" s="81">
        <f t="shared" si="4"/>
        <v>2521888639</v>
      </c>
      <c r="Q39" s="96">
        <f t="shared" si="5"/>
        <v>0.22702712725533866</v>
      </c>
      <c r="R39" s="80">
        <f>SUM(R31:R38)</f>
        <v>1869558547</v>
      </c>
      <c r="S39" s="81">
        <f>SUM(S31:S38)</f>
        <v>315340404</v>
      </c>
      <c r="T39" s="81">
        <f t="shared" si="6"/>
        <v>2184898951</v>
      </c>
      <c r="U39" s="96">
        <f t="shared" si="7"/>
        <v>0.18221266695391133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5668795295</v>
      </c>
      <c r="AA39" s="81">
        <f t="shared" si="11"/>
        <v>1044282754</v>
      </c>
      <c r="AB39" s="81">
        <f t="shared" si="12"/>
        <v>6713078049</v>
      </c>
      <c r="AC39" s="96">
        <f t="shared" si="13"/>
        <v>0.55984641954182979</v>
      </c>
      <c r="AD39" s="80">
        <f>SUM(AD31:AD38)</f>
        <v>1713883992</v>
      </c>
      <c r="AE39" s="81">
        <f>SUM(AE31:AE38)</f>
        <v>227475472</v>
      </c>
      <c r="AF39" s="81">
        <f t="shared" si="14"/>
        <v>1941359464</v>
      </c>
      <c r="AG39" s="81">
        <f>SUM(AG31:AG38)</f>
        <v>9869234187</v>
      </c>
      <c r="AH39" s="81">
        <f>SUM(AH31:AH38)</f>
        <v>10474700406</v>
      </c>
      <c r="AI39" s="82">
        <f>SUM(AI31:AI38)</f>
        <v>6048082955</v>
      </c>
      <c r="AJ39" s="116">
        <f t="shared" si="15"/>
        <v>0.57739913511374563</v>
      </c>
      <c r="AK39" s="117">
        <f t="shared" si="16"/>
        <v>0.12544790983644449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112862704</v>
      </c>
      <c r="E40" s="78">
        <v>48344052</v>
      </c>
      <c r="F40" s="79">
        <f t="shared" si="0"/>
        <v>161206756</v>
      </c>
      <c r="G40" s="77">
        <v>99079584</v>
      </c>
      <c r="H40" s="78">
        <v>48432120</v>
      </c>
      <c r="I40" s="79">
        <f t="shared" si="1"/>
        <v>147511704</v>
      </c>
      <c r="J40" s="77">
        <v>24738754</v>
      </c>
      <c r="K40" s="78">
        <v>26398295</v>
      </c>
      <c r="L40" s="78">
        <f t="shared" si="2"/>
        <v>51137049</v>
      </c>
      <c r="M40" s="95">
        <f t="shared" si="3"/>
        <v>0.31721405646299339</v>
      </c>
      <c r="N40" s="77">
        <v>23945049</v>
      </c>
      <c r="O40" s="78">
        <v>6271199</v>
      </c>
      <c r="P40" s="78">
        <f t="shared" si="4"/>
        <v>30216248</v>
      </c>
      <c r="Q40" s="95">
        <f t="shared" si="5"/>
        <v>0.1874378515500926</v>
      </c>
      <c r="R40" s="77">
        <v>20301506</v>
      </c>
      <c r="S40" s="78">
        <v>3957759</v>
      </c>
      <c r="T40" s="78">
        <f t="shared" si="6"/>
        <v>24259265</v>
      </c>
      <c r="U40" s="95">
        <f t="shared" si="7"/>
        <v>0.16445654373296373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68985309</v>
      </c>
      <c r="AA40" s="78">
        <f t="shared" si="11"/>
        <v>36627253</v>
      </c>
      <c r="AB40" s="78">
        <f t="shared" si="12"/>
        <v>105612562</v>
      </c>
      <c r="AC40" s="95">
        <f t="shared" si="13"/>
        <v>0.7159605586279445</v>
      </c>
      <c r="AD40" s="77">
        <v>13775331</v>
      </c>
      <c r="AE40" s="78">
        <v>2059795</v>
      </c>
      <c r="AF40" s="78">
        <f t="shared" si="14"/>
        <v>15835126</v>
      </c>
      <c r="AG40" s="78">
        <v>133923972</v>
      </c>
      <c r="AH40" s="78">
        <v>101577336</v>
      </c>
      <c r="AI40" s="79">
        <v>83598317</v>
      </c>
      <c r="AJ40" s="114">
        <f t="shared" si="15"/>
        <v>0.82300166840366829</v>
      </c>
      <c r="AK40" s="115">
        <f t="shared" si="16"/>
        <v>0.5319906516689541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88733343</v>
      </c>
      <c r="E41" s="78">
        <v>27200044</v>
      </c>
      <c r="F41" s="79">
        <f t="shared" si="0"/>
        <v>115933387</v>
      </c>
      <c r="G41" s="77">
        <v>86467010</v>
      </c>
      <c r="H41" s="78">
        <v>36621661</v>
      </c>
      <c r="I41" s="79">
        <f t="shared" si="1"/>
        <v>123088671</v>
      </c>
      <c r="J41" s="77">
        <v>23173659</v>
      </c>
      <c r="K41" s="78">
        <v>4658036</v>
      </c>
      <c r="L41" s="78">
        <f t="shared" si="2"/>
        <v>27831695</v>
      </c>
      <c r="M41" s="95">
        <f t="shared" si="3"/>
        <v>0.24006626322407021</v>
      </c>
      <c r="N41" s="77">
        <v>20086778</v>
      </c>
      <c r="O41" s="78">
        <v>3057516</v>
      </c>
      <c r="P41" s="78">
        <f t="shared" si="4"/>
        <v>23144294</v>
      </c>
      <c r="Q41" s="95">
        <f t="shared" si="5"/>
        <v>0.19963441592541414</v>
      </c>
      <c r="R41" s="77">
        <v>21485764</v>
      </c>
      <c r="S41" s="78">
        <v>1357533</v>
      </c>
      <c r="T41" s="78">
        <f t="shared" si="6"/>
        <v>22843297</v>
      </c>
      <c r="U41" s="95">
        <f t="shared" si="7"/>
        <v>0.18558407377718783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64746201</v>
      </c>
      <c r="AA41" s="78">
        <f t="shared" si="11"/>
        <v>9073085</v>
      </c>
      <c r="AB41" s="78">
        <f t="shared" si="12"/>
        <v>73819286</v>
      </c>
      <c r="AC41" s="95">
        <f t="shared" si="13"/>
        <v>0.5997244539263894</v>
      </c>
      <c r="AD41" s="77">
        <v>16603066</v>
      </c>
      <c r="AE41" s="78">
        <v>1720822</v>
      </c>
      <c r="AF41" s="78">
        <f t="shared" si="14"/>
        <v>18323888</v>
      </c>
      <c r="AG41" s="78">
        <v>95959369</v>
      </c>
      <c r="AH41" s="78">
        <v>119697061</v>
      </c>
      <c r="AI41" s="79">
        <v>74967189</v>
      </c>
      <c r="AJ41" s="114">
        <f t="shared" si="15"/>
        <v>0.62630768352783528</v>
      </c>
      <c r="AK41" s="115">
        <f t="shared" si="16"/>
        <v>0.24664028725781351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412210961</v>
      </c>
      <c r="E42" s="78">
        <v>13976999</v>
      </c>
      <c r="F42" s="79">
        <f t="shared" si="0"/>
        <v>426187960</v>
      </c>
      <c r="G42" s="77">
        <v>434042345</v>
      </c>
      <c r="H42" s="78">
        <v>17571310</v>
      </c>
      <c r="I42" s="79">
        <f t="shared" si="1"/>
        <v>451613655</v>
      </c>
      <c r="J42" s="77">
        <v>92551306</v>
      </c>
      <c r="K42" s="78">
        <v>2232730</v>
      </c>
      <c r="L42" s="78">
        <f t="shared" si="2"/>
        <v>94784036</v>
      </c>
      <c r="M42" s="95">
        <f t="shared" si="3"/>
        <v>0.22239960978719342</v>
      </c>
      <c r="N42" s="77">
        <v>87445616</v>
      </c>
      <c r="O42" s="78">
        <v>4782234</v>
      </c>
      <c r="P42" s="78">
        <f t="shared" si="4"/>
        <v>92227850</v>
      </c>
      <c r="Q42" s="95">
        <f t="shared" si="5"/>
        <v>0.21640181951644058</v>
      </c>
      <c r="R42" s="77">
        <v>90188238</v>
      </c>
      <c r="S42" s="78">
        <v>151675</v>
      </c>
      <c r="T42" s="78">
        <f t="shared" si="6"/>
        <v>90339913</v>
      </c>
      <c r="U42" s="95">
        <f t="shared" si="7"/>
        <v>0.20003804579381021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270185160</v>
      </c>
      <c r="AA42" s="78">
        <f t="shared" si="11"/>
        <v>7166639</v>
      </c>
      <c r="AB42" s="78">
        <f t="shared" si="12"/>
        <v>277351799</v>
      </c>
      <c r="AC42" s="95">
        <f t="shared" si="13"/>
        <v>0.6141351040415286</v>
      </c>
      <c r="AD42" s="77">
        <v>70394414</v>
      </c>
      <c r="AE42" s="78">
        <v>12958708</v>
      </c>
      <c r="AF42" s="78">
        <f t="shared" si="14"/>
        <v>83353122</v>
      </c>
      <c r="AG42" s="78">
        <v>414459150</v>
      </c>
      <c r="AH42" s="78">
        <v>463753953</v>
      </c>
      <c r="AI42" s="79">
        <v>237646323</v>
      </c>
      <c r="AJ42" s="114">
        <f t="shared" si="15"/>
        <v>0.51244053331012795</v>
      </c>
      <c r="AK42" s="115">
        <f t="shared" si="16"/>
        <v>8.3821587390571883E-2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114450564</v>
      </c>
      <c r="E43" s="78">
        <v>400000</v>
      </c>
      <c r="F43" s="79">
        <f t="shared" si="0"/>
        <v>114850564</v>
      </c>
      <c r="G43" s="77">
        <v>117836823</v>
      </c>
      <c r="H43" s="78">
        <v>3970795</v>
      </c>
      <c r="I43" s="79">
        <f t="shared" si="1"/>
        <v>121807618</v>
      </c>
      <c r="J43" s="77">
        <v>26332205</v>
      </c>
      <c r="K43" s="78">
        <v>43084</v>
      </c>
      <c r="L43" s="78">
        <f t="shared" si="2"/>
        <v>26375289</v>
      </c>
      <c r="M43" s="95">
        <f t="shared" si="3"/>
        <v>0.22964875470702956</v>
      </c>
      <c r="N43" s="77">
        <v>30262478</v>
      </c>
      <c r="O43" s="78">
        <v>49021</v>
      </c>
      <c r="P43" s="78">
        <f t="shared" si="4"/>
        <v>30311499</v>
      </c>
      <c r="Q43" s="95">
        <f t="shared" si="5"/>
        <v>0.26392120285974391</v>
      </c>
      <c r="R43" s="77">
        <v>26738484</v>
      </c>
      <c r="S43" s="78">
        <v>571737</v>
      </c>
      <c r="T43" s="78">
        <f t="shared" si="6"/>
        <v>27310221</v>
      </c>
      <c r="U43" s="95">
        <f t="shared" si="7"/>
        <v>0.22420782417730228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83333167</v>
      </c>
      <c r="AA43" s="78">
        <f t="shared" si="11"/>
        <v>663842</v>
      </c>
      <c r="AB43" s="78">
        <f t="shared" si="12"/>
        <v>83997009</v>
      </c>
      <c r="AC43" s="95">
        <f t="shared" si="13"/>
        <v>0.6895874854067009</v>
      </c>
      <c r="AD43" s="77">
        <v>28511792</v>
      </c>
      <c r="AE43" s="78">
        <v>0</v>
      </c>
      <c r="AF43" s="78">
        <f t="shared" si="14"/>
        <v>28511792</v>
      </c>
      <c r="AG43" s="78">
        <v>110894617</v>
      </c>
      <c r="AH43" s="78">
        <v>114620466</v>
      </c>
      <c r="AI43" s="79">
        <v>83916688</v>
      </c>
      <c r="AJ43" s="114">
        <f t="shared" si="15"/>
        <v>0.7321265645526166</v>
      </c>
      <c r="AK43" s="115">
        <f t="shared" si="16"/>
        <v>-4.2142949134870267E-2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728257572</v>
      </c>
      <c r="E44" s="81">
        <f>SUM(E40:E43)</f>
        <v>89921095</v>
      </c>
      <c r="F44" s="82">
        <f t="shared" si="0"/>
        <v>818178667</v>
      </c>
      <c r="G44" s="80">
        <f>SUM(G40:G43)</f>
        <v>737425762</v>
      </c>
      <c r="H44" s="81">
        <f>SUM(H40:H43)</f>
        <v>106595886</v>
      </c>
      <c r="I44" s="82">
        <f t="shared" si="1"/>
        <v>844021648</v>
      </c>
      <c r="J44" s="80">
        <f>SUM(J40:J43)</f>
        <v>166795924</v>
      </c>
      <c r="K44" s="81">
        <f>SUM(K40:K43)</f>
        <v>33332145</v>
      </c>
      <c r="L44" s="81">
        <f t="shared" si="2"/>
        <v>200128069</v>
      </c>
      <c r="M44" s="96">
        <f t="shared" si="3"/>
        <v>0.24460191529290998</v>
      </c>
      <c r="N44" s="80">
        <f>SUM(N40:N43)</f>
        <v>161739921</v>
      </c>
      <c r="O44" s="81">
        <f>SUM(O40:O43)</f>
        <v>14159970</v>
      </c>
      <c r="P44" s="81">
        <f t="shared" si="4"/>
        <v>175899891</v>
      </c>
      <c r="Q44" s="96">
        <f t="shared" si="5"/>
        <v>0.21498958368710439</v>
      </c>
      <c r="R44" s="80">
        <f>SUM(R40:R43)</f>
        <v>158713992</v>
      </c>
      <c r="S44" s="81">
        <f>SUM(S40:S43)</f>
        <v>6038704</v>
      </c>
      <c r="T44" s="81">
        <f t="shared" si="6"/>
        <v>164752696</v>
      </c>
      <c r="U44" s="96">
        <f t="shared" si="7"/>
        <v>0.19519960938253092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487249837</v>
      </c>
      <c r="AA44" s="81">
        <f t="shared" si="11"/>
        <v>53530819</v>
      </c>
      <c r="AB44" s="81">
        <f t="shared" si="12"/>
        <v>540780656</v>
      </c>
      <c r="AC44" s="96">
        <f t="shared" si="13"/>
        <v>0.64071894042224853</v>
      </c>
      <c r="AD44" s="80">
        <f>SUM(AD40:AD43)</f>
        <v>129284603</v>
      </c>
      <c r="AE44" s="81">
        <f>SUM(AE40:AE43)</f>
        <v>16739325</v>
      </c>
      <c r="AF44" s="81">
        <f t="shared" si="14"/>
        <v>146023928</v>
      </c>
      <c r="AG44" s="81">
        <f>SUM(AG40:AG43)</f>
        <v>755237108</v>
      </c>
      <c r="AH44" s="81">
        <f>SUM(AH40:AH43)</f>
        <v>799648816</v>
      </c>
      <c r="AI44" s="82">
        <f>SUM(AI40:AI43)</f>
        <v>480128517</v>
      </c>
      <c r="AJ44" s="116">
        <f t="shared" si="15"/>
        <v>0.60042422047430377</v>
      </c>
      <c r="AK44" s="117">
        <f t="shared" si="16"/>
        <v>0.12825821258554293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86794599731</v>
      </c>
      <c r="E45" s="84">
        <f>SUM(E9,E11:E16,E18:E23,E25:E29,E31:E38,E40:E43)</f>
        <v>15815064357</v>
      </c>
      <c r="F45" s="85">
        <f t="shared" si="0"/>
        <v>102609664088</v>
      </c>
      <c r="G45" s="83">
        <f>SUM(G9,G11:G16,G18:G23,G25:G29,G31:G38,G40:G43)</f>
        <v>88898705133</v>
      </c>
      <c r="H45" s="84">
        <f>SUM(H9,H11:H16,H18:H23,H25:H29,H31:H38,H40:H43)</f>
        <v>17384272721</v>
      </c>
      <c r="I45" s="85">
        <f t="shared" si="1"/>
        <v>106282977854</v>
      </c>
      <c r="J45" s="83">
        <f>SUM(J9,J11:J16,J18:J23,J25:J29,J31:J38,J40:J43)</f>
        <v>16658367425</v>
      </c>
      <c r="K45" s="84">
        <f>SUM(K9,K11:K16,K18:K23,K25:K29,K31:K38,K40:K43)</f>
        <v>1719445693</v>
      </c>
      <c r="L45" s="84">
        <f t="shared" si="2"/>
        <v>18377813118</v>
      </c>
      <c r="M45" s="97">
        <f t="shared" si="3"/>
        <v>0.1791041154002691</v>
      </c>
      <c r="N45" s="83">
        <f>SUM(N9,N11:N16,N18:N23,N25:N29,N31:N38,N40:N43)</f>
        <v>21845121678</v>
      </c>
      <c r="O45" s="84">
        <f>SUM(O9,O11:O16,O18:O23,O25:O29,O31:O38,O40:O43)</f>
        <v>3398392466</v>
      </c>
      <c r="P45" s="84">
        <f t="shared" si="4"/>
        <v>25243514144</v>
      </c>
      <c r="Q45" s="97">
        <f t="shared" si="5"/>
        <v>0.24601497693580482</v>
      </c>
      <c r="R45" s="83">
        <f>SUM(R9,R11:R16,R18:R23,R25:R29,R31:R38,R40:R43)</f>
        <v>18348613805</v>
      </c>
      <c r="S45" s="84">
        <f>SUM(S9,S11:S16,S18:S23,S25:S29,S31:S38,S40:S43)</f>
        <v>2473502879</v>
      </c>
      <c r="T45" s="84">
        <f t="shared" si="6"/>
        <v>20822116684</v>
      </c>
      <c r="U45" s="97">
        <f t="shared" si="7"/>
        <v>0.19591205576308898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56852102908</v>
      </c>
      <c r="AA45" s="84">
        <f t="shared" si="11"/>
        <v>7591341038</v>
      </c>
      <c r="AB45" s="84">
        <f t="shared" si="12"/>
        <v>64443443946</v>
      </c>
      <c r="AC45" s="97">
        <f t="shared" si="13"/>
        <v>0.60633833608355792</v>
      </c>
      <c r="AD45" s="83">
        <f>SUM(AD9,AD11:AD16,AD18:AD23,AD25:AD29,AD31:AD38,AD40:AD43)</f>
        <v>17894882694</v>
      </c>
      <c r="AE45" s="84">
        <f>SUM(AE9,AE11:AE16,AE18:AE23,AE25:AE29,AE31:AE38,AE40:AE43)</f>
        <v>3016926862</v>
      </c>
      <c r="AF45" s="84">
        <f t="shared" si="14"/>
        <v>20911809556</v>
      </c>
      <c r="AG45" s="84">
        <f>SUM(AG9,AG11:AG16,AG18:AG23,AG25:AG29,AG31:AG38,AG40:AG43)</f>
        <v>90715297377</v>
      </c>
      <c r="AH45" s="84">
        <f>SUM(AH9,AH11:AH16,AH18:AH23,AH25:AH29,AH31:AH38,AH40:AH43)</f>
        <v>92885005003</v>
      </c>
      <c r="AI45" s="85">
        <f>SUM(AI9,AI11:AI16,AI18:AI23,AI25:AI29,AI31:AI38,AI40:AI43)</f>
        <v>58822979142</v>
      </c>
      <c r="AJ45" s="118">
        <f t="shared" si="15"/>
        <v>0.63328821632835286</v>
      </c>
      <c r="AK45" s="119">
        <f t="shared" si="16"/>
        <v>-4.2891014170634012E-3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fLEIE2u+zrfDqgoWtw215Ae2iAe6oxENntnHO94tad7Up6rCrf+4usY0Pp++wz1O4ul38oit5QJtxaU2dpTBjg==" saltValue="hJHhr3o9Ti5Jb1LTTxJKIQ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9405341830</v>
      </c>
      <c r="E9" s="65">
        <v>1219326304</v>
      </c>
      <c r="F9" s="66">
        <f>$D9       +$E9</f>
        <v>10624668134</v>
      </c>
      <c r="G9" s="64">
        <v>9386293434</v>
      </c>
      <c r="H9" s="65">
        <v>1293895163</v>
      </c>
      <c r="I9" s="67">
        <f>$G9       +$H9</f>
        <v>10680188597</v>
      </c>
      <c r="J9" s="64">
        <v>2696082707</v>
      </c>
      <c r="K9" s="65">
        <v>160140142</v>
      </c>
      <c r="L9" s="65">
        <f>$J9       +$K9</f>
        <v>2856222849</v>
      </c>
      <c r="M9" s="90">
        <f>IF(($F9       =0),0,($L9       /$F9       ))</f>
        <v>0.2688293707602783</v>
      </c>
      <c r="N9" s="100">
        <v>2378424500</v>
      </c>
      <c r="O9" s="101">
        <v>297439604</v>
      </c>
      <c r="P9" s="102">
        <f>$N9       +$O9</f>
        <v>2675864104</v>
      </c>
      <c r="Q9" s="90">
        <f>IF(($F9       =0),0,($P9       /$F9       ))</f>
        <v>0.25185389983494799</v>
      </c>
      <c r="R9" s="100">
        <v>2400012398</v>
      </c>
      <c r="S9" s="102">
        <v>183034320</v>
      </c>
      <c r="T9" s="102">
        <f>$R9       +$S9</f>
        <v>2583046718</v>
      </c>
      <c r="U9" s="90">
        <f>IF(($I9       =0),0,($T9       /$I9       ))</f>
        <v>0.24185403605377925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7474519605</v>
      </c>
      <c r="AA9" s="65">
        <f>$K9       +$O9       +$S9</f>
        <v>640614066</v>
      </c>
      <c r="AB9" s="65">
        <f>$Z9       +$AA9</f>
        <v>8115133671</v>
      </c>
      <c r="AC9" s="90">
        <f>IF(($I9       =0),0,($AB9       /$I9       ))</f>
        <v>0.75983055891723594</v>
      </c>
      <c r="AD9" s="64">
        <v>2538869768</v>
      </c>
      <c r="AE9" s="65">
        <v>271031923</v>
      </c>
      <c r="AF9" s="65">
        <f>$AD9       +$AE9</f>
        <v>2809901691</v>
      </c>
      <c r="AG9" s="65">
        <v>10956771689</v>
      </c>
      <c r="AH9" s="65">
        <v>10102699706</v>
      </c>
      <c r="AI9" s="65">
        <v>8054788261</v>
      </c>
      <c r="AJ9" s="90">
        <f>IF(($AH9       =0),0,($AI9       /$AH9       ))</f>
        <v>0.79729067431512946</v>
      </c>
      <c r="AK9" s="90">
        <f>IF(($AF9       =0),0,(($T9       /$AF9       )-1))</f>
        <v>-8.0734131634073614E-2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59375920935</v>
      </c>
      <c r="E10" s="65">
        <v>11034869388</v>
      </c>
      <c r="F10" s="67">
        <f t="shared" ref="F10:F17" si="0">$D10      +$E10</f>
        <v>70410790323</v>
      </c>
      <c r="G10" s="64">
        <v>60907669480</v>
      </c>
      <c r="H10" s="65">
        <v>11309337951</v>
      </c>
      <c r="I10" s="67">
        <f t="shared" ref="I10:I17" si="1">$G10      +$H10</f>
        <v>72217007431</v>
      </c>
      <c r="J10" s="64">
        <v>11433466081</v>
      </c>
      <c r="K10" s="65">
        <v>1175806543</v>
      </c>
      <c r="L10" s="65">
        <f t="shared" ref="L10:L17" si="2">$J10      +$K10</f>
        <v>12609272624</v>
      </c>
      <c r="M10" s="90">
        <f t="shared" ref="M10:M17" si="3">IF(($F10      =0),0,($L10      /$F10      ))</f>
        <v>0.17908153801649809</v>
      </c>
      <c r="N10" s="100">
        <v>15460970184</v>
      </c>
      <c r="O10" s="101">
        <v>2344511997</v>
      </c>
      <c r="P10" s="102">
        <f t="shared" ref="P10:P17" si="4">$N10      +$O10</f>
        <v>17805482181</v>
      </c>
      <c r="Q10" s="90">
        <f t="shared" ref="Q10:Q17" si="5">IF(($F10      =0),0,($P10      /$F10      ))</f>
        <v>0.25288002164611068</v>
      </c>
      <c r="R10" s="100">
        <v>12484154919</v>
      </c>
      <c r="S10" s="102">
        <v>1687418386</v>
      </c>
      <c r="T10" s="102">
        <f t="shared" ref="T10:T17" si="6">$R10      +$S10</f>
        <v>14171573305</v>
      </c>
      <c r="U10" s="90">
        <f t="shared" ref="U10:U17" si="7">IF(($I10      =0),0,($T10      /$I10      ))</f>
        <v>0.19623595340114697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      +$R10</f>
        <v>39378591184</v>
      </c>
      <c r="AA10" s="65">
        <f t="shared" ref="AA10:AA17" si="11">$K10      +$O10      +$S10</f>
        <v>5207736926</v>
      </c>
      <c r="AB10" s="65">
        <f t="shared" ref="AB10:AB17" si="12">$Z10      +$AA10</f>
        <v>44586328110</v>
      </c>
      <c r="AC10" s="90">
        <f t="shared" ref="AC10:AC17" si="13">IF(($I10      =0),0,($AB10      /$I10      ))</f>
        <v>0.61739373723842228</v>
      </c>
      <c r="AD10" s="64">
        <v>12456790305</v>
      </c>
      <c r="AE10" s="65">
        <v>2389036099</v>
      </c>
      <c r="AF10" s="65">
        <f t="shared" ref="AF10:AF17" si="14">$AD10      +$AE10</f>
        <v>14845826404</v>
      </c>
      <c r="AG10" s="65">
        <v>61541806583</v>
      </c>
      <c r="AH10" s="65">
        <v>62646294416</v>
      </c>
      <c r="AI10" s="65">
        <v>40942313415</v>
      </c>
      <c r="AJ10" s="90">
        <f t="shared" ref="AJ10:AJ17" si="15">IF(($AH10      =0),0,($AI10      /$AH10      ))</f>
        <v>0.6535472496285949</v>
      </c>
      <c r="AK10" s="90">
        <f t="shared" ref="AK10:AK17" si="16">IF(($AF10      =0),0,(($T10      /$AF10      )-1))</f>
        <v>-4.5417013553272545E-2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54927661811</v>
      </c>
      <c r="E11" s="65">
        <v>2767670180</v>
      </c>
      <c r="F11" s="67">
        <f t="shared" si="0"/>
        <v>57695331991</v>
      </c>
      <c r="G11" s="64">
        <v>55070116923</v>
      </c>
      <c r="H11" s="65">
        <v>2718720150</v>
      </c>
      <c r="I11" s="67">
        <f t="shared" si="1"/>
        <v>57788837073</v>
      </c>
      <c r="J11" s="64">
        <v>12268055217</v>
      </c>
      <c r="K11" s="65">
        <v>217657645</v>
      </c>
      <c r="L11" s="65">
        <f t="shared" si="2"/>
        <v>12485712862</v>
      </c>
      <c r="M11" s="90">
        <f t="shared" si="3"/>
        <v>0.21640767859603735</v>
      </c>
      <c r="N11" s="100">
        <v>12384137608</v>
      </c>
      <c r="O11" s="101">
        <v>486153631</v>
      </c>
      <c r="P11" s="102">
        <f t="shared" si="4"/>
        <v>12870291239</v>
      </c>
      <c r="Q11" s="90">
        <f t="shared" si="5"/>
        <v>0.22307335437479864</v>
      </c>
      <c r="R11" s="100">
        <v>9837540536</v>
      </c>
      <c r="S11" s="102">
        <v>555565746</v>
      </c>
      <c r="T11" s="102">
        <f t="shared" si="6"/>
        <v>10393106282</v>
      </c>
      <c r="U11" s="90">
        <f t="shared" si="7"/>
        <v>0.17984626111910199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34489733361</v>
      </c>
      <c r="AA11" s="65">
        <f t="shared" si="11"/>
        <v>1259377022</v>
      </c>
      <c r="AB11" s="65">
        <f t="shared" si="12"/>
        <v>35749110383</v>
      </c>
      <c r="AC11" s="90">
        <f t="shared" si="13"/>
        <v>0.61861619291353831</v>
      </c>
      <c r="AD11" s="64">
        <v>11422138805</v>
      </c>
      <c r="AE11" s="65">
        <v>466528788</v>
      </c>
      <c r="AF11" s="65">
        <f t="shared" si="14"/>
        <v>11888667593</v>
      </c>
      <c r="AG11" s="65">
        <v>51292961065</v>
      </c>
      <c r="AH11" s="65">
        <v>53361793324</v>
      </c>
      <c r="AI11" s="65">
        <v>35627193367</v>
      </c>
      <c r="AJ11" s="90">
        <f t="shared" si="15"/>
        <v>0.66765359909627164</v>
      </c>
      <c r="AK11" s="90">
        <f t="shared" si="16"/>
        <v>-0.12579721817443867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52289468580</v>
      </c>
      <c r="E12" s="65">
        <v>8143224000</v>
      </c>
      <c r="F12" s="67">
        <f t="shared" si="0"/>
        <v>60432692580</v>
      </c>
      <c r="G12" s="64">
        <v>52921651732</v>
      </c>
      <c r="H12" s="65">
        <v>7633014673</v>
      </c>
      <c r="I12" s="67">
        <f t="shared" si="1"/>
        <v>60554666405</v>
      </c>
      <c r="J12" s="64">
        <v>12244282511</v>
      </c>
      <c r="K12" s="65">
        <v>520517151</v>
      </c>
      <c r="L12" s="65">
        <f t="shared" si="2"/>
        <v>12764799662</v>
      </c>
      <c r="M12" s="90">
        <f t="shared" si="3"/>
        <v>0.2112234142985128</v>
      </c>
      <c r="N12" s="100">
        <v>12810014637</v>
      </c>
      <c r="O12" s="101">
        <v>1008864611</v>
      </c>
      <c r="P12" s="102">
        <f t="shared" si="4"/>
        <v>13818879248</v>
      </c>
      <c r="Q12" s="90">
        <f t="shared" si="5"/>
        <v>0.22866562216645817</v>
      </c>
      <c r="R12" s="100">
        <v>10707216101</v>
      </c>
      <c r="S12" s="102">
        <v>1047405070</v>
      </c>
      <c r="T12" s="102">
        <f t="shared" si="6"/>
        <v>11754621171</v>
      </c>
      <c r="U12" s="90">
        <f t="shared" si="7"/>
        <v>0.19411586040922224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35761513249</v>
      </c>
      <c r="AA12" s="65">
        <f t="shared" si="11"/>
        <v>2576786832</v>
      </c>
      <c r="AB12" s="65">
        <f t="shared" si="12"/>
        <v>38338300081</v>
      </c>
      <c r="AC12" s="90">
        <f t="shared" si="13"/>
        <v>0.63311883884533138</v>
      </c>
      <c r="AD12" s="64">
        <v>9995560493</v>
      </c>
      <c r="AE12" s="65">
        <v>598535356</v>
      </c>
      <c r="AF12" s="65">
        <f t="shared" si="14"/>
        <v>10594095849</v>
      </c>
      <c r="AG12" s="65">
        <v>51406641320</v>
      </c>
      <c r="AH12" s="65">
        <v>52487648290</v>
      </c>
      <c r="AI12" s="65">
        <v>34113961788</v>
      </c>
      <c r="AJ12" s="90">
        <f t="shared" si="15"/>
        <v>0.64994266078595542</v>
      </c>
      <c r="AK12" s="90">
        <f t="shared" si="16"/>
        <v>0.10954453674397757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73379686139</v>
      </c>
      <c r="E13" s="65">
        <v>7642206000</v>
      </c>
      <c r="F13" s="67">
        <f t="shared" si="0"/>
        <v>81021892139</v>
      </c>
      <c r="G13" s="64">
        <v>70151595351</v>
      </c>
      <c r="H13" s="65">
        <v>6903334000</v>
      </c>
      <c r="I13" s="67">
        <f t="shared" si="1"/>
        <v>77054929351</v>
      </c>
      <c r="J13" s="64">
        <v>24263227014</v>
      </c>
      <c r="K13" s="65">
        <v>924276495</v>
      </c>
      <c r="L13" s="65">
        <f t="shared" si="2"/>
        <v>25187503509</v>
      </c>
      <c r="M13" s="90">
        <f t="shared" si="3"/>
        <v>0.31087281281691964</v>
      </c>
      <c r="N13" s="100">
        <v>18177354882</v>
      </c>
      <c r="O13" s="101">
        <v>1249695285</v>
      </c>
      <c r="P13" s="102">
        <f t="shared" si="4"/>
        <v>19427050167</v>
      </c>
      <c r="Q13" s="90">
        <f t="shared" si="5"/>
        <v>0.23977532064631657</v>
      </c>
      <c r="R13" s="100">
        <v>20360069421</v>
      </c>
      <c r="S13" s="102">
        <v>1011588887</v>
      </c>
      <c r="T13" s="102">
        <f t="shared" si="6"/>
        <v>21371658308</v>
      </c>
      <c r="U13" s="90">
        <f t="shared" si="7"/>
        <v>0.27735614694613492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62800651317</v>
      </c>
      <c r="AA13" s="65">
        <f t="shared" si="11"/>
        <v>3185560667</v>
      </c>
      <c r="AB13" s="65">
        <f t="shared" si="12"/>
        <v>65986211984</v>
      </c>
      <c r="AC13" s="90">
        <f t="shared" si="13"/>
        <v>0.85635289707969409</v>
      </c>
      <c r="AD13" s="64">
        <v>16295536810</v>
      </c>
      <c r="AE13" s="65">
        <v>667217750</v>
      </c>
      <c r="AF13" s="65">
        <f t="shared" si="14"/>
        <v>16962754560</v>
      </c>
      <c r="AG13" s="65">
        <v>77475204261</v>
      </c>
      <c r="AH13" s="65">
        <v>71745909653</v>
      </c>
      <c r="AI13" s="65">
        <v>56209898773</v>
      </c>
      <c r="AJ13" s="90">
        <f t="shared" si="15"/>
        <v>0.78345788693543483</v>
      </c>
      <c r="AK13" s="90">
        <f t="shared" si="16"/>
        <v>0.259916733004949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8746024667</v>
      </c>
      <c r="E14" s="65">
        <v>1154486634</v>
      </c>
      <c r="F14" s="67">
        <f t="shared" si="0"/>
        <v>9900511301</v>
      </c>
      <c r="G14" s="64">
        <v>8724943618</v>
      </c>
      <c r="H14" s="65">
        <v>1054259498</v>
      </c>
      <c r="I14" s="67">
        <f t="shared" si="1"/>
        <v>9779203116</v>
      </c>
      <c r="J14" s="64">
        <v>2231079536</v>
      </c>
      <c r="K14" s="65">
        <v>-32300072</v>
      </c>
      <c r="L14" s="65">
        <f t="shared" si="2"/>
        <v>2198779464</v>
      </c>
      <c r="M14" s="90">
        <f t="shared" si="3"/>
        <v>0.22208746570269686</v>
      </c>
      <c r="N14" s="100">
        <v>1900545016</v>
      </c>
      <c r="O14" s="101">
        <v>181029940</v>
      </c>
      <c r="P14" s="102">
        <f t="shared" si="4"/>
        <v>2081574956</v>
      </c>
      <c r="Q14" s="90">
        <f t="shared" si="5"/>
        <v>0.21024923791458636</v>
      </c>
      <c r="R14" s="100">
        <v>2823626455</v>
      </c>
      <c r="S14" s="102">
        <v>151619938</v>
      </c>
      <c r="T14" s="102">
        <f t="shared" si="6"/>
        <v>2975246393</v>
      </c>
      <c r="U14" s="90">
        <f t="shared" si="7"/>
        <v>0.30424221255125833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6955251007</v>
      </c>
      <c r="AA14" s="65">
        <f t="shared" si="11"/>
        <v>300349806</v>
      </c>
      <c r="AB14" s="65">
        <f t="shared" si="12"/>
        <v>7255600813</v>
      </c>
      <c r="AC14" s="90">
        <f t="shared" si="13"/>
        <v>0.74194192787845148</v>
      </c>
      <c r="AD14" s="64">
        <v>1990611574</v>
      </c>
      <c r="AE14" s="65">
        <v>116669147</v>
      </c>
      <c r="AF14" s="65">
        <f t="shared" si="14"/>
        <v>2107280721</v>
      </c>
      <c r="AG14" s="65">
        <v>9438037238</v>
      </c>
      <c r="AH14" s="65">
        <v>9410565332</v>
      </c>
      <c r="AI14" s="65">
        <v>6629041599</v>
      </c>
      <c r="AJ14" s="90">
        <f t="shared" si="15"/>
        <v>0.70442543727510032</v>
      </c>
      <c r="AK14" s="90">
        <f t="shared" si="16"/>
        <v>0.41188896351128346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17272541720</v>
      </c>
      <c r="E15" s="65">
        <v>1995957430</v>
      </c>
      <c r="F15" s="67">
        <f t="shared" si="0"/>
        <v>19268499150</v>
      </c>
      <c r="G15" s="64">
        <v>16891317250</v>
      </c>
      <c r="H15" s="65">
        <v>1807476736</v>
      </c>
      <c r="I15" s="67">
        <f t="shared" si="1"/>
        <v>18698793986</v>
      </c>
      <c r="J15" s="64">
        <v>6404833510</v>
      </c>
      <c r="K15" s="65">
        <v>32126890443</v>
      </c>
      <c r="L15" s="65">
        <f t="shared" si="2"/>
        <v>38531723953</v>
      </c>
      <c r="M15" s="90">
        <f t="shared" si="3"/>
        <v>1.9997262710001988</v>
      </c>
      <c r="N15" s="100">
        <v>2810010166</v>
      </c>
      <c r="O15" s="101">
        <v>-31773790857</v>
      </c>
      <c r="P15" s="102">
        <f t="shared" si="4"/>
        <v>-28963780691</v>
      </c>
      <c r="Q15" s="90">
        <f t="shared" si="5"/>
        <v>-1.5031674478393404</v>
      </c>
      <c r="R15" s="100">
        <v>3467518489</v>
      </c>
      <c r="S15" s="102">
        <v>333470590</v>
      </c>
      <c r="T15" s="102">
        <f t="shared" si="6"/>
        <v>3800989079</v>
      </c>
      <c r="U15" s="90">
        <f t="shared" si="7"/>
        <v>0.20327455780548434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12682362165</v>
      </c>
      <c r="AA15" s="65">
        <f t="shared" si="11"/>
        <v>686570176</v>
      </c>
      <c r="AB15" s="65">
        <f t="shared" si="12"/>
        <v>13368932341</v>
      </c>
      <c r="AC15" s="90">
        <f t="shared" si="13"/>
        <v>0.71496227783510913</v>
      </c>
      <c r="AD15" s="64">
        <v>3237283760</v>
      </c>
      <c r="AE15" s="65">
        <v>327122683</v>
      </c>
      <c r="AF15" s="65">
        <f t="shared" si="14"/>
        <v>3564406443</v>
      </c>
      <c r="AG15" s="65">
        <v>17036353690</v>
      </c>
      <c r="AH15" s="65">
        <v>18260970920</v>
      </c>
      <c r="AI15" s="65">
        <v>9212205492</v>
      </c>
      <c r="AJ15" s="90">
        <f t="shared" si="15"/>
        <v>0.50447511977090431</v>
      </c>
      <c r="AK15" s="90">
        <f t="shared" si="16"/>
        <v>6.6373641666094274E-2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44617907375</v>
      </c>
      <c r="E16" s="65">
        <v>2228221908</v>
      </c>
      <c r="F16" s="67">
        <f t="shared" si="0"/>
        <v>46846129283</v>
      </c>
      <c r="G16" s="64">
        <v>44617907375</v>
      </c>
      <c r="H16" s="65">
        <v>2228221908</v>
      </c>
      <c r="I16" s="67">
        <f t="shared" si="1"/>
        <v>46846129283</v>
      </c>
      <c r="J16" s="64">
        <v>4182660839</v>
      </c>
      <c r="K16" s="65">
        <v>82151767</v>
      </c>
      <c r="L16" s="65">
        <f t="shared" si="2"/>
        <v>4264812606</v>
      </c>
      <c r="M16" s="90">
        <f t="shared" si="3"/>
        <v>9.1038740473861485E-2</v>
      </c>
      <c r="N16" s="100">
        <v>23827174635</v>
      </c>
      <c r="O16" s="101">
        <v>464467609</v>
      </c>
      <c r="P16" s="102">
        <f t="shared" si="4"/>
        <v>24291642244</v>
      </c>
      <c r="Q16" s="90">
        <f t="shared" si="5"/>
        <v>0.5185410751281686</v>
      </c>
      <c r="R16" s="100">
        <v>8705947459</v>
      </c>
      <c r="S16" s="102">
        <v>403942741</v>
      </c>
      <c r="T16" s="102">
        <f t="shared" si="6"/>
        <v>9109890200</v>
      </c>
      <c r="U16" s="90">
        <f t="shared" si="7"/>
        <v>0.19446409638172368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36715782933</v>
      </c>
      <c r="AA16" s="65">
        <f t="shared" si="11"/>
        <v>950562117</v>
      </c>
      <c r="AB16" s="65">
        <f t="shared" si="12"/>
        <v>37666345050</v>
      </c>
      <c r="AC16" s="90">
        <f t="shared" si="13"/>
        <v>0.80404391198375369</v>
      </c>
      <c r="AD16" s="64">
        <v>6153690094</v>
      </c>
      <c r="AE16" s="65">
        <v>175146660</v>
      </c>
      <c r="AF16" s="65">
        <f t="shared" si="14"/>
        <v>6328836754</v>
      </c>
      <c r="AG16" s="65">
        <v>44942152461</v>
      </c>
      <c r="AH16" s="65">
        <v>44945527620</v>
      </c>
      <c r="AI16" s="65">
        <v>21211757998</v>
      </c>
      <c r="AJ16" s="90">
        <f t="shared" si="15"/>
        <v>0.47194368652958313</v>
      </c>
      <c r="AK16" s="90">
        <f t="shared" si="16"/>
        <v>0.43942568817915828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320014553057</v>
      </c>
      <c r="E17" s="69">
        <f>SUM(E9:E16)</f>
        <v>36185961844</v>
      </c>
      <c r="F17" s="70">
        <f t="shared" si="0"/>
        <v>356200514901</v>
      </c>
      <c r="G17" s="68">
        <f>SUM(G9:G16)</f>
        <v>318671495163</v>
      </c>
      <c r="H17" s="69">
        <f>SUM(H9:H16)</f>
        <v>34948260079</v>
      </c>
      <c r="I17" s="70">
        <f t="shared" si="1"/>
        <v>353619755242</v>
      </c>
      <c r="J17" s="68">
        <f>SUM(J9:J16)</f>
        <v>75723687415</v>
      </c>
      <c r="K17" s="69">
        <f>SUM(K9:K16)</f>
        <v>35175140114</v>
      </c>
      <c r="L17" s="69">
        <f t="shared" si="2"/>
        <v>110898827529</v>
      </c>
      <c r="M17" s="91">
        <f t="shared" si="3"/>
        <v>0.31133820106863819</v>
      </c>
      <c r="N17" s="106">
        <f>SUM(N9:N16)</f>
        <v>89748631628</v>
      </c>
      <c r="O17" s="107">
        <f>SUM(O9:O16)</f>
        <v>-25741628180</v>
      </c>
      <c r="P17" s="108">
        <f t="shared" si="4"/>
        <v>64007003448</v>
      </c>
      <c r="Q17" s="91">
        <f t="shared" si="5"/>
        <v>0.17969374206488634</v>
      </c>
      <c r="R17" s="106">
        <f>SUM(R9:R16)</f>
        <v>70786085778</v>
      </c>
      <c r="S17" s="108">
        <f>SUM(S9:S16)</f>
        <v>5374045678</v>
      </c>
      <c r="T17" s="108">
        <f t="shared" si="6"/>
        <v>76160131456</v>
      </c>
      <c r="U17" s="91">
        <f t="shared" si="7"/>
        <v>0.21537295449989705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236258404821</v>
      </c>
      <c r="AA17" s="69">
        <f t="shared" si="11"/>
        <v>14807557612</v>
      </c>
      <c r="AB17" s="69">
        <f t="shared" si="12"/>
        <v>251065962433</v>
      </c>
      <c r="AC17" s="91">
        <f t="shared" si="13"/>
        <v>0.70998850802660274</v>
      </c>
      <c r="AD17" s="68">
        <f>SUM(AD9:AD16)</f>
        <v>64090481609</v>
      </c>
      <c r="AE17" s="69">
        <f>SUM(AE9:AE16)</f>
        <v>5011288406</v>
      </c>
      <c r="AF17" s="69">
        <f t="shared" si="14"/>
        <v>69101770015</v>
      </c>
      <c r="AG17" s="69">
        <f>SUM(AG9:AG16)</f>
        <v>324089928307</v>
      </c>
      <c r="AH17" s="69">
        <f>SUM(AH9:AH16)</f>
        <v>322961409261</v>
      </c>
      <c r="AI17" s="69">
        <f>SUM(AI9:AI16)</f>
        <v>212001160693</v>
      </c>
      <c r="AJ17" s="91">
        <f t="shared" si="15"/>
        <v>0.65642877016824042</v>
      </c>
      <c r="AK17" s="91">
        <f t="shared" si="16"/>
        <v>0.10214443768181103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VnRXP45THWUxCTYcBnpigLRQdYZsoVD7cbk7+oAFT/9aEfxvZuKS3l1DDHR/M5VJ60y/FEaiOe+/b9mSADRQOA==" saltValue="6jLZhNDXreg2neEydJIh7g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3974218901</v>
      </c>
      <c r="E9" s="65">
        <v>202914000</v>
      </c>
      <c r="F9" s="66">
        <f>$D9       +$E9</f>
        <v>4177132901</v>
      </c>
      <c r="G9" s="64">
        <v>3959838001</v>
      </c>
      <c r="H9" s="65">
        <v>306071709</v>
      </c>
      <c r="I9" s="67">
        <f>$G9       +$H9</f>
        <v>4265909710</v>
      </c>
      <c r="J9" s="64">
        <v>812424179</v>
      </c>
      <c r="K9" s="65">
        <v>35993609</v>
      </c>
      <c r="L9" s="65">
        <f>$J9       +$K9</f>
        <v>848417788</v>
      </c>
      <c r="M9" s="90">
        <f>IF(($F9       =0),0,($L9       /$F9       ))</f>
        <v>0.20311007767957057</v>
      </c>
      <c r="N9" s="100">
        <v>537406678</v>
      </c>
      <c r="O9" s="101">
        <v>54038734</v>
      </c>
      <c r="P9" s="102">
        <f>$N9       +$O9</f>
        <v>591445412</v>
      </c>
      <c r="Q9" s="90">
        <f>IF(($F9       =0),0,($P9       /$F9       ))</f>
        <v>0.14159123638570578</v>
      </c>
      <c r="R9" s="100">
        <v>494209594</v>
      </c>
      <c r="S9" s="102">
        <v>16143608</v>
      </c>
      <c r="T9" s="102">
        <f>$R9       +$S9</f>
        <v>510353202</v>
      </c>
      <c r="U9" s="90">
        <f>IF(($I9       =0),0,($T9       /$I9       ))</f>
        <v>0.11963525641521372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1844040451</v>
      </c>
      <c r="AA9" s="65">
        <f>$K9       +$O9       +$S9</f>
        <v>106175951</v>
      </c>
      <c r="AB9" s="65">
        <f>$Z9       +$AA9</f>
        <v>1950216402</v>
      </c>
      <c r="AC9" s="90">
        <f>IF(($I9       =0),0,($AB9       /$I9       ))</f>
        <v>0.457163075305689</v>
      </c>
      <c r="AD9" s="64">
        <v>417173044</v>
      </c>
      <c r="AE9" s="65">
        <v>49567217</v>
      </c>
      <c r="AF9" s="65">
        <f>$AD9       +$AE9</f>
        <v>466740261</v>
      </c>
      <c r="AG9" s="65">
        <v>3854254860</v>
      </c>
      <c r="AH9" s="65">
        <v>3970200860</v>
      </c>
      <c r="AI9" s="65">
        <v>1392506140</v>
      </c>
      <c r="AJ9" s="90">
        <f>IF(($AH9       =0),0,($AI9       /$AH9       ))</f>
        <v>0.35073946863232508</v>
      </c>
      <c r="AK9" s="90">
        <f>IF(($AF9       =0),0,(($T9       /$AF9       )-1))</f>
        <v>9.3441566207634219E-2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7634264607</v>
      </c>
      <c r="E10" s="65">
        <v>539962860</v>
      </c>
      <c r="F10" s="67">
        <f t="shared" ref="F10:F28" si="0">$D10      +$E10</f>
        <v>8174227467</v>
      </c>
      <c r="G10" s="64">
        <v>7645789785</v>
      </c>
      <c r="H10" s="65">
        <v>489733147</v>
      </c>
      <c r="I10" s="67">
        <f t="shared" ref="I10:I28" si="1">$G10      +$H10</f>
        <v>8135522932</v>
      </c>
      <c r="J10" s="64">
        <v>2033612951</v>
      </c>
      <c r="K10" s="65">
        <v>5857634</v>
      </c>
      <c r="L10" s="65">
        <f t="shared" ref="L10:L28" si="2">$J10      +$K10</f>
        <v>2039470585</v>
      </c>
      <c r="M10" s="90">
        <f t="shared" ref="M10:M28" si="3">IF(($F10      =0),0,($L10      /$F10      ))</f>
        <v>0.24950010178130022</v>
      </c>
      <c r="N10" s="100">
        <v>1866592654</v>
      </c>
      <c r="O10" s="101">
        <v>31780599</v>
      </c>
      <c r="P10" s="102">
        <f t="shared" ref="P10:P28" si="4">$N10      +$O10</f>
        <v>1898373253</v>
      </c>
      <c r="Q10" s="90">
        <f t="shared" ref="Q10:Q28" si="5">IF(($F10      =0),0,($P10      /$F10      ))</f>
        <v>0.2322388581262122</v>
      </c>
      <c r="R10" s="100">
        <v>1830715623</v>
      </c>
      <c r="S10" s="102">
        <v>57536382</v>
      </c>
      <c r="T10" s="102">
        <f t="shared" ref="T10:T28" si="6">$R10      +$S10</f>
        <v>1888252005</v>
      </c>
      <c r="U10" s="90">
        <f t="shared" ref="U10:U28" si="7">IF(($I10      =0),0,($T10      /$I10      ))</f>
        <v>0.23209964753129897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      +$R10</f>
        <v>5730921228</v>
      </c>
      <c r="AA10" s="65">
        <f t="shared" ref="AA10:AA28" si="11">$K10      +$O10      +$S10</f>
        <v>95174615</v>
      </c>
      <c r="AB10" s="65">
        <f t="shared" ref="AB10:AB28" si="12">$Z10      +$AA10</f>
        <v>5826095843</v>
      </c>
      <c r="AC10" s="90">
        <f t="shared" ref="AC10:AC28" si="13">IF(($I10      =0),0,($AB10      /$I10      ))</f>
        <v>0.7161304677888406</v>
      </c>
      <c r="AD10" s="64">
        <v>1297568949</v>
      </c>
      <c r="AE10" s="65">
        <v>80241810</v>
      </c>
      <c r="AF10" s="65">
        <f t="shared" ref="AF10:AF28" si="14">$AD10      +$AE10</f>
        <v>1377810759</v>
      </c>
      <c r="AG10" s="65">
        <v>7239097807</v>
      </c>
      <c r="AH10" s="65">
        <v>7317699841</v>
      </c>
      <c r="AI10" s="65">
        <v>4705061525</v>
      </c>
      <c r="AJ10" s="90">
        <f t="shared" ref="AJ10:AJ28" si="15">IF(($AH10      =0),0,($AI10      /$AH10      ))</f>
        <v>0.64297000795772319</v>
      </c>
      <c r="AK10" s="90">
        <f t="shared" ref="AK10:AK28" si="16">IF(($AF10      =0),0,(($T10      /$AF10      )-1))</f>
        <v>0.37047268114706311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4066602774</v>
      </c>
      <c r="E11" s="65">
        <v>450885244</v>
      </c>
      <c r="F11" s="67">
        <f t="shared" si="0"/>
        <v>4517488018</v>
      </c>
      <c r="G11" s="64">
        <v>3906559863</v>
      </c>
      <c r="H11" s="65">
        <v>463683468</v>
      </c>
      <c r="I11" s="67">
        <f t="shared" si="1"/>
        <v>4370243331</v>
      </c>
      <c r="J11" s="64">
        <v>908108672</v>
      </c>
      <c r="K11" s="65">
        <v>53722838</v>
      </c>
      <c r="L11" s="65">
        <f t="shared" si="2"/>
        <v>961831510</v>
      </c>
      <c r="M11" s="90">
        <f t="shared" si="3"/>
        <v>0.21291290783009664</v>
      </c>
      <c r="N11" s="100">
        <v>793041835</v>
      </c>
      <c r="O11" s="101">
        <v>128005156</v>
      </c>
      <c r="P11" s="102">
        <f t="shared" si="4"/>
        <v>921046991</v>
      </c>
      <c r="Q11" s="90">
        <f t="shared" si="5"/>
        <v>0.20388476678412298</v>
      </c>
      <c r="R11" s="100">
        <v>1060842503</v>
      </c>
      <c r="S11" s="102">
        <v>298785370</v>
      </c>
      <c r="T11" s="102">
        <f t="shared" si="6"/>
        <v>1359627873</v>
      </c>
      <c r="U11" s="90">
        <f t="shared" si="7"/>
        <v>0.31111033643266028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2761993010</v>
      </c>
      <c r="AA11" s="65">
        <f t="shared" si="11"/>
        <v>480513364</v>
      </c>
      <c r="AB11" s="65">
        <f t="shared" si="12"/>
        <v>3242506374</v>
      </c>
      <c r="AC11" s="90">
        <f t="shared" si="13"/>
        <v>0.74195099183597379</v>
      </c>
      <c r="AD11" s="64">
        <v>732656758</v>
      </c>
      <c r="AE11" s="65">
        <v>108730994</v>
      </c>
      <c r="AF11" s="65">
        <f t="shared" si="14"/>
        <v>841387752</v>
      </c>
      <c r="AG11" s="65">
        <v>4024406696</v>
      </c>
      <c r="AH11" s="65">
        <v>4075125060</v>
      </c>
      <c r="AI11" s="65">
        <v>2411024082</v>
      </c>
      <c r="AJ11" s="90">
        <f t="shared" si="15"/>
        <v>0.59164419410480618</v>
      </c>
      <c r="AK11" s="90">
        <f t="shared" si="16"/>
        <v>0.61593494767202173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7703787795</v>
      </c>
      <c r="E12" s="65">
        <v>768760054</v>
      </c>
      <c r="F12" s="67">
        <f t="shared" si="0"/>
        <v>8472547849</v>
      </c>
      <c r="G12" s="64">
        <v>7564072490</v>
      </c>
      <c r="H12" s="65">
        <v>802543954</v>
      </c>
      <c r="I12" s="67">
        <f t="shared" si="1"/>
        <v>8366616444</v>
      </c>
      <c r="J12" s="64">
        <v>1870204701</v>
      </c>
      <c r="K12" s="65">
        <v>104517130</v>
      </c>
      <c r="L12" s="65">
        <f t="shared" si="2"/>
        <v>1974721831</v>
      </c>
      <c r="M12" s="90">
        <f t="shared" si="3"/>
        <v>0.23307296296155741</v>
      </c>
      <c r="N12" s="100">
        <v>1513806301</v>
      </c>
      <c r="O12" s="101">
        <v>157212034</v>
      </c>
      <c r="P12" s="102">
        <f t="shared" si="4"/>
        <v>1671018335</v>
      </c>
      <c r="Q12" s="90">
        <f t="shared" si="5"/>
        <v>0.19722737065418017</v>
      </c>
      <c r="R12" s="100">
        <v>1499258297</v>
      </c>
      <c r="S12" s="102">
        <v>147856858</v>
      </c>
      <c r="T12" s="102">
        <f t="shared" si="6"/>
        <v>1647115155</v>
      </c>
      <c r="U12" s="90">
        <f t="shared" si="7"/>
        <v>0.19686753492580686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4883269299</v>
      </c>
      <c r="AA12" s="65">
        <f t="shared" si="11"/>
        <v>409586022</v>
      </c>
      <c r="AB12" s="65">
        <f t="shared" si="12"/>
        <v>5292855321</v>
      </c>
      <c r="AC12" s="90">
        <f t="shared" si="13"/>
        <v>0.63261598717073919</v>
      </c>
      <c r="AD12" s="64">
        <v>111663518</v>
      </c>
      <c r="AE12" s="65">
        <v>53096729</v>
      </c>
      <c r="AF12" s="65">
        <f t="shared" si="14"/>
        <v>164760247</v>
      </c>
      <c r="AG12" s="65">
        <v>7290865357</v>
      </c>
      <c r="AH12" s="65">
        <v>7151462876</v>
      </c>
      <c r="AI12" s="65">
        <v>3413239542</v>
      </c>
      <c r="AJ12" s="90">
        <f t="shared" si="15"/>
        <v>0.47727850947177314</v>
      </c>
      <c r="AK12" s="90">
        <f t="shared" si="16"/>
        <v>8.9970422780441694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2724588710</v>
      </c>
      <c r="E13" s="65">
        <v>255337696</v>
      </c>
      <c r="F13" s="67">
        <f t="shared" si="0"/>
        <v>2979926406</v>
      </c>
      <c r="G13" s="64">
        <v>2771048563</v>
      </c>
      <c r="H13" s="65">
        <v>250901815</v>
      </c>
      <c r="I13" s="67">
        <f t="shared" si="1"/>
        <v>3021950378</v>
      </c>
      <c r="J13" s="64">
        <v>552983267</v>
      </c>
      <c r="K13" s="65">
        <v>26731453</v>
      </c>
      <c r="L13" s="65">
        <f t="shared" si="2"/>
        <v>579714720</v>
      </c>
      <c r="M13" s="90">
        <f t="shared" si="3"/>
        <v>0.19453994529286373</v>
      </c>
      <c r="N13" s="100">
        <v>546425073</v>
      </c>
      <c r="O13" s="101">
        <v>82889747</v>
      </c>
      <c r="P13" s="102">
        <f t="shared" si="4"/>
        <v>629314820</v>
      </c>
      <c r="Q13" s="90">
        <f t="shared" si="5"/>
        <v>0.21118468520997427</v>
      </c>
      <c r="R13" s="100">
        <v>559906405</v>
      </c>
      <c r="S13" s="102">
        <v>32699426</v>
      </c>
      <c r="T13" s="102">
        <f t="shared" si="6"/>
        <v>592605831</v>
      </c>
      <c r="U13" s="90">
        <f t="shared" si="7"/>
        <v>0.19610045066067594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1659314745</v>
      </c>
      <c r="AA13" s="65">
        <f t="shared" si="11"/>
        <v>142320626</v>
      </c>
      <c r="AB13" s="65">
        <f t="shared" si="12"/>
        <v>1801635371</v>
      </c>
      <c r="AC13" s="90">
        <f t="shared" si="13"/>
        <v>0.59618297643668328</v>
      </c>
      <c r="AD13" s="64">
        <v>532044855</v>
      </c>
      <c r="AE13" s="65">
        <v>23967064</v>
      </c>
      <c r="AF13" s="65">
        <f t="shared" si="14"/>
        <v>556011919</v>
      </c>
      <c r="AG13" s="65">
        <v>3220253552</v>
      </c>
      <c r="AH13" s="65">
        <v>2660310073</v>
      </c>
      <c r="AI13" s="65">
        <v>1755708626</v>
      </c>
      <c r="AJ13" s="90">
        <f t="shared" si="15"/>
        <v>0.65996390564356588</v>
      </c>
      <c r="AK13" s="90">
        <f t="shared" si="16"/>
        <v>6.5814977610219261E-2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4937023600</v>
      </c>
      <c r="E14" s="65">
        <v>802941100</v>
      </c>
      <c r="F14" s="67">
        <f t="shared" si="0"/>
        <v>5739964700</v>
      </c>
      <c r="G14" s="64">
        <v>5286027200</v>
      </c>
      <c r="H14" s="65">
        <v>817406500</v>
      </c>
      <c r="I14" s="67">
        <f t="shared" si="1"/>
        <v>6103433700</v>
      </c>
      <c r="J14" s="64">
        <v>1313912979</v>
      </c>
      <c r="K14" s="65">
        <v>193901025</v>
      </c>
      <c r="L14" s="65">
        <f t="shared" si="2"/>
        <v>1507814004</v>
      </c>
      <c r="M14" s="90">
        <f t="shared" si="3"/>
        <v>0.26268698202969787</v>
      </c>
      <c r="N14" s="100">
        <v>1249790110</v>
      </c>
      <c r="O14" s="101">
        <v>266757370</v>
      </c>
      <c r="P14" s="102">
        <f t="shared" si="4"/>
        <v>1516547480</v>
      </c>
      <c r="Q14" s="90">
        <f t="shared" si="5"/>
        <v>0.26420850288504388</v>
      </c>
      <c r="R14" s="100">
        <v>1244644217</v>
      </c>
      <c r="S14" s="102">
        <v>183314195</v>
      </c>
      <c r="T14" s="102">
        <f t="shared" si="6"/>
        <v>1427958412</v>
      </c>
      <c r="U14" s="90">
        <f t="shared" si="7"/>
        <v>0.23395984656964489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3808347306</v>
      </c>
      <c r="AA14" s="65">
        <f t="shared" si="11"/>
        <v>643972590</v>
      </c>
      <c r="AB14" s="65">
        <f t="shared" si="12"/>
        <v>4452319896</v>
      </c>
      <c r="AC14" s="90">
        <f t="shared" si="13"/>
        <v>0.7294778832446398</v>
      </c>
      <c r="AD14" s="64">
        <v>1050267992</v>
      </c>
      <c r="AE14" s="65">
        <v>196126747</v>
      </c>
      <c r="AF14" s="65">
        <f t="shared" si="14"/>
        <v>1246394739</v>
      </c>
      <c r="AG14" s="65">
        <v>5377007600</v>
      </c>
      <c r="AH14" s="65">
        <v>5711192417</v>
      </c>
      <c r="AI14" s="65">
        <v>3980240339</v>
      </c>
      <c r="AJ14" s="90">
        <f t="shared" si="15"/>
        <v>0.69691932058747863</v>
      </c>
      <c r="AK14" s="90">
        <f t="shared" si="16"/>
        <v>0.14567108422302155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4550033717</v>
      </c>
      <c r="E15" s="65">
        <v>797238842</v>
      </c>
      <c r="F15" s="67">
        <f t="shared" si="0"/>
        <v>5347272559</v>
      </c>
      <c r="G15" s="64">
        <v>4583348081</v>
      </c>
      <c r="H15" s="65">
        <v>866334700</v>
      </c>
      <c r="I15" s="67">
        <f t="shared" si="1"/>
        <v>5449682781</v>
      </c>
      <c r="J15" s="64">
        <v>1463421018</v>
      </c>
      <c r="K15" s="65">
        <v>184109206</v>
      </c>
      <c r="L15" s="65">
        <f t="shared" si="2"/>
        <v>1647530224</v>
      </c>
      <c r="M15" s="90">
        <f t="shared" si="3"/>
        <v>0.30810664798207082</v>
      </c>
      <c r="N15" s="100">
        <v>1464083631</v>
      </c>
      <c r="O15" s="101">
        <v>221313685</v>
      </c>
      <c r="P15" s="102">
        <f t="shared" si="4"/>
        <v>1685397316</v>
      </c>
      <c r="Q15" s="90">
        <f t="shared" si="5"/>
        <v>0.31518821930318591</v>
      </c>
      <c r="R15" s="100">
        <v>861906389</v>
      </c>
      <c r="S15" s="102">
        <v>194414554</v>
      </c>
      <c r="T15" s="102">
        <f t="shared" si="6"/>
        <v>1056320943</v>
      </c>
      <c r="U15" s="90">
        <f t="shared" si="7"/>
        <v>0.19383163854652258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3789411038</v>
      </c>
      <c r="AA15" s="65">
        <f t="shared" si="11"/>
        <v>599837445</v>
      </c>
      <c r="AB15" s="65">
        <f t="shared" si="12"/>
        <v>4389248483</v>
      </c>
      <c r="AC15" s="90">
        <f t="shared" si="13"/>
        <v>0.80541357348410403</v>
      </c>
      <c r="AD15" s="64">
        <v>1030770014</v>
      </c>
      <c r="AE15" s="65">
        <v>127076119</v>
      </c>
      <c r="AF15" s="65">
        <f t="shared" si="14"/>
        <v>1157846133</v>
      </c>
      <c r="AG15" s="65">
        <v>5055897962</v>
      </c>
      <c r="AH15" s="65">
        <v>4933143043</v>
      </c>
      <c r="AI15" s="65">
        <v>3277145910</v>
      </c>
      <c r="AJ15" s="90">
        <f t="shared" si="15"/>
        <v>0.66431195719130498</v>
      </c>
      <c r="AK15" s="90">
        <f t="shared" si="16"/>
        <v>-8.7684526558763354E-2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3019754344</v>
      </c>
      <c r="E16" s="65">
        <v>172676550</v>
      </c>
      <c r="F16" s="67">
        <f t="shared" si="0"/>
        <v>3192430894</v>
      </c>
      <c r="G16" s="64">
        <v>3141751504</v>
      </c>
      <c r="H16" s="65">
        <v>196092505</v>
      </c>
      <c r="I16" s="67">
        <f t="shared" si="1"/>
        <v>3337844009</v>
      </c>
      <c r="J16" s="64">
        <v>880096450</v>
      </c>
      <c r="K16" s="65">
        <v>48662589</v>
      </c>
      <c r="L16" s="65">
        <f t="shared" si="2"/>
        <v>928759039</v>
      </c>
      <c r="M16" s="90">
        <f t="shared" si="3"/>
        <v>0.29092533866451176</v>
      </c>
      <c r="N16" s="100">
        <v>785039316</v>
      </c>
      <c r="O16" s="101">
        <v>38308603</v>
      </c>
      <c r="P16" s="102">
        <f t="shared" si="4"/>
        <v>823347919</v>
      </c>
      <c r="Q16" s="90">
        <f t="shared" si="5"/>
        <v>0.25790626213630419</v>
      </c>
      <c r="R16" s="100">
        <v>760224257</v>
      </c>
      <c r="S16" s="102">
        <v>45502654</v>
      </c>
      <c r="T16" s="102">
        <f t="shared" si="6"/>
        <v>805726911</v>
      </c>
      <c r="U16" s="90">
        <f t="shared" si="7"/>
        <v>0.24139142177629547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2425360023</v>
      </c>
      <c r="AA16" s="65">
        <f t="shared" si="11"/>
        <v>132473846</v>
      </c>
      <c r="AB16" s="65">
        <f t="shared" si="12"/>
        <v>2557833869</v>
      </c>
      <c r="AC16" s="90">
        <f t="shared" si="13"/>
        <v>0.76631318363086509</v>
      </c>
      <c r="AD16" s="64">
        <v>714090474</v>
      </c>
      <c r="AE16" s="65">
        <v>34043295</v>
      </c>
      <c r="AF16" s="65">
        <f t="shared" si="14"/>
        <v>748133769</v>
      </c>
      <c r="AG16" s="65">
        <v>2939221504</v>
      </c>
      <c r="AH16" s="65">
        <v>2994749672</v>
      </c>
      <c r="AI16" s="65">
        <v>2071811662</v>
      </c>
      <c r="AJ16" s="90">
        <f t="shared" si="15"/>
        <v>0.69181463858926506</v>
      </c>
      <c r="AK16" s="90">
        <f t="shared" si="16"/>
        <v>7.6982411951518337E-2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4909489775</v>
      </c>
      <c r="E17" s="65">
        <v>241268500</v>
      </c>
      <c r="F17" s="67">
        <f t="shared" si="0"/>
        <v>5150758275</v>
      </c>
      <c r="G17" s="64">
        <v>5179631781</v>
      </c>
      <c r="H17" s="65">
        <v>231324194</v>
      </c>
      <c r="I17" s="67">
        <f t="shared" si="1"/>
        <v>5410955975</v>
      </c>
      <c r="J17" s="64">
        <v>859593627</v>
      </c>
      <c r="K17" s="65">
        <v>40340107</v>
      </c>
      <c r="L17" s="65">
        <f t="shared" si="2"/>
        <v>899933734</v>
      </c>
      <c r="M17" s="90">
        <f t="shared" si="3"/>
        <v>0.17471868916232533</v>
      </c>
      <c r="N17" s="100">
        <v>787570728</v>
      </c>
      <c r="O17" s="101">
        <v>37358454</v>
      </c>
      <c r="P17" s="102">
        <f t="shared" si="4"/>
        <v>824929182</v>
      </c>
      <c r="Q17" s="90">
        <f t="shared" si="5"/>
        <v>0.16015684253790768</v>
      </c>
      <c r="R17" s="100">
        <v>986317430</v>
      </c>
      <c r="S17" s="102">
        <v>26926507</v>
      </c>
      <c r="T17" s="102">
        <f t="shared" si="6"/>
        <v>1013243937</v>
      </c>
      <c r="U17" s="90">
        <f t="shared" si="7"/>
        <v>0.18725784162381767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2633481785</v>
      </c>
      <c r="AA17" s="65">
        <f t="shared" si="11"/>
        <v>104625068</v>
      </c>
      <c r="AB17" s="65">
        <f t="shared" si="12"/>
        <v>2738106853</v>
      </c>
      <c r="AC17" s="90">
        <f t="shared" si="13"/>
        <v>0.50603014802758584</v>
      </c>
      <c r="AD17" s="64">
        <v>1121376204</v>
      </c>
      <c r="AE17" s="65">
        <v>62301493</v>
      </c>
      <c r="AF17" s="65">
        <f t="shared" si="14"/>
        <v>1183677697</v>
      </c>
      <c r="AG17" s="65">
        <v>4420014018</v>
      </c>
      <c r="AH17" s="65">
        <v>5027098571</v>
      </c>
      <c r="AI17" s="65">
        <v>3193345532</v>
      </c>
      <c r="AJ17" s="90">
        <f t="shared" si="15"/>
        <v>0.63522636107069086</v>
      </c>
      <c r="AK17" s="90">
        <f t="shared" si="16"/>
        <v>-0.14398662780582916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2435283109</v>
      </c>
      <c r="E18" s="65">
        <v>234740664</v>
      </c>
      <c r="F18" s="67">
        <f t="shared" si="0"/>
        <v>2670023773</v>
      </c>
      <c r="G18" s="64">
        <v>2458261878</v>
      </c>
      <c r="H18" s="65">
        <v>279446122</v>
      </c>
      <c r="I18" s="67">
        <f t="shared" si="1"/>
        <v>2737708000</v>
      </c>
      <c r="J18" s="64">
        <v>621728732</v>
      </c>
      <c r="K18" s="65">
        <v>22558051</v>
      </c>
      <c r="L18" s="65">
        <f t="shared" si="2"/>
        <v>644286783</v>
      </c>
      <c r="M18" s="90">
        <f t="shared" si="3"/>
        <v>0.24130376272870735</v>
      </c>
      <c r="N18" s="100">
        <v>500317344</v>
      </c>
      <c r="O18" s="101">
        <v>71965367</v>
      </c>
      <c r="P18" s="102">
        <f t="shared" si="4"/>
        <v>572282711</v>
      </c>
      <c r="Q18" s="90">
        <f t="shared" si="5"/>
        <v>0.21433618561268145</v>
      </c>
      <c r="R18" s="100">
        <v>583950069</v>
      </c>
      <c r="S18" s="102">
        <v>38159363</v>
      </c>
      <c r="T18" s="102">
        <f t="shared" si="6"/>
        <v>622109432</v>
      </c>
      <c r="U18" s="90">
        <f t="shared" si="7"/>
        <v>0.22723732114600972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1705996145</v>
      </c>
      <c r="AA18" s="65">
        <f t="shared" si="11"/>
        <v>132682781</v>
      </c>
      <c r="AB18" s="65">
        <f t="shared" si="12"/>
        <v>1838678926</v>
      </c>
      <c r="AC18" s="90">
        <f t="shared" si="13"/>
        <v>0.67161250432843822</v>
      </c>
      <c r="AD18" s="64">
        <v>516982404</v>
      </c>
      <c r="AE18" s="65">
        <v>169411616</v>
      </c>
      <c r="AF18" s="65">
        <f t="shared" si="14"/>
        <v>686394020</v>
      </c>
      <c r="AG18" s="65">
        <v>2870257778</v>
      </c>
      <c r="AH18" s="65">
        <v>2986363334</v>
      </c>
      <c r="AI18" s="65">
        <v>1928877027</v>
      </c>
      <c r="AJ18" s="90">
        <f t="shared" si="15"/>
        <v>0.64589496028148063</v>
      </c>
      <c r="AK18" s="90">
        <f t="shared" si="16"/>
        <v>-9.3655518735434207E-2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3916388500</v>
      </c>
      <c r="E19" s="65">
        <v>645473997</v>
      </c>
      <c r="F19" s="67">
        <f t="shared" si="0"/>
        <v>4561862497</v>
      </c>
      <c r="G19" s="64">
        <v>4128000850</v>
      </c>
      <c r="H19" s="65">
        <v>683978488</v>
      </c>
      <c r="I19" s="67">
        <f t="shared" si="1"/>
        <v>4811979338</v>
      </c>
      <c r="J19" s="64">
        <v>829861075</v>
      </c>
      <c r="K19" s="65">
        <v>143059158</v>
      </c>
      <c r="L19" s="65">
        <f t="shared" si="2"/>
        <v>972920233</v>
      </c>
      <c r="M19" s="90">
        <f t="shared" si="3"/>
        <v>0.21327259066660115</v>
      </c>
      <c r="N19" s="100">
        <v>1190993029</v>
      </c>
      <c r="O19" s="101">
        <v>197708906</v>
      </c>
      <c r="P19" s="102">
        <f t="shared" si="4"/>
        <v>1388701935</v>
      </c>
      <c r="Q19" s="90">
        <f t="shared" si="5"/>
        <v>0.30441556182661067</v>
      </c>
      <c r="R19" s="100">
        <v>1038994519</v>
      </c>
      <c r="S19" s="102">
        <v>141969930</v>
      </c>
      <c r="T19" s="102">
        <f t="shared" si="6"/>
        <v>1180964449</v>
      </c>
      <c r="U19" s="90">
        <f t="shared" si="7"/>
        <v>0.24542176224115783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3059848623</v>
      </c>
      <c r="AA19" s="65">
        <f t="shared" si="11"/>
        <v>482737994</v>
      </c>
      <c r="AB19" s="65">
        <f t="shared" si="12"/>
        <v>3542586617</v>
      </c>
      <c r="AC19" s="90">
        <f t="shared" si="13"/>
        <v>0.73620154372325364</v>
      </c>
      <c r="AD19" s="64">
        <v>920393934</v>
      </c>
      <c r="AE19" s="65">
        <v>152395917</v>
      </c>
      <c r="AF19" s="65">
        <f t="shared" si="14"/>
        <v>1072789851</v>
      </c>
      <c r="AG19" s="65">
        <v>4381774328</v>
      </c>
      <c r="AH19" s="65">
        <v>4444455525</v>
      </c>
      <c r="AI19" s="65">
        <v>3016175618</v>
      </c>
      <c r="AJ19" s="90">
        <f t="shared" si="15"/>
        <v>0.6786378221210797</v>
      </c>
      <c r="AK19" s="90">
        <f t="shared" si="16"/>
        <v>0.10083484468012549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2691252382</v>
      </c>
      <c r="E20" s="65">
        <v>249473000</v>
      </c>
      <c r="F20" s="67">
        <f t="shared" si="0"/>
        <v>2940725382</v>
      </c>
      <c r="G20" s="64">
        <v>2782910897</v>
      </c>
      <c r="H20" s="65">
        <v>271284000</v>
      </c>
      <c r="I20" s="67">
        <f t="shared" si="1"/>
        <v>3054194897</v>
      </c>
      <c r="J20" s="64">
        <v>572678348</v>
      </c>
      <c r="K20" s="65">
        <v>10202884</v>
      </c>
      <c r="L20" s="65">
        <f t="shared" si="2"/>
        <v>582881232</v>
      </c>
      <c r="M20" s="90">
        <f t="shared" si="3"/>
        <v>0.19821001837430327</v>
      </c>
      <c r="N20" s="100">
        <v>757490384</v>
      </c>
      <c r="O20" s="101">
        <v>28739995</v>
      </c>
      <c r="P20" s="102">
        <f t="shared" si="4"/>
        <v>786230379</v>
      </c>
      <c r="Q20" s="90">
        <f t="shared" si="5"/>
        <v>0.26735933379310695</v>
      </c>
      <c r="R20" s="100">
        <v>550853310</v>
      </c>
      <c r="S20" s="102">
        <v>51499694</v>
      </c>
      <c r="T20" s="102">
        <f t="shared" si="6"/>
        <v>602353004</v>
      </c>
      <c r="U20" s="90">
        <f t="shared" si="7"/>
        <v>0.19722153441866613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1881022042</v>
      </c>
      <c r="AA20" s="65">
        <f t="shared" si="11"/>
        <v>90442573</v>
      </c>
      <c r="AB20" s="65">
        <f t="shared" si="12"/>
        <v>1971464615</v>
      </c>
      <c r="AC20" s="90">
        <f t="shared" si="13"/>
        <v>0.64549404392512155</v>
      </c>
      <c r="AD20" s="64">
        <v>717999672</v>
      </c>
      <c r="AE20" s="65">
        <v>17789160</v>
      </c>
      <c r="AF20" s="65">
        <f t="shared" si="14"/>
        <v>735788832</v>
      </c>
      <c r="AG20" s="65">
        <v>2655170668</v>
      </c>
      <c r="AH20" s="65">
        <v>2887097587</v>
      </c>
      <c r="AI20" s="65">
        <v>1835073154</v>
      </c>
      <c r="AJ20" s="90">
        <f t="shared" si="15"/>
        <v>0.63561175149151616</v>
      </c>
      <c r="AK20" s="90">
        <f t="shared" si="16"/>
        <v>-0.18135071123232271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2551637031</v>
      </c>
      <c r="E21" s="65">
        <v>361808000</v>
      </c>
      <c r="F21" s="67">
        <f t="shared" si="0"/>
        <v>2913445031</v>
      </c>
      <c r="G21" s="64">
        <v>2542645166</v>
      </c>
      <c r="H21" s="65">
        <v>353871165</v>
      </c>
      <c r="I21" s="67">
        <f t="shared" si="1"/>
        <v>2896516331</v>
      </c>
      <c r="J21" s="64">
        <v>358630678</v>
      </c>
      <c r="K21" s="65">
        <v>67556883</v>
      </c>
      <c r="L21" s="65">
        <f t="shared" si="2"/>
        <v>426187561</v>
      </c>
      <c r="M21" s="90">
        <f t="shared" si="3"/>
        <v>0.14628302798413087</v>
      </c>
      <c r="N21" s="100">
        <v>712656664</v>
      </c>
      <c r="O21" s="101">
        <v>94593617</v>
      </c>
      <c r="P21" s="102">
        <f t="shared" si="4"/>
        <v>807250281</v>
      </c>
      <c r="Q21" s="90">
        <f t="shared" si="5"/>
        <v>0.27707757394102006</v>
      </c>
      <c r="R21" s="100">
        <v>595611420</v>
      </c>
      <c r="S21" s="102">
        <v>34703499</v>
      </c>
      <c r="T21" s="102">
        <f t="shared" si="6"/>
        <v>630314919</v>
      </c>
      <c r="U21" s="90">
        <f t="shared" si="7"/>
        <v>0.21761138104213229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1666898762</v>
      </c>
      <c r="AA21" s="65">
        <f t="shared" si="11"/>
        <v>196853999</v>
      </c>
      <c r="AB21" s="65">
        <f t="shared" si="12"/>
        <v>1863752761</v>
      </c>
      <c r="AC21" s="90">
        <f t="shared" si="13"/>
        <v>0.64344631551121056</v>
      </c>
      <c r="AD21" s="64">
        <v>749890218</v>
      </c>
      <c r="AE21" s="65">
        <v>37948103</v>
      </c>
      <c r="AF21" s="65">
        <f t="shared" si="14"/>
        <v>787838321</v>
      </c>
      <c r="AG21" s="65">
        <v>2999210402</v>
      </c>
      <c r="AH21" s="65">
        <v>3089341313</v>
      </c>
      <c r="AI21" s="65">
        <v>1835069541</v>
      </c>
      <c r="AJ21" s="90">
        <f t="shared" si="15"/>
        <v>0.59400025930381883</v>
      </c>
      <c r="AK21" s="90">
        <f t="shared" si="16"/>
        <v>-0.19994381816824569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7349868584</v>
      </c>
      <c r="E22" s="65">
        <v>614997558</v>
      </c>
      <c r="F22" s="67">
        <f t="shared" si="0"/>
        <v>7964866142</v>
      </c>
      <c r="G22" s="64">
        <v>7288468107</v>
      </c>
      <c r="H22" s="65">
        <v>558660844</v>
      </c>
      <c r="I22" s="67">
        <f t="shared" si="1"/>
        <v>7847128951</v>
      </c>
      <c r="J22" s="64">
        <v>625692822</v>
      </c>
      <c r="K22" s="65">
        <v>16926241</v>
      </c>
      <c r="L22" s="65">
        <f t="shared" si="2"/>
        <v>642619063</v>
      </c>
      <c r="M22" s="90">
        <f t="shared" si="3"/>
        <v>8.0681715366359763E-2</v>
      </c>
      <c r="N22" s="100">
        <v>1631502384</v>
      </c>
      <c r="O22" s="101">
        <v>104248051</v>
      </c>
      <c r="P22" s="102">
        <f t="shared" si="4"/>
        <v>1735750435</v>
      </c>
      <c r="Q22" s="90">
        <f t="shared" si="5"/>
        <v>0.217925876474824</v>
      </c>
      <c r="R22" s="100">
        <v>999856682</v>
      </c>
      <c r="S22" s="102">
        <v>40720102</v>
      </c>
      <c r="T22" s="102">
        <f t="shared" si="6"/>
        <v>1040576784</v>
      </c>
      <c r="U22" s="90">
        <f t="shared" si="7"/>
        <v>0.13260605127017747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3257051888</v>
      </c>
      <c r="AA22" s="65">
        <f t="shared" si="11"/>
        <v>161894394</v>
      </c>
      <c r="AB22" s="65">
        <f t="shared" si="12"/>
        <v>3418946282</v>
      </c>
      <c r="AC22" s="90">
        <f t="shared" si="13"/>
        <v>0.43569390835157695</v>
      </c>
      <c r="AD22" s="64">
        <v>1424370270</v>
      </c>
      <c r="AE22" s="65">
        <v>97675908</v>
      </c>
      <c r="AF22" s="65">
        <f t="shared" si="14"/>
        <v>1522046178</v>
      </c>
      <c r="AG22" s="65">
        <v>7136380882</v>
      </c>
      <c r="AH22" s="65">
        <v>7138395839</v>
      </c>
      <c r="AI22" s="65">
        <v>4183789380</v>
      </c>
      <c r="AJ22" s="90">
        <f t="shared" si="15"/>
        <v>0.58609657888992839</v>
      </c>
      <c r="AK22" s="90">
        <f t="shared" si="16"/>
        <v>-0.31633034592462939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4287707945</v>
      </c>
      <c r="E23" s="65">
        <v>231469401</v>
      </c>
      <c r="F23" s="67">
        <f t="shared" si="0"/>
        <v>4519177346</v>
      </c>
      <c r="G23" s="64">
        <v>3927624978</v>
      </c>
      <c r="H23" s="65">
        <v>216856548</v>
      </c>
      <c r="I23" s="67">
        <f t="shared" si="1"/>
        <v>4144481526</v>
      </c>
      <c r="J23" s="64">
        <v>613696980</v>
      </c>
      <c r="K23" s="65">
        <v>4097595</v>
      </c>
      <c r="L23" s="65">
        <f t="shared" si="2"/>
        <v>617794575</v>
      </c>
      <c r="M23" s="90">
        <f t="shared" si="3"/>
        <v>0.13670509645894299</v>
      </c>
      <c r="N23" s="100">
        <v>729085855</v>
      </c>
      <c r="O23" s="101">
        <v>46365996</v>
      </c>
      <c r="P23" s="102">
        <f t="shared" si="4"/>
        <v>775451851</v>
      </c>
      <c r="Q23" s="90">
        <f t="shared" si="5"/>
        <v>0.17159137418812861</v>
      </c>
      <c r="R23" s="100">
        <v>981129392</v>
      </c>
      <c r="S23" s="102">
        <v>39636758</v>
      </c>
      <c r="T23" s="102">
        <f t="shared" si="6"/>
        <v>1020766150</v>
      </c>
      <c r="U23" s="90">
        <f t="shared" si="7"/>
        <v>0.24629525879083386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2323912227</v>
      </c>
      <c r="AA23" s="65">
        <f t="shared" si="11"/>
        <v>90100349</v>
      </c>
      <c r="AB23" s="65">
        <f t="shared" si="12"/>
        <v>2414012576</v>
      </c>
      <c r="AC23" s="90">
        <f t="shared" si="13"/>
        <v>0.58246431088084916</v>
      </c>
      <c r="AD23" s="64">
        <v>1095532694</v>
      </c>
      <c r="AE23" s="65">
        <v>23791700</v>
      </c>
      <c r="AF23" s="65">
        <f t="shared" si="14"/>
        <v>1119324394</v>
      </c>
      <c r="AG23" s="65">
        <v>4158565438</v>
      </c>
      <c r="AH23" s="65">
        <v>4597452793</v>
      </c>
      <c r="AI23" s="65">
        <v>2492698750</v>
      </c>
      <c r="AJ23" s="90">
        <f t="shared" si="15"/>
        <v>0.54219126595390799</v>
      </c>
      <c r="AK23" s="90">
        <f t="shared" si="16"/>
        <v>-8.8051546565329319E-2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2270095304</v>
      </c>
      <c r="E24" s="65">
        <v>189041750</v>
      </c>
      <c r="F24" s="67">
        <f t="shared" si="0"/>
        <v>2459137054</v>
      </c>
      <c r="G24" s="64">
        <v>2220444272</v>
      </c>
      <c r="H24" s="65">
        <v>225462001</v>
      </c>
      <c r="I24" s="67">
        <f t="shared" si="1"/>
        <v>2445906273</v>
      </c>
      <c r="J24" s="64">
        <v>492292615</v>
      </c>
      <c r="K24" s="65">
        <v>23087629</v>
      </c>
      <c r="L24" s="65">
        <f t="shared" si="2"/>
        <v>515380244</v>
      </c>
      <c r="M24" s="90">
        <f t="shared" si="3"/>
        <v>0.20957768220428757</v>
      </c>
      <c r="N24" s="100">
        <v>674173487</v>
      </c>
      <c r="O24" s="101">
        <v>63513743</v>
      </c>
      <c r="P24" s="102">
        <f t="shared" si="4"/>
        <v>737687230</v>
      </c>
      <c r="Q24" s="90">
        <f t="shared" si="5"/>
        <v>0.29997808735389014</v>
      </c>
      <c r="R24" s="100">
        <v>452180189</v>
      </c>
      <c r="S24" s="102">
        <v>29777244</v>
      </c>
      <c r="T24" s="102">
        <f t="shared" si="6"/>
        <v>481957433</v>
      </c>
      <c r="U24" s="90">
        <f t="shared" si="7"/>
        <v>0.19704656646914778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1618646291</v>
      </c>
      <c r="AA24" s="65">
        <f t="shared" si="11"/>
        <v>116378616</v>
      </c>
      <c r="AB24" s="65">
        <f t="shared" si="12"/>
        <v>1735024907</v>
      </c>
      <c r="AC24" s="90">
        <f t="shared" si="13"/>
        <v>0.70935870525894018</v>
      </c>
      <c r="AD24" s="64">
        <v>233963089</v>
      </c>
      <c r="AE24" s="65">
        <v>17871943</v>
      </c>
      <c r="AF24" s="65">
        <f t="shared" si="14"/>
        <v>251835032</v>
      </c>
      <c r="AG24" s="65">
        <v>2680164880</v>
      </c>
      <c r="AH24" s="65">
        <v>2689800931</v>
      </c>
      <c r="AI24" s="65">
        <v>1434856673</v>
      </c>
      <c r="AJ24" s="90">
        <f t="shared" si="15"/>
        <v>0.53344344425762269</v>
      </c>
      <c r="AK24" s="90">
        <f t="shared" si="16"/>
        <v>0.91378232477203558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3064960261</v>
      </c>
      <c r="E25" s="65">
        <v>457423210</v>
      </c>
      <c r="F25" s="67">
        <f t="shared" si="0"/>
        <v>3522383471</v>
      </c>
      <c r="G25" s="64">
        <v>3076951558</v>
      </c>
      <c r="H25" s="65">
        <v>495742138</v>
      </c>
      <c r="I25" s="67">
        <f t="shared" si="1"/>
        <v>3572693696</v>
      </c>
      <c r="J25" s="64">
        <v>597500482</v>
      </c>
      <c r="K25" s="65">
        <v>14549722</v>
      </c>
      <c r="L25" s="65">
        <f t="shared" si="2"/>
        <v>612050204</v>
      </c>
      <c r="M25" s="90">
        <f t="shared" si="3"/>
        <v>0.17376024190411038</v>
      </c>
      <c r="N25" s="100">
        <v>834026287</v>
      </c>
      <c r="O25" s="101">
        <v>139452607</v>
      </c>
      <c r="P25" s="102">
        <f t="shared" si="4"/>
        <v>973478894</v>
      </c>
      <c r="Q25" s="90">
        <f t="shared" si="5"/>
        <v>0.2763693680755408</v>
      </c>
      <c r="R25" s="100">
        <v>545259036</v>
      </c>
      <c r="S25" s="102">
        <v>76449689</v>
      </c>
      <c r="T25" s="102">
        <f t="shared" si="6"/>
        <v>621708725</v>
      </c>
      <c r="U25" s="90">
        <f t="shared" si="7"/>
        <v>0.17401680017967036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1976785805</v>
      </c>
      <c r="AA25" s="65">
        <f t="shared" si="11"/>
        <v>230452018</v>
      </c>
      <c r="AB25" s="65">
        <f t="shared" si="12"/>
        <v>2207237823</v>
      </c>
      <c r="AC25" s="90">
        <f t="shared" si="13"/>
        <v>0.61780774138886607</v>
      </c>
      <c r="AD25" s="64">
        <v>480045921</v>
      </c>
      <c r="AE25" s="65">
        <v>31903159</v>
      </c>
      <c r="AF25" s="65">
        <f t="shared" si="14"/>
        <v>511949080</v>
      </c>
      <c r="AG25" s="65">
        <v>3008612381</v>
      </c>
      <c r="AH25" s="65">
        <v>3013986632</v>
      </c>
      <c r="AI25" s="65">
        <v>1917356653</v>
      </c>
      <c r="AJ25" s="90">
        <f t="shared" si="15"/>
        <v>0.63615300500775418</v>
      </c>
      <c r="AK25" s="90">
        <f t="shared" si="16"/>
        <v>0.21439562895591102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2258348868</v>
      </c>
      <c r="E26" s="65">
        <v>504799865</v>
      </c>
      <c r="F26" s="67">
        <f t="shared" si="0"/>
        <v>2763148733</v>
      </c>
      <c r="G26" s="64">
        <v>2360377428</v>
      </c>
      <c r="H26" s="65">
        <v>491726021</v>
      </c>
      <c r="I26" s="67">
        <f t="shared" si="1"/>
        <v>2852103449</v>
      </c>
      <c r="J26" s="64">
        <v>346456254</v>
      </c>
      <c r="K26" s="65">
        <v>26847318</v>
      </c>
      <c r="L26" s="65">
        <f t="shared" si="2"/>
        <v>373303572</v>
      </c>
      <c r="M26" s="90">
        <f t="shared" si="3"/>
        <v>0.1351007882933242</v>
      </c>
      <c r="N26" s="100">
        <v>449343452</v>
      </c>
      <c r="O26" s="101">
        <v>99397585</v>
      </c>
      <c r="P26" s="102">
        <f t="shared" si="4"/>
        <v>548741037</v>
      </c>
      <c r="Q26" s="90">
        <f t="shared" si="5"/>
        <v>0.19859265281178767</v>
      </c>
      <c r="R26" s="100">
        <v>610268842</v>
      </c>
      <c r="S26" s="102">
        <v>85821378</v>
      </c>
      <c r="T26" s="102">
        <f t="shared" si="6"/>
        <v>696090220</v>
      </c>
      <c r="U26" s="90">
        <f t="shared" si="7"/>
        <v>0.24406205190210126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1406068548</v>
      </c>
      <c r="AA26" s="65">
        <f t="shared" si="11"/>
        <v>212066281</v>
      </c>
      <c r="AB26" s="65">
        <f t="shared" si="12"/>
        <v>1618134829</v>
      </c>
      <c r="AC26" s="90">
        <f t="shared" si="13"/>
        <v>0.56734787427410738</v>
      </c>
      <c r="AD26" s="64">
        <v>557379189</v>
      </c>
      <c r="AE26" s="65">
        <v>50764086</v>
      </c>
      <c r="AF26" s="65">
        <f t="shared" si="14"/>
        <v>608143275</v>
      </c>
      <c r="AG26" s="65">
        <v>2511338013</v>
      </c>
      <c r="AH26" s="65">
        <v>2498373648</v>
      </c>
      <c r="AI26" s="65">
        <v>1488762994</v>
      </c>
      <c r="AJ26" s="90">
        <f t="shared" si="15"/>
        <v>0.59589285021149085</v>
      </c>
      <c r="AK26" s="90">
        <f t="shared" si="16"/>
        <v>0.14461550199663065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3065058376</v>
      </c>
      <c r="E27" s="65">
        <v>1023042577</v>
      </c>
      <c r="F27" s="67">
        <f t="shared" si="0"/>
        <v>4088100953</v>
      </c>
      <c r="G27" s="64">
        <v>3167495936</v>
      </c>
      <c r="H27" s="65">
        <v>1728729492</v>
      </c>
      <c r="I27" s="67">
        <f t="shared" si="1"/>
        <v>4896225428</v>
      </c>
      <c r="J27" s="64">
        <v>574412373</v>
      </c>
      <c r="K27" s="65">
        <v>117830353</v>
      </c>
      <c r="L27" s="65">
        <f t="shared" si="2"/>
        <v>692242726</v>
      </c>
      <c r="M27" s="90">
        <f t="shared" si="3"/>
        <v>0.16933112316906132</v>
      </c>
      <c r="N27" s="100">
        <v>715788864</v>
      </c>
      <c r="O27" s="101">
        <v>237435998</v>
      </c>
      <c r="P27" s="102">
        <f t="shared" si="4"/>
        <v>953224862</v>
      </c>
      <c r="Q27" s="90">
        <f t="shared" si="5"/>
        <v>0.23317057796737828</v>
      </c>
      <c r="R27" s="100">
        <v>629477486</v>
      </c>
      <c r="S27" s="102">
        <v>164605111</v>
      </c>
      <c r="T27" s="102">
        <f t="shared" si="6"/>
        <v>794082597</v>
      </c>
      <c r="U27" s="90">
        <f t="shared" si="7"/>
        <v>0.1621826054942011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1919678723</v>
      </c>
      <c r="AA27" s="65">
        <f t="shared" si="11"/>
        <v>519871462</v>
      </c>
      <c r="AB27" s="65">
        <f t="shared" si="12"/>
        <v>2439550185</v>
      </c>
      <c r="AC27" s="90">
        <f t="shared" si="13"/>
        <v>0.49825119796342843</v>
      </c>
      <c r="AD27" s="64">
        <v>559634864</v>
      </c>
      <c r="AE27" s="65">
        <v>113517509</v>
      </c>
      <c r="AF27" s="65">
        <f t="shared" si="14"/>
        <v>673152373</v>
      </c>
      <c r="AG27" s="65">
        <v>3656006750</v>
      </c>
      <c r="AH27" s="65">
        <v>4153467410</v>
      </c>
      <c r="AI27" s="65">
        <v>2070415652</v>
      </c>
      <c r="AJ27" s="90">
        <f t="shared" si="15"/>
        <v>0.49847884854355939</v>
      </c>
      <c r="AK27" s="90">
        <f t="shared" si="16"/>
        <v>0.17964762340665485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77410364583</v>
      </c>
      <c r="E28" s="69">
        <f>SUM(E9:E27)</f>
        <v>8744254868</v>
      </c>
      <c r="F28" s="70">
        <f t="shared" si="0"/>
        <v>86154619451</v>
      </c>
      <c r="G28" s="68">
        <f>SUM(G9:G27)</f>
        <v>77991248338</v>
      </c>
      <c r="H28" s="69">
        <f>SUM(H9:H27)</f>
        <v>9729848811</v>
      </c>
      <c r="I28" s="70">
        <f t="shared" si="1"/>
        <v>87721097149</v>
      </c>
      <c r="J28" s="68">
        <f>SUM(J9:J27)</f>
        <v>16327308203</v>
      </c>
      <c r="K28" s="69">
        <f>SUM(K9:K27)</f>
        <v>1140551425</v>
      </c>
      <c r="L28" s="69">
        <f t="shared" si="2"/>
        <v>17467859628</v>
      </c>
      <c r="M28" s="91">
        <f t="shared" si="3"/>
        <v>0.20275012227214068</v>
      </c>
      <c r="N28" s="103">
        <f>SUM(N9:N27)</f>
        <v>17739134076</v>
      </c>
      <c r="O28" s="104">
        <f>SUM(O9:O27)</f>
        <v>2101086247</v>
      </c>
      <c r="P28" s="105">
        <f t="shared" si="4"/>
        <v>19840220323</v>
      </c>
      <c r="Q28" s="91">
        <f t="shared" si="5"/>
        <v>0.23028620461011987</v>
      </c>
      <c r="R28" s="103">
        <f>SUM(R9:R27)</f>
        <v>16285605660</v>
      </c>
      <c r="S28" s="105">
        <f>SUM(S9:S27)</f>
        <v>1706522322</v>
      </c>
      <c r="T28" s="105">
        <f t="shared" si="6"/>
        <v>17992127982</v>
      </c>
      <c r="U28" s="91">
        <f t="shared" si="7"/>
        <v>0.20510605278270971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50352047939</v>
      </c>
      <c r="AA28" s="69">
        <f t="shared" si="11"/>
        <v>4948159994</v>
      </c>
      <c r="AB28" s="69">
        <f t="shared" si="12"/>
        <v>55300207933</v>
      </c>
      <c r="AC28" s="91">
        <f t="shared" si="13"/>
        <v>0.63040944231544427</v>
      </c>
      <c r="AD28" s="68">
        <f>SUM(AD9:AD27)</f>
        <v>14263804063</v>
      </c>
      <c r="AE28" s="69">
        <f>SUM(AE9:AE27)</f>
        <v>1448220569</v>
      </c>
      <c r="AF28" s="69">
        <f t="shared" si="14"/>
        <v>15712024632</v>
      </c>
      <c r="AG28" s="69">
        <f>SUM(AG9:AG27)</f>
        <v>79478500876</v>
      </c>
      <c r="AH28" s="69">
        <f>SUM(AH9:AH27)</f>
        <v>81339717425</v>
      </c>
      <c r="AI28" s="69">
        <f>SUM(AI9:AI27)</f>
        <v>48403158800</v>
      </c>
      <c r="AJ28" s="91">
        <f t="shared" si="15"/>
        <v>0.59507409580849058</v>
      </c>
      <c r="AK28" s="91">
        <f t="shared" si="16"/>
        <v>0.14511836656341615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iQFUEv7RWcgBkdfnD3UpG4fIwShptgfaapjK0mpA+Rsh82+MoNtn37hOI9z4UlltwlCVE/CK+Nl6kFtoEZo9Qg==" saltValue="fGwUUYIK7dRlCdIHztTp8A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9405341830</v>
      </c>
      <c r="E9" s="78">
        <v>1219326304</v>
      </c>
      <c r="F9" s="79">
        <f>$D9       +$E9</f>
        <v>10624668134</v>
      </c>
      <c r="G9" s="77">
        <v>9386293434</v>
      </c>
      <c r="H9" s="78">
        <v>1293895163</v>
      </c>
      <c r="I9" s="79">
        <f>$G9       +$H9</f>
        <v>10680188597</v>
      </c>
      <c r="J9" s="77">
        <v>2696082707</v>
      </c>
      <c r="K9" s="78">
        <v>160140142</v>
      </c>
      <c r="L9" s="78">
        <f>$J9       +$K9</f>
        <v>2856222849</v>
      </c>
      <c r="M9" s="95">
        <f>IF(($F9       =0),0,($L9       /$F9       ))</f>
        <v>0.2688293707602783</v>
      </c>
      <c r="N9" s="77">
        <v>2378424500</v>
      </c>
      <c r="O9" s="78">
        <v>297439604</v>
      </c>
      <c r="P9" s="78">
        <f>$N9       +$O9</f>
        <v>2675864104</v>
      </c>
      <c r="Q9" s="95">
        <f>IF(($F9       =0),0,($P9       /$F9       ))</f>
        <v>0.25185389983494799</v>
      </c>
      <c r="R9" s="77">
        <v>2400012398</v>
      </c>
      <c r="S9" s="78">
        <v>183034320</v>
      </c>
      <c r="T9" s="78">
        <f>$R9       +$S9</f>
        <v>2583046718</v>
      </c>
      <c r="U9" s="95">
        <f>IF(($I9       =0),0,($T9       /$I9       ))</f>
        <v>0.24185403605377925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7474519605</v>
      </c>
      <c r="AA9" s="78">
        <f>$K9       +$O9       +$S9</f>
        <v>640614066</v>
      </c>
      <c r="AB9" s="78">
        <f>$Z9       +$AA9</f>
        <v>8115133671</v>
      </c>
      <c r="AC9" s="95">
        <f>IF(($I9       =0),0,($AB9       /$I9       ))</f>
        <v>0.75983055891723594</v>
      </c>
      <c r="AD9" s="77">
        <v>2538869768</v>
      </c>
      <c r="AE9" s="78">
        <v>271031923</v>
      </c>
      <c r="AF9" s="78">
        <f>$AD9       +$AE9</f>
        <v>2809901691</v>
      </c>
      <c r="AG9" s="78">
        <v>10956771689</v>
      </c>
      <c r="AH9" s="78">
        <v>10102699706</v>
      </c>
      <c r="AI9" s="79">
        <v>8054788261</v>
      </c>
      <c r="AJ9" s="114">
        <f>IF(($AH9       =0),0,($AI9       /$AH9       ))</f>
        <v>0.79729067431512946</v>
      </c>
      <c r="AK9" s="115">
        <f>IF(($AF9       =0),0,(($T9       /$AF9       )-1))</f>
        <v>-8.0734131634073614E-2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17272541720</v>
      </c>
      <c r="E10" s="78">
        <v>1995957430</v>
      </c>
      <c r="F10" s="79">
        <f t="shared" ref="F10:F55" si="0">$D10      +$E10</f>
        <v>19268499150</v>
      </c>
      <c r="G10" s="77">
        <v>16891317250</v>
      </c>
      <c r="H10" s="78">
        <v>1807476736</v>
      </c>
      <c r="I10" s="79">
        <f t="shared" ref="I10:I55" si="1">$G10      +$H10</f>
        <v>18698793986</v>
      </c>
      <c r="J10" s="77">
        <v>6404833510</v>
      </c>
      <c r="K10" s="78">
        <v>32126890443</v>
      </c>
      <c r="L10" s="78">
        <f t="shared" ref="L10:L55" si="2">$J10      +$K10</f>
        <v>38531723953</v>
      </c>
      <c r="M10" s="95">
        <f t="shared" ref="M10:M55" si="3">IF(($F10      =0),0,($L10      /$F10      ))</f>
        <v>1.9997262710001988</v>
      </c>
      <c r="N10" s="77">
        <v>2810010166</v>
      </c>
      <c r="O10" s="78">
        <v>-31773790857</v>
      </c>
      <c r="P10" s="78">
        <f t="shared" ref="P10:P55" si="4">$N10      +$O10</f>
        <v>-28963780691</v>
      </c>
      <c r="Q10" s="95">
        <f t="shared" ref="Q10:Q55" si="5">IF(($F10      =0),0,($P10      /$F10      ))</f>
        <v>-1.5031674478393404</v>
      </c>
      <c r="R10" s="77">
        <v>3467518489</v>
      </c>
      <c r="S10" s="78">
        <v>333470590</v>
      </c>
      <c r="T10" s="78">
        <f t="shared" ref="T10:T55" si="6">$R10      +$S10</f>
        <v>3800989079</v>
      </c>
      <c r="U10" s="95">
        <f t="shared" ref="U10:U55" si="7">IF(($I10      =0),0,($T10      /$I10      ))</f>
        <v>0.20327455780548434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      +$R10</f>
        <v>12682362165</v>
      </c>
      <c r="AA10" s="78">
        <f t="shared" ref="AA10:AA55" si="11">$K10      +$O10      +$S10</f>
        <v>686570176</v>
      </c>
      <c r="AB10" s="78">
        <f t="shared" ref="AB10:AB55" si="12">$Z10      +$AA10</f>
        <v>13368932341</v>
      </c>
      <c r="AC10" s="95">
        <f t="shared" ref="AC10:AC55" si="13">IF(($I10      =0),0,($AB10      /$I10      ))</f>
        <v>0.71496227783510913</v>
      </c>
      <c r="AD10" s="77">
        <v>3237283760</v>
      </c>
      <c r="AE10" s="78">
        <v>327122683</v>
      </c>
      <c r="AF10" s="78">
        <f t="shared" ref="AF10:AF55" si="14">$AD10      +$AE10</f>
        <v>3564406443</v>
      </c>
      <c r="AG10" s="78">
        <v>17036353690</v>
      </c>
      <c r="AH10" s="78">
        <v>18260970920</v>
      </c>
      <c r="AI10" s="79">
        <v>9212205492</v>
      </c>
      <c r="AJ10" s="114">
        <f t="shared" ref="AJ10:AJ55" si="15">IF(($AH10      =0),0,($AI10      /$AH10      ))</f>
        <v>0.50447511977090431</v>
      </c>
      <c r="AK10" s="115">
        <f t="shared" ref="AK10:AK55" si="16">IF(($AF10      =0),0,(($T10      /$AF10      )-1))</f>
        <v>6.6373641666094274E-2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26677883550</v>
      </c>
      <c r="E11" s="81">
        <f>SUM(E9:E10)</f>
        <v>3215283734</v>
      </c>
      <c r="F11" s="82">
        <f t="shared" si="0"/>
        <v>29893167284</v>
      </c>
      <c r="G11" s="80">
        <f>SUM(G9:G10)</f>
        <v>26277610684</v>
      </c>
      <c r="H11" s="81">
        <f>SUM(H9:H10)</f>
        <v>3101371899</v>
      </c>
      <c r="I11" s="82">
        <f t="shared" si="1"/>
        <v>29378982583</v>
      </c>
      <c r="J11" s="80">
        <f>SUM(J9:J10)</f>
        <v>9100916217</v>
      </c>
      <c r="K11" s="81">
        <f>SUM(K9:K10)</f>
        <v>32287030585</v>
      </c>
      <c r="L11" s="81">
        <f t="shared" si="2"/>
        <v>41387946802</v>
      </c>
      <c r="M11" s="96">
        <f t="shared" si="3"/>
        <v>1.384528658632719</v>
      </c>
      <c r="N11" s="80">
        <f>SUM(N9:N10)</f>
        <v>5188434666</v>
      </c>
      <c r="O11" s="81">
        <f>SUM(O9:O10)</f>
        <v>-31476351253</v>
      </c>
      <c r="P11" s="81">
        <f t="shared" si="4"/>
        <v>-26287916587</v>
      </c>
      <c r="Q11" s="96">
        <f t="shared" si="5"/>
        <v>-0.87939549319922106</v>
      </c>
      <c r="R11" s="80">
        <f>SUM(R9:R10)</f>
        <v>5867530887</v>
      </c>
      <c r="S11" s="81">
        <f>SUM(S9:S10)</f>
        <v>516504910</v>
      </c>
      <c r="T11" s="81">
        <f t="shared" si="6"/>
        <v>6384035797</v>
      </c>
      <c r="U11" s="96">
        <f t="shared" si="7"/>
        <v>0.21729941732883867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20156881770</v>
      </c>
      <c r="AA11" s="81">
        <f t="shared" si="11"/>
        <v>1327184242</v>
      </c>
      <c r="AB11" s="81">
        <f t="shared" si="12"/>
        <v>21484066012</v>
      </c>
      <c r="AC11" s="96">
        <f t="shared" si="13"/>
        <v>0.73127331592591116</v>
      </c>
      <c r="AD11" s="80">
        <f>SUM(AD9:AD10)</f>
        <v>5776153528</v>
      </c>
      <c r="AE11" s="81">
        <f>SUM(AE9:AE10)</f>
        <v>598154606</v>
      </c>
      <c r="AF11" s="81">
        <f t="shared" si="14"/>
        <v>6374308134</v>
      </c>
      <c r="AG11" s="81">
        <f>SUM(AG9:AG10)</f>
        <v>27993125379</v>
      </c>
      <c r="AH11" s="81">
        <f>SUM(AH9:AH10)</f>
        <v>28363670626</v>
      </c>
      <c r="AI11" s="82">
        <f>SUM(AI9:AI10)</f>
        <v>17266993753</v>
      </c>
      <c r="AJ11" s="116">
        <f t="shared" si="15"/>
        <v>0.6087714802742048</v>
      </c>
      <c r="AK11" s="117">
        <f t="shared" si="16"/>
        <v>1.5260735432780503E-3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554298038</v>
      </c>
      <c r="E12" s="78">
        <v>74050299</v>
      </c>
      <c r="F12" s="79">
        <f t="shared" si="0"/>
        <v>628348337</v>
      </c>
      <c r="G12" s="77">
        <v>654317565</v>
      </c>
      <c r="H12" s="78">
        <v>76661299</v>
      </c>
      <c r="I12" s="79">
        <f t="shared" si="1"/>
        <v>730978864</v>
      </c>
      <c r="J12" s="77">
        <v>126346971</v>
      </c>
      <c r="K12" s="78">
        <v>80081697</v>
      </c>
      <c r="L12" s="78">
        <f t="shared" si="2"/>
        <v>206428668</v>
      </c>
      <c r="M12" s="95">
        <f t="shared" si="3"/>
        <v>0.32852584441549976</v>
      </c>
      <c r="N12" s="77">
        <v>146263330</v>
      </c>
      <c r="O12" s="78">
        <v>22986686</v>
      </c>
      <c r="P12" s="78">
        <f t="shared" si="4"/>
        <v>169250016</v>
      </c>
      <c r="Q12" s="95">
        <f t="shared" si="5"/>
        <v>0.26935698884486742</v>
      </c>
      <c r="R12" s="77">
        <v>130210916</v>
      </c>
      <c r="S12" s="78">
        <v>10131037</v>
      </c>
      <c r="T12" s="78">
        <f t="shared" si="6"/>
        <v>140341953</v>
      </c>
      <c r="U12" s="95">
        <f t="shared" si="7"/>
        <v>0.19199180702986782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402821217</v>
      </c>
      <c r="AA12" s="78">
        <f t="shared" si="11"/>
        <v>113199420</v>
      </c>
      <c r="AB12" s="78">
        <f t="shared" si="12"/>
        <v>516020637</v>
      </c>
      <c r="AC12" s="95">
        <f t="shared" si="13"/>
        <v>0.70593099529072023</v>
      </c>
      <c r="AD12" s="77">
        <v>116704861</v>
      </c>
      <c r="AE12" s="78">
        <v>17118294</v>
      </c>
      <c r="AF12" s="78">
        <f t="shared" si="14"/>
        <v>133823155</v>
      </c>
      <c r="AG12" s="78">
        <v>571409839</v>
      </c>
      <c r="AH12" s="78">
        <v>613775838</v>
      </c>
      <c r="AI12" s="79">
        <v>392249084</v>
      </c>
      <c r="AJ12" s="114">
        <f t="shared" si="15"/>
        <v>0.63907547302310064</v>
      </c>
      <c r="AK12" s="115">
        <f t="shared" si="16"/>
        <v>4.8712033429491264E-2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373106714</v>
      </c>
      <c r="E13" s="78">
        <v>34518783</v>
      </c>
      <c r="F13" s="79">
        <f t="shared" si="0"/>
        <v>407625497</v>
      </c>
      <c r="G13" s="77">
        <v>352171226</v>
      </c>
      <c r="H13" s="78">
        <v>65716665</v>
      </c>
      <c r="I13" s="79">
        <f t="shared" si="1"/>
        <v>417887891</v>
      </c>
      <c r="J13" s="77">
        <v>58978163</v>
      </c>
      <c r="K13" s="78">
        <v>3939176</v>
      </c>
      <c r="L13" s="78">
        <f t="shared" si="2"/>
        <v>62917339</v>
      </c>
      <c r="M13" s="95">
        <f t="shared" si="3"/>
        <v>0.15435084277861058</v>
      </c>
      <c r="N13" s="77">
        <v>51470102</v>
      </c>
      <c r="O13" s="78">
        <v>15781381</v>
      </c>
      <c r="P13" s="78">
        <f t="shared" si="4"/>
        <v>67251483</v>
      </c>
      <c r="Q13" s="95">
        <f t="shared" si="5"/>
        <v>0.16498350445433496</v>
      </c>
      <c r="R13" s="77">
        <v>70022764</v>
      </c>
      <c r="S13" s="78">
        <v>5962837</v>
      </c>
      <c r="T13" s="78">
        <f t="shared" si="6"/>
        <v>75985601</v>
      </c>
      <c r="U13" s="95">
        <f t="shared" si="7"/>
        <v>0.18183250253594929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180471029</v>
      </c>
      <c r="AA13" s="78">
        <f t="shared" si="11"/>
        <v>25683394</v>
      </c>
      <c r="AB13" s="78">
        <f t="shared" si="12"/>
        <v>206154423</v>
      </c>
      <c r="AC13" s="95">
        <f t="shared" si="13"/>
        <v>0.49332471086126783</v>
      </c>
      <c r="AD13" s="77">
        <v>59766310</v>
      </c>
      <c r="AE13" s="78">
        <v>3774220</v>
      </c>
      <c r="AF13" s="78">
        <f t="shared" si="14"/>
        <v>63540530</v>
      </c>
      <c r="AG13" s="78">
        <v>368556549</v>
      </c>
      <c r="AH13" s="78">
        <v>388211278</v>
      </c>
      <c r="AI13" s="79">
        <v>241873674</v>
      </c>
      <c r="AJ13" s="114">
        <f t="shared" si="15"/>
        <v>0.62304648964886589</v>
      </c>
      <c r="AK13" s="115">
        <f t="shared" si="16"/>
        <v>0.19586035873481067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684903101</v>
      </c>
      <c r="E14" s="78">
        <v>67378050</v>
      </c>
      <c r="F14" s="79">
        <f t="shared" si="0"/>
        <v>752281151</v>
      </c>
      <c r="G14" s="77">
        <v>764152335</v>
      </c>
      <c r="H14" s="78">
        <v>62872432</v>
      </c>
      <c r="I14" s="79">
        <f t="shared" si="1"/>
        <v>827024767</v>
      </c>
      <c r="J14" s="77">
        <v>41772990</v>
      </c>
      <c r="K14" s="78">
        <v>1809698</v>
      </c>
      <c r="L14" s="78">
        <f t="shared" si="2"/>
        <v>43582688</v>
      </c>
      <c r="M14" s="95">
        <f t="shared" si="3"/>
        <v>5.7934042268726206E-2</v>
      </c>
      <c r="N14" s="77">
        <v>126356089</v>
      </c>
      <c r="O14" s="78">
        <v>13569437</v>
      </c>
      <c r="P14" s="78">
        <f t="shared" si="4"/>
        <v>139925526</v>
      </c>
      <c r="Q14" s="95">
        <f t="shared" si="5"/>
        <v>0.18600163757127022</v>
      </c>
      <c r="R14" s="77">
        <v>181479821</v>
      </c>
      <c r="S14" s="78">
        <v>24784836</v>
      </c>
      <c r="T14" s="78">
        <f t="shared" si="6"/>
        <v>206264657</v>
      </c>
      <c r="U14" s="95">
        <f t="shared" si="7"/>
        <v>0.24940565897224212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349608900</v>
      </c>
      <c r="AA14" s="78">
        <f t="shared" si="11"/>
        <v>40163971</v>
      </c>
      <c r="AB14" s="78">
        <f t="shared" si="12"/>
        <v>389772871</v>
      </c>
      <c r="AC14" s="95">
        <f t="shared" si="13"/>
        <v>0.47129528226087575</v>
      </c>
      <c r="AD14" s="77">
        <v>123319600</v>
      </c>
      <c r="AE14" s="78">
        <v>3279717</v>
      </c>
      <c r="AF14" s="78">
        <f t="shared" si="14"/>
        <v>126599317</v>
      </c>
      <c r="AG14" s="78">
        <v>673762272</v>
      </c>
      <c r="AH14" s="78">
        <v>693580767</v>
      </c>
      <c r="AI14" s="79">
        <v>329727370</v>
      </c>
      <c r="AJ14" s="114">
        <f t="shared" si="15"/>
        <v>0.47539866398861663</v>
      </c>
      <c r="AK14" s="115">
        <f t="shared" si="16"/>
        <v>0.62927148335247329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560769599</v>
      </c>
      <c r="E15" s="78">
        <v>79929555</v>
      </c>
      <c r="F15" s="79">
        <f t="shared" si="0"/>
        <v>640699154</v>
      </c>
      <c r="G15" s="77">
        <v>648244663</v>
      </c>
      <c r="H15" s="78">
        <v>186051573</v>
      </c>
      <c r="I15" s="79">
        <f t="shared" si="1"/>
        <v>834296236</v>
      </c>
      <c r="J15" s="77">
        <v>147587216</v>
      </c>
      <c r="K15" s="78">
        <v>10368358</v>
      </c>
      <c r="L15" s="78">
        <f t="shared" si="2"/>
        <v>157955574</v>
      </c>
      <c r="M15" s="95">
        <f t="shared" si="3"/>
        <v>0.24653626122940064</v>
      </c>
      <c r="N15" s="77">
        <v>158475775</v>
      </c>
      <c r="O15" s="78">
        <v>37548519</v>
      </c>
      <c r="P15" s="78">
        <f t="shared" si="4"/>
        <v>196024294</v>
      </c>
      <c r="Q15" s="95">
        <f t="shared" si="5"/>
        <v>0.30595372691876538</v>
      </c>
      <c r="R15" s="77">
        <v>142419342</v>
      </c>
      <c r="S15" s="78">
        <v>22170192</v>
      </c>
      <c r="T15" s="78">
        <f t="shared" si="6"/>
        <v>164589534</v>
      </c>
      <c r="U15" s="95">
        <f t="shared" si="7"/>
        <v>0.19727948766629699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448482333</v>
      </c>
      <c r="AA15" s="78">
        <f t="shared" si="11"/>
        <v>70087069</v>
      </c>
      <c r="AB15" s="78">
        <f t="shared" si="12"/>
        <v>518569402</v>
      </c>
      <c r="AC15" s="95">
        <f t="shared" si="13"/>
        <v>0.62156507439882536</v>
      </c>
      <c r="AD15" s="77">
        <v>112431342</v>
      </c>
      <c r="AE15" s="78">
        <v>22813211</v>
      </c>
      <c r="AF15" s="78">
        <f t="shared" si="14"/>
        <v>135244553</v>
      </c>
      <c r="AG15" s="78">
        <v>663791418</v>
      </c>
      <c r="AH15" s="78">
        <v>704390350</v>
      </c>
      <c r="AI15" s="79">
        <v>433006697</v>
      </c>
      <c r="AJ15" s="114">
        <f t="shared" si="15"/>
        <v>0.6147254814038835</v>
      </c>
      <c r="AK15" s="115">
        <f t="shared" si="16"/>
        <v>0.21697717467408828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260784677</v>
      </c>
      <c r="E16" s="78">
        <v>44338131</v>
      </c>
      <c r="F16" s="79">
        <f t="shared" si="0"/>
        <v>305122808</v>
      </c>
      <c r="G16" s="77">
        <v>305656999</v>
      </c>
      <c r="H16" s="78">
        <v>41653716</v>
      </c>
      <c r="I16" s="79">
        <f t="shared" si="1"/>
        <v>347310715</v>
      </c>
      <c r="J16" s="77">
        <v>55736906</v>
      </c>
      <c r="K16" s="78">
        <v>55984353</v>
      </c>
      <c r="L16" s="78">
        <f t="shared" si="2"/>
        <v>111721259</v>
      </c>
      <c r="M16" s="95">
        <f t="shared" si="3"/>
        <v>0.36615177912232638</v>
      </c>
      <c r="N16" s="77">
        <v>43215923</v>
      </c>
      <c r="O16" s="78">
        <v>10195269</v>
      </c>
      <c r="P16" s="78">
        <f t="shared" si="4"/>
        <v>53411192</v>
      </c>
      <c r="Q16" s="95">
        <f t="shared" si="5"/>
        <v>0.17504817928917329</v>
      </c>
      <c r="R16" s="77">
        <v>25301672</v>
      </c>
      <c r="S16" s="78">
        <v>2476247</v>
      </c>
      <c r="T16" s="78">
        <f t="shared" si="6"/>
        <v>27777919</v>
      </c>
      <c r="U16" s="95">
        <f t="shared" si="7"/>
        <v>7.9980023075303053E-2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124254501</v>
      </c>
      <c r="AA16" s="78">
        <f t="shared" si="11"/>
        <v>68655869</v>
      </c>
      <c r="AB16" s="78">
        <f t="shared" si="12"/>
        <v>192910370</v>
      </c>
      <c r="AC16" s="95">
        <f t="shared" si="13"/>
        <v>0.55544030652783061</v>
      </c>
      <c r="AD16" s="77">
        <v>45281825</v>
      </c>
      <c r="AE16" s="78">
        <v>13634652</v>
      </c>
      <c r="AF16" s="78">
        <f t="shared" si="14"/>
        <v>58916477</v>
      </c>
      <c r="AG16" s="78">
        <v>311540906</v>
      </c>
      <c r="AH16" s="78">
        <v>360999187</v>
      </c>
      <c r="AI16" s="79">
        <v>208509695</v>
      </c>
      <c r="AJ16" s="114">
        <f t="shared" si="15"/>
        <v>0.57759048360405307</v>
      </c>
      <c r="AK16" s="115">
        <f t="shared" si="16"/>
        <v>-0.52852036621266407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1268316432</v>
      </c>
      <c r="E17" s="78">
        <v>79342839</v>
      </c>
      <c r="F17" s="79">
        <f t="shared" si="0"/>
        <v>1347659271</v>
      </c>
      <c r="G17" s="77">
        <v>1436790979</v>
      </c>
      <c r="H17" s="78">
        <v>121689642</v>
      </c>
      <c r="I17" s="79">
        <f t="shared" si="1"/>
        <v>1558480621</v>
      </c>
      <c r="J17" s="77">
        <v>288511725</v>
      </c>
      <c r="K17" s="78">
        <v>6089601</v>
      </c>
      <c r="L17" s="78">
        <f t="shared" si="2"/>
        <v>294601326</v>
      </c>
      <c r="M17" s="95">
        <f t="shared" si="3"/>
        <v>0.21860223302689691</v>
      </c>
      <c r="N17" s="77">
        <v>291717231</v>
      </c>
      <c r="O17" s="78">
        <v>23206423</v>
      </c>
      <c r="P17" s="78">
        <f t="shared" si="4"/>
        <v>314923654</v>
      </c>
      <c r="Q17" s="95">
        <f t="shared" si="5"/>
        <v>0.23368195565212715</v>
      </c>
      <c r="R17" s="77">
        <v>270487783</v>
      </c>
      <c r="S17" s="78">
        <v>20413034</v>
      </c>
      <c r="T17" s="78">
        <f t="shared" si="6"/>
        <v>290900817</v>
      </c>
      <c r="U17" s="95">
        <f t="shared" si="7"/>
        <v>0.18665667899889787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850716739</v>
      </c>
      <c r="AA17" s="78">
        <f t="shared" si="11"/>
        <v>49709058</v>
      </c>
      <c r="AB17" s="78">
        <f t="shared" si="12"/>
        <v>900425797</v>
      </c>
      <c r="AC17" s="95">
        <f t="shared" si="13"/>
        <v>0.57775873813704615</v>
      </c>
      <c r="AD17" s="77">
        <v>239116343</v>
      </c>
      <c r="AE17" s="78">
        <v>32312914</v>
      </c>
      <c r="AF17" s="78">
        <f t="shared" si="14"/>
        <v>271429257</v>
      </c>
      <c r="AG17" s="78">
        <v>1203594916</v>
      </c>
      <c r="AH17" s="78">
        <v>1286047077</v>
      </c>
      <c r="AI17" s="79">
        <v>805971603</v>
      </c>
      <c r="AJ17" s="114">
        <f t="shared" si="15"/>
        <v>0.62670458758019476</v>
      </c>
      <c r="AK17" s="115">
        <f t="shared" si="16"/>
        <v>7.1737145122863444E-2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219363438</v>
      </c>
      <c r="E18" s="78">
        <v>63737435</v>
      </c>
      <c r="F18" s="79">
        <f t="shared" si="0"/>
        <v>283100873</v>
      </c>
      <c r="G18" s="77">
        <v>253227183</v>
      </c>
      <c r="H18" s="78">
        <v>57724935</v>
      </c>
      <c r="I18" s="79">
        <f t="shared" si="1"/>
        <v>310952118</v>
      </c>
      <c r="J18" s="77">
        <v>35108982</v>
      </c>
      <c r="K18" s="78">
        <v>37848864</v>
      </c>
      <c r="L18" s="78">
        <f t="shared" si="2"/>
        <v>72957846</v>
      </c>
      <c r="M18" s="95">
        <f t="shared" si="3"/>
        <v>0.25770971748292704</v>
      </c>
      <c r="N18" s="77">
        <v>39661171</v>
      </c>
      <c r="O18" s="78">
        <v>7898271</v>
      </c>
      <c r="P18" s="78">
        <f t="shared" si="4"/>
        <v>47559442</v>
      </c>
      <c r="Q18" s="95">
        <f t="shared" si="5"/>
        <v>0.16799468506054377</v>
      </c>
      <c r="R18" s="77">
        <v>67020383</v>
      </c>
      <c r="S18" s="78">
        <v>12500362</v>
      </c>
      <c r="T18" s="78">
        <f t="shared" si="6"/>
        <v>79520745</v>
      </c>
      <c r="U18" s="95">
        <f t="shared" si="7"/>
        <v>0.25573308685422752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141790536</v>
      </c>
      <c r="AA18" s="78">
        <f t="shared" si="11"/>
        <v>58247497</v>
      </c>
      <c r="AB18" s="78">
        <f t="shared" si="12"/>
        <v>200038033</v>
      </c>
      <c r="AC18" s="95">
        <f t="shared" si="13"/>
        <v>0.64330815395828889</v>
      </c>
      <c r="AD18" s="77">
        <v>33521230</v>
      </c>
      <c r="AE18" s="78">
        <v>2737210</v>
      </c>
      <c r="AF18" s="78">
        <f t="shared" si="14"/>
        <v>36258440</v>
      </c>
      <c r="AG18" s="78">
        <v>212997611</v>
      </c>
      <c r="AH18" s="78">
        <v>254639524</v>
      </c>
      <c r="AI18" s="79">
        <v>127759128</v>
      </c>
      <c r="AJ18" s="114">
        <f t="shared" si="15"/>
        <v>0.50172544306201261</v>
      </c>
      <c r="AK18" s="115">
        <f t="shared" si="16"/>
        <v>1.193165094802755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180616828</v>
      </c>
      <c r="E19" s="78">
        <v>10387000</v>
      </c>
      <c r="F19" s="79">
        <f t="shared" si="0"/>
        <v>191003828</v>
      </c>
      <c r="G19" s="77">
        <v>278986104</v>
      </c>
      <c r="H19" s="78">
        <v>12032000</v>
      </c>
      <c r="I19" s="79">
        <f t="shared" si="1"/>
        <v>291018104</v>
      </c>
      <c r="J19" s="77">
        <v>29702896</v>
      </c>
      <c r="K19" s="78">
        <v>71153</v>
      </c>
      <c r="L19" s="78">
        <f t="shared" si="2"/>
        <v>29774049</v>
      </c>
      <c r="M19" s="95">
        <f t="shared" si="3"/>
        <v>0.15588194913035983</v>
      </c>
      <c r="N19" s="77">
        <v>34561013</v>
      </c>
      <c r="O19" s="78">
        <v>512267</v>
      </c>
      <c r="P19" s="78">
        <f t="shared" si="4"/>
        <v>35073280</v>
      </c>
      <c r="Q19" s="95">
        <f t="shared" si="5"/>
        <v>0.18362605800759135</v>
      </c>
      <c r="R19" s="77">
        <v>35008091</v>
      </c>
      <c r="S19" s="78">
        <v>1528784</v>
      </c>
      <c r="T19" s="78">
        <f t="shared" si="6"/>
        <v>36536875</v>
      </c>
      <c r="U19" s="95">
        <f t="shared" si="7"/>
        <v>0.12554846072394177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99272000</v>
      </c>
      <c r="AA19" s="78">
        <f t="shared" si="11"/>
        <v>2112204</v>
      </c>
      <c r="AB19" s="78">
        <f t="shared" si="12"/>
        <v>101384204</v>
      </c>
      <c r="AC19" s="95">
        <f t="shared" si="13"/>
        <v>0.34837765282121419</v>
      </c>
      <c r="AD19" s="77">
        <v>32941913</v>
      </c>
      <c r="AE19" s="78">
        <v>1045720</v>
      </c>
      <c r="AF19" s="78">
        <f t="shared" si="14"/>
        <v>33987633</v>
      </c>
      <c r="AG19" s="78">
        <v>168416000</v>
      </c>
      <c r="AH19" s="78">
        <v>225756801</v>
      </c>
      <c r="AI19" s="79">
        <v>100132712</v>
      </c>
      <c r="AJ19" s="114">
        <f t="shared" si="15"/>
        <v>0.44354239410045504</v>
      </c>
      <c r="AK19" s="115">
        <f t="shared" si="16"/>
        <v>7.5004987843666493E-2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4102158827</v>
      </c>
      <c r="E20" s="81">
        <f>SUM(E12:E19)</f>
        <v>453682092</v>
      </c>
      <c r="F20" s="82">
        <f t="shared" si="0"/>
        <v>4555840919</v>
      </c>
      <c r="G20" s="80">
        <f>SUM(G12:G19)</f>
        <v>4693547054</v>
      </c>
      <c r="H20" s="81">
        <f>SUM(H12:H19)</f>
        <v>624402262</v>
      </c>
      <c r="I20" s="82">
        <f t="shared" si="1"/>
        <v>5317949316</v>
      </c>
      <c r="J20" s="80">
        <f>SUM(J12:J19)</f>
        <v>783745849</v>
      </c>
      <c r="K20" s="81">
        <f>SUM(K12:K19)</f>
        <v>196192900</v>
      </c>
      <c r="L20" s="81">
        <f t="shared" si="2"/>
        <v>979938749</v>
      </c>
      <c r="M20" s="96">
        <f t="shared" si="3"/>
        <v>0.21509503216260129</v>
      </c>
      <c r="N20" s="80">
        <f>SUM(N12:N19)</f>
        <v>891720634</v>
      </c>
      <c r="O20" s="81">
        <f>SUM(O12:O19)</f>
        <v>131698253</v>
      </c>
      <c r="P20" s="81">
        <f t="shared" si="4"/>
        <v>1023418887</v>
      </c>
      <c r="Q20" s="96">
        <f t="shared" si="5"/>
        <v>0.2246388548669164</v>
      </c>
      <c r="R20" s="80">
        <f>SUM(R12:R19)</f>
        <v>921950772</v>
      </c>
      <c r="S20" s="81">
        <f>SUM(S12:S19)</f>
        <v>99967329</v>
      </c>
      <c r="T20" s="81">
        <f t="shared" si="6"/>
        <v>1021918101</v>
      </c>
      <c r="U20" s="96">
        <f t="shared" si="7"/>
        <v>0.19216394145114865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2597417255</v>
      </c>
      <c r="AA20" s="81">
        <f t="shared" si="11"/>
        <v>427858482</v>
      </c>
      <c r="AB20" s="81">
        <f t="shared" si="12"/>
        <v>3025275737</v>
      </c>
      <c r="AC20" s="96">
        <f t="shared" si="13"/>
        <v>0.56888013729238029</v>
      </c>
      <c r="AD20" s="80">
        <f>SUM(AD12:AD19)</f>
        <v>763083424</v>
      </c>
      <c r="AE20" s="81">
        <f>SUM(AE12:AE19)</f>
        <v>96715938</v>
      </c>
      <c r="AF20" s="81">
        <f t="shared" si="14"/>
        <v>859799362</v>
      </c>
      <c r="AG20" s="81">
        <f>SUM(AG12:AG19)</f>
        <v>4174069511</v>
      </c>
      <c r="AH20" s="81">
        <f>SUM(AH12:AH19)</f>
        <v>4527400822</v>
      </c>
      <c r="AI20" s="82">
        <f>SUM(AI12:AI19)</f>
        <v>2639229963</v>
      </c>
      <c r="AJ20" s="116">
        <f t="shared" si="15"/>
        <v>0.58294594774449593</v>
      </c>
      <c r="AK20" s="117">
        <f t="shared" si="16"/>
        <v>0.18855415131140796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355778346</v>
      </c>
      <c r="E21" s="78">
        <v>99402307</v>
      </c>
      <c r="F21" s="79">
        <f t="shared" si="0"/>
        <v>455180653</v>
      </c>
      <c r="G21" s="77">
        <v>379588061</v>
      </c>
      <c r="H21" s="78">
        <v>125026143</v>
      </c>
      <c r="I21" s="79">
        <f t="shared" si="1"/>
        <v>504614204</v>
      </c>
      <c r="J21" s="77">
        <v>15965490</v>
      </c>
      <c r="K21" s="78">
        <v>32243594</v>
      </c>
      <c r="L21" s="78">
        <f t="shared" si="2"/>
        <v>48209084</v>
      </c>
      <c r="M21" s="95">
        <f t="shared" si="3"/>
        <v>0.10591197952343551</v>
      </c>
      <c r="N21" s="77">
        <v>37881056</v>
      </c>
      <c r="O21" s="78">
        <v>36452749</v>
      </c>
      <c r="P21" s="78">
        <f t="shared" si="4"/>
        <v>74333805</v>
      </c>
      <c r="Q21" s="95">
        <f t="shared" si="5"/>
        <v>0.16330616099362202</v>
      </c>
      <c r="R21" s="77">
        <v>34128446</v>
      </c>
      <c r="S21" s="78">
        <v>26759068</v>
      </c>
      <c r="T21" s="78">
        <f t="shared" si="6"/>
        <v>60887514</v>
      </c>
      <c r="U21" s="95">
        <f t="shared" si="7"/>
        <v>0.12066151431599416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87974992</v>
      </c>
      <c r="AA21" s="78">
        <f t="shared" si="11"/>
        <v>95455411</v>
      </c>
      <c r="AB21" s="78">
        <f t="shared" si="12"/>
        <v>183430403</v>
      </c>
      <c r="AC21" s="95">
        <f t="shared" si="13"/>
        <v>0.36350622227035051</v>
      </c>
      <c r="AD21" s="77">
        <v>45779835</v>
      </c>
      <c r="AE21" s="78">
        <v>23880074</v>
      </c>
      <c r="AF21" s="78">
        <f t="shared" si="14"/>
        <v>69659909</v>
      </c>
      <c r="AG21" s="78">
        <v>447058893</v>
      </c>
      <c r="AH21" s="78">
        <v>515157783</v>
      </c>
      <c r="AI21" s="79">
        <v>222152823</v>
      </c>
      <c r="AJ21" s="114">
        <f t="shared" si="15"/>
        <v>0.43123258607547815</v>
      </c>
      <c r="AK21" s="115">
        <f t="shared" si="16"/>
        <v>-0.12593176083534652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523869680</v>
      </c>
      <c r="E22" s="78">
        <v>244669015</v>
      </c>
      <c r="F22" s="79">
        <f t="shared" si="0"/>
        <v>768538695</v>
      </c>
      <c r="G22" s="77">
        <v>750675003</v>
      </c>
      <c r="H22" s="78">
        <v>263722119</v>
      </c>
      <c r="I22" s="79">
        <f t="shared" si="1"/>
        <v>1014397122</v>
      </c>
      <c r="J22" s="77">
        <v>87865042</v>
      </c>
      <c r="K22" s="78">
        <v>35792544</v>
      </c>
      <c r="L22" s="78">
        <f t="shared" si="2"/>
        <v>123657586</v>
      </c>
      <c r="M22" s="95">
        <f t="shared" si="3"/>
        <v>0.16089962262732913</v>
      </c>
      <c r="N22" s="77">
        <v>90659711</v>
      </c>
      <c r="O22" s="78">
        <v>59908890</v>
      </c>
      <c r="P22" s="78">
        <f t="shared" si="4"/>
        <v>150568601</v>
      </c>
      <c r="Q22" s="95">
        <f t="shared" si="5"/>
        <v>0.19591544574082898</v>
      </c>
      <c r="R22" s="77">
        <v>96335558</v>
      </c>
      <c r="S22" s="78">
        <v>37132774</v>
      </c>
      <c r="T22" s="78">
        <f t="shared" si="6"/>
        <v>133468332</v>
      </c>
      <c r="U22" s="95">
        <f t="shared" si="7"/>
        <v>0.13157404443030349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274860311</v>
      </c>
      <c r="AA22" s="78">
        <f t="shared" si="11"/>
        <v>132834208</v>
      </c>
      <c r="AB22" s="78">
        <f t="shared" si="12"/>
        <v>407694519</v>
      </c>
      <c r="AC22" s="95">
        <f t="shared" si="13"/>
        <v>0.4019081976456948</v>
      </c>
      <c r="AD22" s="77">
        <v>81968755</v>
      </c>
      <c r="AE22" s="78">
        <v>24845142</v>
      </c>
      <c r="AF22" s="78">
        <f t="shared" si="14"/>
        <v>106813897</v>
      </c>
      <c r="AG22" s="78">
        <v>711198010</v>
      </c>
      <c r="AH22" s="78">
        <v>767252282</v>
      </c>
      <c r="AI22" s="79">
        <v>343691181</v>
      </c>
      <c r="AJ22" s="114">
        <f t="shared" si="15"/>
        <v>0.44795067940899264</v>
      </c>
      <c r="AK22" s="115">
        <f t="shared" si="16"/>
        <v>0.24954089073259822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120253388</v>
      </c>
      <c r="E23" s="78">
        <v>113048085</v>
      </c>
      <c r="F23" s="79">
        <f t="shared" si="0"/>
        <v>233301473</v>
      </c>
      <c r="G23" s="77">
        <v>120263393</v>
      </c>
      <c r="H23" s="78">
        <v>116854237</v>
      </c>
      <c r="I23" s="79">
        <f t="shared" si="1"/>
        <v>237117630</v>
      </c>
      <c r="J23" s="77">
        <v>24294590</v>
      </c>
      <c r="K23" s="78">
        <v>6785609</v>
      </c>
      <c r="L23" s="78">
        <f t="shared" si="2"/>
        <v>31080199</v>
      </c>
      <c r="M23" s="95">
        <f t="shared" si="3"/>
        <v>0.13321904315623417</v>
      </c>
      <c r="N23" s="77">
        <v>27224542</v>
      </c>
      <c r="O23" s="78">
        <v>6446817</v>
      </c>
      <c r="P23" s="78">
        <f t="shared" si="4"/>
        <v>33671359</v>
      </c>
      <c r="Q23" s="95">
        <f t="shared" si="5"/>
        <v>0.14432553111227034</v>
      </c>
      <c r="R23" s="77">
        <v>26162405</v>
      </c>
      <c r="S23" s="78">
        <v>7030427</v>
      </c>
      <c r="T23" s="78">
        <f t="shared" si="6"/>
        <v>33192832</v>
      </c>
      <c r="U23" s="95">
        <f t="shared" si="7"/>
        <v>0.13998466499517559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77681537</v>
      </c>
      <c r="AA23" s="78">
        <f t="shared" si="11"/>
        <v>20262853</v>
      </c>
      <c r="AB23" s="78">
        <f t="shared" si="12"/>
        <v>97944390</v>
      </c>
      <c r="AC23" s="95">
        <f t="shared" si="13"/>
        <v>0.41306245343292275</v>
      </c>
      <c r="AD23" s="77">
        <v>20580471</v>
      </c>
      <c r="AE23" s="78">
        <v>10093381</v>
      </c>
      <c r="AF23" s="78">
        <f t="shared" si="14"/>
        <v>30673852</v>
      </c>
      <c r="AG23" s="78">
        <v>159604663</v>
      </c>
      <c r="AH23" s="78">
        <v>173068923</v>
      </c>
      <c r="AI23" s="79">
        <v>91921463</v>
      </c>
      <c r="AJ23" s="114">
        <f t="shared" si="15"/>
        <v>0.5311263362978228</v>
      </c>
      <c r="AK23" s="115">
        <f t="shared" si="16"/>
        <v>8.2121410770319869E-2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305538054</v>
      </c>
      <c r="E24" s="78">
        <v>33877200</v>
      </c>
      <c r="F24" s="79">
        <f t="shared" si="0"/>
        <v>339415254</v>
      </c>
      <c r="G24" s="77">
        <v>309640890</v>
      </c>
      <c r="H24" s="78">
        <v>65649950</v>
      </c>
      <c r="I24" s="79">
        <f t="shared" si="1"/>
        <v>375290840</v>
      </c>
      <c r="J24" s="77">
        <v>64022787</v>
      </c>
      <c r="K24" s="78">
        <v>9053167</v>
      </c>
      <c r="L24" s="78">
        <f t="shared" si="2"/>
        <v>73075954</v>
      </c>
      <c r="M24" s="95">
        <f t="shared" si="3"/>
        <v>0.21529955751487823</v>
      </c>
      <c r="N24" s="77">
        <v>53586487</v>
      </c>
      <c r="O24" s="78">
        <v>13002496</v>
      </c>
      <c r="P24" s="78">
        <f t="shared" si="4"/>
        <v>66588983</v>
      </c>
      <c r="Q24" s="95">
        <f t="shared" si="5"/>
        <v>0.19618736110192619</v>
      </c>
      <c r="R24" s="77">
        <v>40175088</v>
      </c>
      <c r="S24" s="78">
        <v>6830488</v>
      </c>
      <c r="T24" s="78">
        <f t="shared" si="6"/>
        <v>47005576</v>
      </c>
      <c r="U24" s="95">
        <f t="shared" si="7"/>
        <v>0.12525106128356345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157784362</v>
      </c>
      <c r="AA24" s="78">
        <f t="shared" si="11"/>
        <v>28886151</v>
      </c>
      <c r="AB24" s="78">
        <f t="shared" si="12"/>
        <v>186670513</v>
      </c>
      <c r="AC24" s="95">
        <f t="shared" si="13"/>
        <v>0.49740226273574917</v>
      </c>
      <c r="AD24" s="77">
        <v>47902594</v>
      </c>
      <c r="AE24" s="78">
        <v>4296347</v>
      </c>
      <c r="AF24" s="78">
        <f t="shared" si="14"/>
        <v>52198941</v>
      </c>
      <c r="AG24" s="78">
        <v>295129798</v>
      </c>
      <c r="AH24" s="78">
        <v>317372780</v>
      </c>
      <c r="AI24" s="79">
        <v>159436880</v>
      </c>
      <c r="AJ24" s="114">
        <f t="shared" si="15"/>
        <v>0.50236469554824459</v>
      </c>
      <c r="AK24" s="115">
        <f t="shared" si="16"/>
        <v>-9.9491769382830997E-2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201801315</v>
      </c>
      <c r="E25" s="78">
        <v>34352841</v>
      </c>
      <c r="F25" s="79">
        <f t="shared" si="0"/>
        <v>236154156</v>
      </c>
      <c r="G25" s="77">
        <v>218032342</v>
      </c>
      <c r="H25" s="78">
        <v>37180948</v>
      </c>
      <c r="I25" s="79">
        <f t="shared" si="1"/>
        <v>255213290</v>
      </c>
      <c r="J25" s="77">
        <v>37608733</v>
      </c>
      <c r="K25" s="78">
        <v>8587838</v>
      </c>
      <c r="L25" s="78">
        <f t="shared" si="2"/>
        <v>46196571</v>
      </c>
      <c r="M25" s="95">
        <f t="shared" si="3"/>
        <v>0.1956204022934917</v>
      </c>
      <c r="N25" s="77">
        <v>48576632</v>
      </c>
      <c r="O25" s="78">
        <v>8652055</v>
      </c>
      <c r="P25" s="78">
        <f t="shared" si="4"/>
        <v>57228687</v>
      </c>
      <c r="Q25" s="95">
        <f t="shared" si="5"/>
        <v>0.24233614165147277</v>
      </c>
      <c r="R25" s="77">
        <v>42398268</v>
      </c>
      <c r="S25" s="78">
        <v>5453914</v>
      </c>
      <c r="T25" s="78">
        <f t="shared" si="6"/>
        <v>47852182</v>
      </c>
      <c r="U25" s="95">
        <f t="shared" si="7"/>
        <v>0.18749878581950022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128583633</v>
      </c>
      <c r="AA25" s="78">
        <f t="shared" si="11"/>
        <v>22693807</v>
      </c>
      <c r="AB25" s="78">
        <f t="shared" si="12"/>
        <v>151277440</v>
      </c>
      <c r="AC25" s="95">
        <f t="shared" si="13"/>
        <v>0.59274906882788114</v>
      </c>
      <c r="AD25" s="77">
        <v>36852071</v>
      </c>
      <c r="AE25" s="78">
        <v>3220668</v>
      </c>
      <c r="AF25" s="78">
        <f t="shared" si="14"/>
        <v>40072739</v>
      </c>
      <c r="AG25" s="78">
        <v>230260477</v>
      </c>
      <c r="AH25" s="78">
        <v>233690297</v>
      </c>
      <c r="AI25" s="79">
        <v>127388380</v>
      </c>
      <c r="AJ25" s="114">
        <f t="shared" si="15"/>
        <v>0.54511625700916455</v>
      </c>
      <c r="AK25" s="115">
        <f t="shared" si="16"/>
        <v>0.1941330489038946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514345731</v>
      </c>
      <c r="E26" s="78">
        <v>43391307</v>
      </c>
      <c r="F26" s="79">
        <f t="shared" si="0"/>
        <v>557737038</v>
      </c>
      <c r="G26" s="77">
        <v>583292264</v>
      </c>
      <c r="H26" s="78">
        <v>75249567</v>
      </c>
      <c r="I26" s="79">
        <f t="shared" si="1"/>
        <v>658541831</v>
      </c>
      <c r="J26" s="77">
        <v>107962700</v>
      </c>
      <c r="K26" s="78">
        <v>7567043</v>
      </c>
      <c r="L26" s="78">
        <f t="shared" si="2"/>
        <v>115529743</v>
      </c>
      <c r="M26" s="95">
        <f t="shared" si="3"/>
        <v>0.20714016665323201</v>
      </c>
      <c r="N26" s="77">
        <v>91902810</v>
      </c>
      <c r="O26" s="78">
        <v>23715450</v>
      </c>
      <c r="P26" s="78">
        <f t="shared" si="4"/>
        <v>115618260</v>
      </c>
      <c r="Q26" s="95">
        <f t="shared" si="5"/>
        <v>0.2072988740618657</v>
      </c>
      <c r="R26" s="77">
        <v>69705785</v>
      </c>
      <c r="S26" s="78">
        <v>7151532</v>
      </c>
      <c r="T26" s="78">
        <f t="shared" si="6"/>
        <v>76857317</v>
      </c>
      <c r="U26" s="95">
        <f t="shared" si="7"/>
        <v>0.11670832949714322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269571295</v>
      </c>
      <c r="AA26" s="78">
        <f t="shared" si="11"/>
        <v>38434025</v>
      </c>
      <c r="AB26" s="78">
        <f t="shared" si="12"/>
        <v>308005320</v>
      </c>
      <c r="AC26" s="95">
        <f t="shared" si="13"/>
        <v>0.46770805665039067</v>
      </c>
      <c r="AD26" s="77">
        <v>76018324</v>
      </c>
      <c r="AE26" s="78">
        <v>5264852</v>
      </c>
      <c r="AF26" s="78">
        <f t="shared" si="14"/>
        <v>81283176</v>
      </c>
      <c r="AG26" s="78">
        <v>427923349</v>
      </c>
      <c r="AH26" s="78">
        <v>535796269</v>
      </c>
      <c r="AI26" s="79">
        <v>310782483</v>
      </c>
      <c r="AJ26" s="114">
        <f t="shared" si="15"/>
        <v>0.58003853513209136</v>
      </c>
      <c r="AK26" s="115">
        <f t="shared" si="16"/>
        <v>-5.4449877795129442E-2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1839455564</v>
      </c>
      <c r="E27" s="78">
        <v>612520264</v>
      </c>
      <c r="F27" s="79">
        <f t="shared" si="0"/>
        <v>2451975828</v>
      </c>
      <c r="G27" s="77">
        <v>1914394572</v>
      </c>
      <c r="H27" s="78">
        <v>450552168</v>
      </c>
      <c r="I27" s="79">
        <f t="shared" si="1"/>
        <v>2364946740</v>
      </c>
      <c r="J27" s="77">
        <v>263733681</v>
      </c>
      <c r="K27" s="78">
        <v>63360832</v>
      </c>
      <c r="L27" s="78">
        <f t="shared" si="2"/>
        <v>327094513</v>
      </c>
      <c r="M27" s="95">
        <f t="shared" si="3"/>
        <v>0.13340038236298632</v>
      </c>
      <c r="N27" s="77">
        <v>283356431</v>
      </c>
      <c r="O27" s="78">
        <v>168340770</v>
      </c>
      <c r="P27" s="78">
        <f t="shared" si="4"/>
        <v>451697201</v>
      </c>
      <c r="Q27" s="95">
        <f t="shared" si="5"/>
        <v>0.18421764025644383</v>
      </c>
      <c r="R27" s="77">
        <v>291790667</v>
      </c>
      <c r="S27" s="78">
        <v>101484390</v>
      </c>
      <c r="T27" s="78">
        <f t="shared" si="6"/>
        <v>393275057</v>
      </c>
      <c r="U27" s="95">
        <f t="shared" si="7"/>
        <v>0.16629340963509393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838880779</v>
      </c>
      <c r="AA27" s="78">
        <f t="shared" si="11"/>
        <v>333185992</v>
      </c>
      <c r="AB27" s="78">
        <f t="shared" si="12"/>
        <v>1172066771</v>
      </c>
      <c r="AC27" s="95">
        <f t="shared" si="13"/>
        <v>0.49559964762673681</v>
      </c>
      <c r="AD27" s="77">
        <v>244671283</v>
      </c>
      <c r="AE27" s="78">
        <v>11523632</v>
      </c>
      <c r="AF27" s="78">
        <f t="shared" si="14"/>
        <v>256194915</v>
      </c>
      <c r="AG27" s="78">
        <v>2319823679</v>
      </c>
      <c r="AH27" s="78">
        <v>2399157203</v>
      </c>
      <c r="AI27" s="79">
        <v>826883731</v>
      </c>
      <c r="AJ27" s="114">
        <f t="shared" si="15"/>
        <v>0.34465591915612376</v>
      </c>
      <c r="AK27" s="115">
        <f t="shared" si="16"/>
        <v>0.53506191565121419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3861042078</v>
      </c>
      <c r="E28" s="81">
        <f>SUM(E21:E27)</f>
        <v>1181261019</v>
      </c>
      <c r="F28" s="82">
        <f t="shared" si="0"/>
        <v>5042303097</v>
      </c>
      <c r="G28" s="80">
        <f>SUM(G21:G27)</f>
        <v>4275886525</v>
      </c>
      <c r="H28" s="81">
        <f>SUM(H21:H27)</f>
        <v>1134235132</v>
      </c>
      <c r="I28" s="82">
        <f t="shared" si="1"/>
        <v>5410121657</v>
      </c>
      <c r="J28" s="80">
        <f>SUM(J21:J27)</f>
        <v>601453023</v>
      </c>
      <c r="K28" s="81">
        <f>SUM(K21:K27)</f>
        <v>163390627</v>
      </c>
      <c r="L28" s="81">
        <f t="shared" si="2"/>
        <v>764843650</v>
      </c>
      <c r="M28" s="96">
        <f t="shared" si="3"/>
        <v>0.15168537775030941</v>
      </c>
      <c r="N28" s="80">
        <f>SUM(N21:N27)</f>
        <v>633187669</v>
      </c>
      <c r="O28" s="81">
        <f>SUM(O21:O27)</f>
        <v>316519227</v>
      </c>
      <c r="P28" s="81">
        <f t="shared" si="4"/>
        <v>949706896</v>
      </c>
      <c r="Q28" s="96">
        <f t="shared" si="5"/>
        <v>0.18834783981253397</v>
      </c>
      <c r="R28" s="80">
        <f>SUM(R21:R27)</f>
        <v>600696217</v>
      </c>
      <c r="S28" s="81">
        <f>SUM(S21:S27)</f>
        <v>191842593</v>
      </c>
      <c r="T28" s="81">
        <f t="shared" si="6"/>
        <v>792538810</v>
      </c>
      <c r="U28" s="96">
        <f t="shared" si="7"/>
        <v>0.14649186473922576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1835336909</v>
      </c>
      <c r="AA28" s="81">
        <f t="shared" si="11"/>
        <v>671752447</v>
      </c>
      <c r="AB28" s="81">
        <f t="shared" si="12"/>
        <v>2507089356</v>
      </c>
      <c r="AC28" s="96">
        <f t="shared" si="13"/>
        <v>0.4634072050406019</v>
      </c>
      <c r="AD28" s="80">
        <f>SUM(AD21:AD27)</f>
        <v>553773333</v>
      </c>
      <c r="AE28" s="81">
        <f>SUM(AE21:AE27)</f>
        <v>83124096</v>
      </c>
      <c r="AF28" s="81">
        <f t="shared" si="14"/>
        <v>636897429</v>
      </c>
      <c r="AG28" s="81">
        <f>SUM(AG21:AG27)</f>
        <v>4590998869</v>
      </c>
      <c r="AH28" s="81">
        <f>SUM(AH21:AH27)</f>
        <v>4941495537</v>
      </c>
      <c r="AI28" s="82">
        <f>SUM(AI21:AI27)</f>
        <v>2082256941</v>
      </c>
      <c r="AJ28" s="116">
        <f t="shared" si="15"/>
        <v>0.42138193294092213</v>
      </c>
      <c r="AK28" s="117">
        <f t="shared" si="16"/>
        <v>0.24437432765959555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373321436</v>
      </c>
      <c r="E29" s="78">
        <v>30103750</v>
      </c>
      <c r="F29" s="79">
        <f t="shared" si="0"/>
        <v>403425186</v>
      </c>
      <c r="G29" s="77">
        <v>401833561</v>
      </c>
      <c r="H29" s="78">
        <v>32103750</v>
      </c>
      <c r="I29" s="79">
        <f t="shared" si="1"/>
        <v>433937311</v>
      </c>
      <c r="J29" s="77">
        <v>111872160</v>
      </c>
      <c r="K29" s="78">
        <v>63523494</v>
      </c>
      <c r="L29" s="78">
        <f t="shared" si="2"/>
        <v>175395654</v>
      </c>
      <c r="M29" s="95">
        <f t="shared" si="3"/>
        <v>0.43476624684508419</v>
      </c>
      <c r="N29" s="77">
        <v>93223246</v>
      </c>
      <c r="O29" s="78">
        <v>7728084</v>
      </c>
      <c r="P29" s="78">
        <f t="shared" si="4"/>
        <v>100951330</v>
      </c>
      <c r="Q29" s="95">
        <f t="shared" si="5"/>
        <v>0.25023556660143675</v>
      </c>
      <c r="R29" s="77">
        <v>51709507</v>
      </c>
      <c r="S29" s="78">
        <v>10054006</v>
      </c>
      <c r="T29" s="78">
        <f t="shared" si="6"/>
        <v>61763513</v>
      </c>
      <c r="U29" s="95">
        <f t="shared" si="7"/>
        <v>0.14233280115431235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256804913</v>
      </c>
      <c r="AA29" s="78">
        <f t="shared" si="11"/>
        <v>81305584</v>
      </c>
      <c r="AB29" s="78">
        <f t="shared" si="12"/>
        <v>338110497</v>
      </c>
      <c r="AC29" s="95">
        <f t="shared" si="13"/>
        <v>0.77916899153205099</v>
      </c>
      <c r="AD29" s="77">
        <v>148198101</v>
      </c>
      <c r="AE29" s="78">
        <v>12745752</v>
      </c>
      <c r="AF29" s="78">
        <f t="shared" si="14"/>
        <v>160943853</v>
      </c>
      <c r="AG29" s="78">
        <v>339282794</v>
      </c>
      <c r="AH29" s="78">
        <v>353303574</v>
      </c>
      <c r="AI29" s="79">
        <v>291482900</v>
      </c>
      <c r="AJ29" s="114">
        <f t="shared" si="15"/>
        <v>0.82502109078579544</v>
      </c>
      <c r="AK29" s="115">
        <f t="shared" si="16"/>
        <v>-0.6162418641735885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272817456</v>
      </c>
      <c r="E30" s="78">
        <v>72031624</v>
      </c>
      <c r="F30" s="79">
        <f t="shared" si="0"/>
        <v>344849080</v>
      </c>
      <c r="G30" s="77">
        <v>278873456</v>
      </c>
      <c r="H30" s="78">
        <v>116769378</v>
      </c>
      <c r="I30" s="79">
        <f t="shared" si="1"/>
        <v>395642834</v>
      </c>
      <c r="J30" s="77">
        <v>59868304</v>
      </c>
      <c r="K30" s="78">
        <v>16588010</v>
      </c>
      <c r="L30" s="78">
        <f t="shared" si="2"/>
        <v>76456314</v>
      </c>
      <c r="M30" s="95">
        <f t="shared" si="3"/>
        <v>0.22170949100400675</v>
      </c>
      <c r="N30" s="77">
        <v>59939012</v>
      </c>
      <c r="O30" s="78">
        <v>22083277</v>
      </c>
      <c r="P30" s="78">
        <f t="shared" si="4"/>
        <v>82022289</v>
      </c>
      <c r="Q30" s="95">
        <f t="shared" si="5"/>
        <v>0.23784981244549064</v>
      </c>
      <c r="R30" s="77">
        <v>55884943</v>
      </c>
      <c r="S30" s="78">
        <v>9418957</v>
      </c>
      <c r="T30" s="78">
        <f t="shared" si="6"/>
        <v>65303900</v>
      </c>
      <c r="U30" s="95">
        <f t="shared" si="7"/>
        <v>0.16505770960077593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175692259</v>
      </c>
      <c r="AA30" s="78">
        <f t="shared" si="11"/>
        <v>48090244</v>
      </c>
      <c r="AB30" s="78">
        <f t="shared" si="12"/>
        <v>223782503</v>
      </c>
      <c r="AC30" s="95">
        <f t="shared" si="13"/>
        <v>0.56561748063911599</v>
      </c>
      <c r="AD30" s="77">
        <v>51791595</v>
      </c>
      <c r="AE30" s="78">
        <v>15021941</v>
      </c>
      <c r="AF30" s="78">
        <f t="shared" si="14"/>
        <v>66813536</v>
      </c>
      <c r="AG30" s="78">
        <v>300997280</v>
      </c>
      <c r="AH30" s="78">
        <v>328104793</v>
      </c>
      <c r="AI30" s="79">
        <v>205085569</v>
      </c>
      <c r="AJ30" s="114">
        <f t="shared" si="15"/>
        <v>0.62506117976764819</v>
      </c>
      <c r="AK30" s="115">
        <f t="shared" si="16"/>
        <v>-2.2594762833686888E-2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216123622</v>
      </c>
      <c r="E31" s="78">
        <v>66193725</v>
      </c>
      <c r="F31" s="79">
        <f t="shared" si="0"/>
        <v>282317347</v>
      </c>
      <c r="G31" s="77">
        <v>229561653</v>
      </c>
      <c r="H31" s="78">
        <v>79815767</v>
      </c>
      <c r="I31" s="79">
        <f t="shared" si="1"/>
        <v>309377420</v>
      </c>
      <c r="J31" s="77">
        <v>61263521</v>
      </c>
      <c r="K31" s="78">
        <v>27317402</v>
      </c>
      <c r="L31" s="78">
        <f t="shared" si="2"/>
        <v>88580923</v>
      </c>
      <c r="M31" s="95">
        <f t="shared" si="3"/>
        <v>0.31376365618794227</v>
      </c>
      <c r="N31" s="77">
        <v>37705163</v>
      </c>
      <c r="O31" s="78">
        <v>22354829</v>
      </c>
      <c r="P31" s="78">
        <f t="shared" si="4"/>
        <v>60059992</v>
      </c>
      <c r="Q31" s="95">
        <f t="shared" si="5"/>
        <v>0.21273929015775286</v>
      </c>
      <c r="R31" s="77">
        <v>49459215</v>
      </c>
      <c r="S31" s="78">
        <v>11582932</v>
      </c>
      <c r="T31" s="78">
        <f t="shared" si="6"/>
        <v>61042147</v>
      </c>
      <c r="U31" s="95">
        <f t="shared" si="7"/>
        <v>0.19730640652443221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148427899</v>
      </c>
      <c r="AA31" s="78">
        <f t="shared" si="11"/>
        <v>61255163</v>
      </c>
      <c r="AB31" s="78">
        <f t="shared" si="12"/>
        <v>209683062</v>
      </c>
      <c r="AC31" s="95">
        <f t="shared" si="13"/>
        <v>0.6777581311525579</v>
      </c>
      <c r="AD31" s="77">
        <v>45949311</v>
      </c>
      <c r="AE31" s="78">
        <v>6857147</v>
      </c>
      <c r="AF31" s="78">
        <f t="shared" si="14"/>
        <v>52806458</v>
      </c>
      <c r="AG31" s="78">
        <v>279743586</v>
      </c>
      <c r="AH31" s="78">
        <v>287902042</v>
      </c>
      <c r="AI31" s="79">
        <v>182901088</v>
      </c>
      <c r="AJ31" s="114">
        <f t="shared" si="15"/>
        <v>0.63528930440861553</v>
      </c>
      <c r="AK31" s="115">
        <f t="shared" si="16"/>
        <v>0.15595988278554862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273170346</v>
      </c>
      <c r="E32" s="78">
        <v>155875794</v>
      </c>
      <c r="F32" s="79">
        <f t="shared" si="0"/>
        <v>429046140</v>
      </c>
      <c r="G32" s="77">
        <v>293256072</v>
      </c>
      <c r="H32" s="78">
        <v>196964440</v>
      </c>
      <c r="I32" s="79">
        <f t="shared" si="1"/>
        <v>490220512</v>
      </c>
      <c r="J32" s="77">
        <v>51064569</v>
      </c>
      <c r="K32" s="78">
        <v>27430843</v>
      </c>
      <c r="L32" s="78">
        <f t="shared" si="2"/>
        <v>78495412</v>
      </c>
      <c r="M32" s="95">
        <f t="shared" si="3"/>
        <v>0.18295331126857359</v>
      </c>
      <c r="N32" s="77">
        <v>58158321</v>
      </c>
      <c r="O32" s="78">
        <v>52562166</v>
      </c>
      <c r="P32" s="78">
        <f t="shared" si="4"/>
        <v>110720487</v>
      </c>
      <c r="Q32" s="95">
        <f t="shared" si="5"/>
        <v>0.25806195809150034</v>
      </c>
      <c r="R32" s="77">
        <v>51274728</v>
      </c>
      <c r="S32" s="78">
        <v>38143533</v>
      </c>
      <c r="T32" s="78">
        <f t="shared" si="6"/>
        <v>89418261</v>
      </c>
      <c r="U32" s="95">
        <f t="shared" si="7"/>
        <v>0.18240416059946507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160497618</v>
      </c>
      <c r="AA32" s="78">
        <f t="shared" si="11"/>
        <v>118136542</v>
      </c>
      <c r="AB32" s="78">
        <f t="shared" si="12"/>
        <v>278634160</v>
      </c>
      <c r="AC32" s="95">
        <f t="shared" si="13"/>
        <v>0.56838535552751412</v>
      </c>
      <c r="AD32" s="77">
        <v>56209083</v>
      </c>
      <c r="AE32" s="78">
        <v>26888757</v>
      </c>
      <c r="AF32" s="78">
        <f t="shared" si="14"/>
        <v>83097840</v>
      </c>
      <c r="AG32" s="78">
        <v>349788220</v>
      </c>
      <c r="AH32" s="78">
        <v>378530529</v>
      </c>
      <c r="AI32" s="79">
        <v>237496899</v>
      </c>
      <c r="AJ32" s="114">
        <f t="shared" si="15"/>
        <v>0.62741808336415583</v>
      </c>
      <c r="AK32" s="115">
        <f t="shared" si="16"/>
        <v>7.6059991451041364E-2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125615772</v>
      </c>
      <c r="E33" s="78">
        <v>39831071</v>
      </c>
      <c r="F33" s="79">
        <f t="shared" si="0"/>
        <v>165446843</v>
      </c>
      <c r="G33" s="77">
        <v>130845683</v>
      </c>
      <c r="H33" s="78">
        <v>88038884</v>
      </c>
      <c r="I33" s="79">
        <f t="shared" si="1"/>
        <v>218884567</v>
      </c>
      <c r="J33" s="77">
        <v>29832833</v>
      </c>
      <c r="K33" s="78">
        <v>4772999</v>
      </c>
      <c r="L33" s="78">
        <f t="shared" si="2"/>
        <v>34605832</v>
      </c>
      <c r="M33" s="95">
        <f t="shared" si="3"/>
        <v>0.20916586483309324</v>
      </c>
      <c r="N33" s="77">
        <v>38250543</v>
      </c>
      <c r="O33" s="78">
        <v>18701865</v>
      </c>
      <c r="P33" s="78">
        <f t="shared" si="4"/>
        <v>56952408</v>
      </c>
      <c r="Q33" s="95">
        <f t="shared" si="5"/>
        <v>0.34423387577120468</v>
      </c>
      <c r="R33" s="77">
        <v>32524188</v>
      </c>
      <c r="S33" s="78">
        <v>7648968</v>
      </c>
      <c r="T33" s="78">
        <f t="shared" si="6"/>
        <v>40173156</v>
      </c>
      <c r="U33" s="95">
        <f t="shared" si="7"/>
        <v>0.18353580862555741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100607564</v>
      </c>
      <c r="AA33" s="78">
        <f t="shared" si="11"/>
        <v>31123832</v>
      </c>
      <c r="AB33" s="78">
        <f t="shared" si="12"/>
        <v>131731396</v>
      </c>
      <c r="AC33" s="95">
        <f t="shared" si="13"/>
        <v>0.60183044334962177</v>
      </c>
      <c r="AD33" s="77">
        <v>25752321</v>
      </c>
      <c r="AE33" s="78">
        <v>4177883</v>
      </c>
      <c r="AF33" s="78">
        <f t="shared" si="14"/>
        <v>29930204</v>
      </c>
      <c r="AG33" s="78">
        <v>143953976</v>
      </c>
      <c r="AH33" s="78">
        <v>147954540</v>
      </c>
      <c r="AI33" s="79">
        <v>91058162</v>
      </c>
      <c r="AJ33" s="114">
        <f t="shared" si="15"/>
        <v>0.61544689334980862</v>
      </c>
      <c r="AK33" s="115">
        <f t="shared" si="16"/>
        <v>0.34222793803877849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975595520</v>
      </c>
      <c r="E34" s="78">
        <v>117409100</v>
      </c>
      <c r="F34" s="79">
        <f t="shared" si="0"/>
        <v>1093004620</v>
      </c>
      <c r="G34" s="77">
        <v>1013571995</v>
      </c>
      <c r="H34" s="78">
        <v>183860020</v>
      </c>
      <c r="I34" s="79">
        <f t="shared" si="1"/>
        <v>1197432015</v>
      </c>
      <c r="J34" s="77">
        <v>227898069</v>
      </c>
      <c r="K34" s="78">
        <v>36489380</v>
      </c>
      <c r="L34" s="78">
        <f t="shared" si="2"/>
        <v>264387449</v>
      </c>
      <c r="M34" s="95">
        <f t="shared" si="3"/>
        <v>0.2418905136924307</v>
      </c>
      <c r="N34" s="77">
        <v>280091340</v>
      </c>
      <c r="O34" s="78">
        <v>59794362</v>
      </c>
      <c r="P34" s="78">
        <f t="shared" si="4"/>
        <v>339885702</v>
      </c>
      <c r="Q34" s="95">
        <f t="shared" si="5"/>
        <v>0.3109645611562008</v>
      </c>
      <c r="R34" s="77">
        <v>223601456</v>
      </c>
      <c r="S34" s="78">
        <v>17156803</v>
      </c>
      <c r="T34" s="78">
        <f t="shared" si="6"/>
        <v>240758259</v>
      </c>
      <c r="U34" s="95">
        <f t="shared" si="7"/>
        <v>0.20106215299413052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731590865</v>
      </c>
      <c r="AA34" s="78">
        <f t="shared" si="11"/>
        <v>113440545</v>
      </c>
      <c r="AB34" s="78">
        <f t="shared" si="12"/>
        <v>845031410</v>
      </c>
      <c r="AC34" s="95">
        <f t="shared" si="13"/>
        <v>0.7057030373452976</v>
      </c>
      <c r="AD34" s="77">
        <v>196111095</v>
      </c>
      <c r="AE34" s="78">
        <v>15138236</v>
      </c>
      <c r="AF34" s="78">
        <f t="shared" si="14"/>
        <v>211249331</v>
      </c>
      <c r="AG34" s="78">
        <v>997353448</v>
      </c>
      <c r="AH34" s="78">
        <v>1195515671</v>
      </c>
      <c r="AI34" s="79">
        <v>722674838</v>
      </c>
      <c r="AJ34" s="114">
        <f t="shared" si="15"/>
        <v>0.60448796743543476</v>
      </c>
      <c r="AK34" s="115">
        <f t="shared" si="16"/>
        <v>0.13968767550795236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1419372529</v>
      </c>
      <c r="E35" s="78">
        <v>597614268</v>
      </c>
      <c r="F35" s="79">
        <f t="shared" si="0"/>
        <v>2016986797</v>
      </c>
      <c r="G35" s="77">
        <v>1428620852</v>
      </c>
      <c r="H35" s="78">
        <v>610113396</v>
      </c>
      <c r="I35" s="79">
        <f t="shared" si="1"/>
        <v>2038734248</v>
      </c>
      <c r="J35" s="77">
        <v>306664080</v>
      </c>
      <c r="K35" s="78">
        <v>158831957</v>
      </c>
      <c r="L35" s="78">
        <f t="shared" si="2"/>
        <v>465496037</v>
      </c>
      <c r="M35" s="95">
        <f t="shared" si="3"/>
        <v>0.23078784536039776</v>
      </c>
      <c r="N35" s="77">
        <v>375830972</v>
      </c>
      <c r="O35" s="78">
        <v>221091434</v>
      </c>
      <c r="P35" s="78">
        <f t="shared" si="4"/>
        <v>596922406</v>
      </c>
      <c r="Q35" s="95">
        <f t="shared" si="5"/>
        <v>0.29594760208041165</v>
      </c>
      <c r="R35" s="77">
        <v>303656025</v>
      </c>
      <c r="S35" s="78">
        <v>113130378</v>
      </c>
      <c r="T35" s="78">
        <f t="shared" si="6"/>
        <v>416786403</v>
      </c>
      <c r="U35" s="95">
        <f t="shared" si="7"/>
        <v>0.2044339047175314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986151077</v>
      </c>
      <c r="AA35" s="78">
        <f t="shared" si="11"/>
        <v>493053769</v>
      </c>
      <c r="AB35" s="78">
        <f t="shared" si="12"/>
        <v>1479204846</v>
      </c>
      <c r="AC35" s="95">
        <f t="shared" si="13"/>
        <v>0.72555059466485206</v>
      </c>
      <c r="AD35" s="77">
        <v>315013109</v>
      </c>
      <c r="AE35" s="78">
        <v>107372154</v>
      </c>
      <c r="AF35" s="78">
        <f t="shared" si="14"/>
        <v>422385263</v>
      </c>
      <c r="AG35" s="78">
        <v>1934911579</v>
      </c>
      <c r="AH35" s="78">
        <v>1937228374</v>
      </c>
      <c r="AI35" s="79">
        <v>1476432293</v>
      </c>
      <c r="AJ35" s="114">
        <f t="shared" si="15"/>
        <v>0.76213641758274187</v>
      </c>
      <c r="AK35" s="115">
        <f t="shared" si="16"/>
        <v>-1.3255339355909279E-2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3656016681</v>
      </c>
      <c r="E36" s="81">
        <f>SUM(E29:E35)</f>
        <v>1079059332</v>
      </c>
      <c r="F36" s="82">
        <f t="shared" si="0"/>
        <v>4735076013</v>
      </c>
      <c r="G36" s="80">
        <f>SUM(G29:G35)</f>
        <v>3776563272</v>
      </c>
      <c r="H36" s="81">
        <f>SUM(H29:H35)</f>
        <v>1307665635</v>
      </c>
      <c r="I36" s="82">
        <f t="shared" si="1"/>
        <v>5084228907</v>
      </c>
      <c r="J36" s="80">
        <f>SUM(J29:J35)</f>
        <v>848463536</v>
      </c>
      <c r="K36" s="81">
        <f>SUM(K29:K35)</f>
        <v>334954085</v>
      </c>
      <c r="L36" s="81">
        <f t="shared" si="2"/>
        <v>1183417621</v>
      </c>
      <c r="M36" s="96">
        <f t="shared" si="3"/>
        <v>0.24992579163480474</v>
      </c>
      <c r="N36" s="80">
        <f>SUM(N29:N35)</f>
        <v>943198597</v>
      </c>
      <c r="O36" s="81">
        <f>SUM(O29:O35)</f>
        <v>404316017</v>
      </c>
      <c r="P36" s="81">
        <f t="shared" si="4"/>
        <v>1347514614</v>
      </c>
      <c r="Q36" s="96">
        <f t="shared" si="5"/>
        <v>0.28458141121714658</v>
      </c>
      <c r="R36" s="80">
        <f>SUM(R29:R35)</f>
        <v>768110062</v>
      </c>
      <c r="S36" s="81">
        <f>SUM(S29:S35)</f>
        <v>207135577</v>
      </c>
      <c r="T36" s="81">
        <f t="shared" si="6"/>
        <v>975245639</v>
      </c>
      <c r="U36" s="96">
        <f t="shared" si="7"/>
        <v>0.1918178069554019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2559772195</v>
      </c>
      <c r="AA36" s="81">
        <f t="shared" si="11"/>
        <v>946405679</v>
      </c>
      <c r="AB36" s="81">
        <f t="shared" si="12"/>
        <v>3506177874</v>
      </c>
      <c r="AC36" s="96">
        <f t="shared" si="13"/>
        <v>0.68961841375251043</v>
      </c>
      <c r="AD36" s="80">
        <f>SUM(AD29:AD35)</f>
        <v>839024615</v>
      </c>
      <c r="AE36" s="81">
        <f>SUM(AE29:AE35)</f>
        <v>188201870</v>
      </c>
      <c r="AF36" s="81">
        <f t="shared" si="14"/>
        <v>1027226485</v>
      </c>
      <c r="AG36" s="81">
        <f>SUM(AG29:AG35)</f>
        <v>4346030883</v>
      </c>
      <c r="AH36" s="81">
        <f>SUM(AH29:AH35)</f>
        <v>4628539523</v>
      </c>
      <c r="AI36" s="82">
        <f>SUM(AI29:AI35)</f>
        <v>3207131749</v>
      </c>
      <c r="AJ36" s="116">
        <f t="shared" si="15"/>
        <v>0.69290361096912256</v>
      </c>
      <c r="AK36" s="117">
        <f t="shared" si="16"/>
        <v>-5.0603101418281726E-2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416084160</v>
      </c>
      <c r="E37" s="78">
        <v>133613928</v>
      </c>
      <c r="F37" s="79">
        <f t="shared" si="0"/>
        <v>549698088</v>
      </c>
      <c r="G37" s="77">
        <v>412988303</v>
      </c>
      <c r="H37" s="78">
        <v>129664086</v>
      </c>
      <c r="I37" s="79">
        <f t="shared" si="1"/>
        <v>542652389</v>
      </c>
      <c r="J37" s="77">
        <v>72283955</v>
      </c>
      <c r="K37" s="78">
        <v>17635890</v>
      </c>
      <c r="L37" s="78">
        <f t="shared" si="2"/>
        <v>89919845</v>
      </c>
      <c r="M37" s="95">
        <f t="shared" si="3"/>
        <v>0.16358042162227787</v>
      </c>
      <c r="N37" s="77">
        <v>70813674</v>
      </c>
      <c r="O37" s="78">
        <v>27619508</v>
      </c>
      <c r="P37" s="78">
        <f t="shared" si="4"/>
        <v>98433182</v>
      </c>
      <c r="Q37" s="95">
        <f t="shared" si="5"/>
        <v>0.17906771762320556</v>
      </c>
      <c r="R37" s="77">
        <v>66407929</v>
      </c>
      <c r="S37" s="78">
        <v>15479466</v>
      </c>
      <c r="T37" s="78">
        <f t="shared" si="6"/>
        <v>81887395</v>
      </c>
      <c r="U37" s="95">
        <f t="shared" si="7"/>
        <v>0.15090211829879183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209505558</v>
      </c>
      <c r="AA37" s="78">
        <f t="shared" si="11"/>
        <v>60734864</v>
      </c>
      <c r="AB37" s="78">
        <f t="shared" si="12"/>
        <v>270240422</v>
      </c>
      <c r="AC37" s="95">
        <f t="shared" si="13"/>
        <v>0.49799913808174534</v>
      </c>
      <c r="AD37" s="77">
        <v>53657573</v>
      </c>
      <c r="AE37" s="78">
        <v>19732756</v>
      </c>
      <c r="AF37" s="78">
        <f t="shared" si="14"/>
        <v>73390329</v>
      </c>
      <c r="AG37" s="78">
        <v>488972304</v>
      </c>
      <c r="AH37" s="78">
        <v>504362153</v>
      </c>
      <c r="AI37" s="79">
        <v>225528516</v>
      </c>
      <c r="AJ37" s="114">
        <f t="shared" si="15"/>
        <v>0.44715590703729907</v>
      </c>
      <c r="AK37" s="115">
        <f t="shared" si="16"/>
        <v>0.11577909672540088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362697825</v>
      </c>
      <c r="E38" s="78">
        <v>82881350</v>
      </c>
      <c r="F38" s="79">
        <f t="shared" si="0"/>
        <v>445579175</v>
      </c>
      <c r="G38" s="77">
        <v>379990744</v>
      </c>
      <c r="H38" s="78">
        <v>131704411</v>
      </c>
      <c r="I38" s="79">
        <f t="shared" si="1"/>
        <v>511695155</v>
      </c>
      <c r="J38" s="77">
        <v>68282612</v>
      </c>
      <c r="K38" s="78">
        <v>10724171</v>
      </c>
      <c r="L38" s="78">
        <f t="shared" si="2"/>
        <v>79006783</v>
      </c>
      <c r="M38" s="95">
        <f t="shared" si="3"/>
        <v>0.17731255730252654</v>
      </c>
      <c r="N38" s="77">
        <v>71366107</v>
      </c>
      <c r="O38" s="78">
        <v>25189822</v>
      </c>
      <c r="P38" s="78">
        <f t="shared" si="4"/>
        <v>96555929</v>
      </c>
      <c r="Q38" s="95">
        <f t="shared" si="5"/>
        <v>0.2166975801775296</v>
      </c>
      <c r="R38" s="77">
        <v>50924740</v>
      </c>
      <c r="S38" s="78">
        <v>23310608</v>
      </c>
      <c r="T38" s="78">
        <f t="shared" si="6"/>
        <v>74235348</v>
      </c>
      <c r="U38" s="95">
        <f t="shared" si="7"/>
        <v>0.14507729313950607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190573459</v>
      </c>
      <c r="AA38" s="78">
        <f t="shared" si="11"/>
        <v>59224601</v>
      </c>
      <c r="AB38" s="78">
        <f t="shared" si="12"/>
        <v>249798060</v>
      </c>
      <c r="AC38" s="95">
        <f t="shared" si="13"/>
        <v>0.48817749700991403</v>
      </c>
      <c r="AD38" s="77">
        <v>51898475</v>
      </c>
      <c r="AE38" s="78">
        <v>3699561</v>
      </c>
      <c r="AF38" s="78">
        <f t="shared" si="14"/>
        <v>55598036</v>
      </c>
      <c r="AG38" s="78">
        <v>418168623</v>
      </c>
      <c r="AH38" s="78">
        <v>422204188</v>
      </c>
      <c r="AI38" s="79">
        <v>213966560</v>
      </c>
      <c r="AJ38" s="114">
        <f t="shared" si="15"/>
        <v>0.50678455136499023</v>
      </c>
      <c r="AK38" s="115">
        <f t="shared" si="16"/>
        <v>0.33521529429564745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425187200</v>
      </c>
      <c r="E39" s="78">
        <v>33215400</v>
      </c>
      <c r="F39" s="79">
        <f t="shared" si="0"/>
        <v>458402600</v>
      </c>
      <c r="G39" s="77">
        <v>445547700</v>
      </c>
      <c r="H39" s="78">
        <v>31055400</v>
      </c>
      <c r="I39" s="79">
        <f t="shared" si="1"/>
        <v>476603100</v>
      </c>
      <c r="J39" s="77">
        <v>87742448</v>
      </c>
      <c r="K39" s="78">
        <v>7570944</v>
      </c>
      <c r="L39" s="78">
        <f t="shared" si="2"/>
        <v>95313392</v>
      </c>
      <c r="M39" s="95">
        <f t="shared" si="3"/>
        <v>0.20792506848783143</v>
      </c>
      <c r="N39" s="77">
        <v>113980884</v>
      </c>
      <c r="O39" s="78">
        <v>14550941</v>
      </c>
      <c r="P39" s="78">
        <f t="shared" si="4"/>
        <v>128531825</v>
      </c>
      <c r="Q39" s="95">
        <f t="shared" si="5"/>
        <v>0.28039069804577899</v>
      </c>
      <c r="R39" s="77">
        <v>87579547</v>
      </c>
      <c r="S39" s="78">
        <v>11908932</v>
      </c>
      <c r="T39" s="78">
        <f t="shared" si="6"/>
        <v>99488479</v>
      </c>
      <c r="U39" s="95">
        <f t="shared" si="7"/>
        <v>0.20874492633388242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289302879</v>
      </c>
      <c r="AA39" s="78">
        <f t="shared" si="11"/>
        <v>34030817</v>
      </c>
      <c r="AB39" s="78">
        <f t="shared" si="12"/>
        <v>323333696</v>
      </c>
      <c r="AC39" s="95">
        <f t="shared" si="13"/>
        <v>0.67841291002933046</v>
      </c>
      <c r="AD39" s="77">
        <v>107452809</v>
      </c>
      <c r="AE39" s="78">
        <v>8791836</v>
      </c>
      <c r="AF39" s="78">
        <f t="shared" si="14"/>
        <v>116244645</v>
      </c>
      <c r="AG39" s="78">
        <v>406729159</v>
      </c>
      <c r="AH39" s="78">
        <v>422641967</v>
      </c>
      <c r="AI39" s="79">
        <v>299037666</v>
      </c>
      <c r="AJ39" s="114">
        <f t="shared" si="15"/>
        <v>0.70754371157845763</v>
      </c>
      <c r="AK39" s="115">
        <f t="shared" si="16"/>
        <v>-0.14414570236762303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680570651</v>
      </c>
      <c r="E40" s="78">
        <v>287901800</v>
      </c>
      <c r="F40" s="79">
        <f t="shared" si="0"/>
        <v>968472451</v>
      </c>
      <c r="G40" s="77">
        <v>672470638</v>
      </c>
      <c r="H40" s="78">
        <v>262463052</v>
      </c>
      <c r="I40" s="79">
        <f t="shared" si="1"/>
        <v>934933690</v>
      </c>
      <c r="J40" s="77">
        <v>124341642</v>
      </c>
      <c r="K40" s="78">
        <v>26350687</v>
      </c>
      <c r="L40" s="78">
        <f t="shared" si="2"/>
        <v>150692329</v>
      </c>
      <c r="M40" s="95">
        <f t="shared" si="3"/>
        <v>0.15559795102524812</v>
      </c>
      <c r="N40" s="77">
        <v>139405810</v>
      </c>
      <c r="O40" s="78">
        <v>81528134</v>
      </c>
      <c r="P40" s="78">
        <f t="shared" si="4"/>
        <v>220933944</v>
      </c>
      <c r="Q40" s="95">
        <f t="shared" si="5"/>
        <v>0.22812620407722883</v>
      </c>
      <c r="R40" s="77">
        <v>95276537</v>
      </c>
      <c r="S40" s="78">
        <v>43147505</v>
      </c>
      <c r="T40" s="78">
        <f t="shared" si="6"/>
        <v>138424042</v>
      </c>
      <c r="U40" s="95">
        <f t="shared" si="7"/>
        <v>0.14805760395691805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359023989</v>
      </c>
      <c r="AA40" s="78">
        <f t="shared" si="11"/>
        <v>151026326</v>
      </c>
      <c r="AB40" s="78">
        <f t="shared" si="12"/>
        <v>510050315</v>
      </c>
      <c r="AC40" s="95">
        <f t="shared" si="13"/>
        <v>0.54554704836874579</v>
      </c>
      <c r="AD40" s="77">
        <v>107366871</v>
      </c>
      <c r="AE40" s="78">
        <v>21241613</v>
      </c>
      <c r="AF40" s="78">
        <f t="shared" si="14"/>
        <v>128608484</v>
      </c>
      <c r="AG40" s="78">
        <v>925625508</v>
      </c>
      <c r="AH40" s="78">
        <v>884256254</v>
      </c>
      <c r="AI40" s="79">
        <v>480973940</v>
      </c>
      <c r="AJ40" s="114">
        <f t="shared" si="15"/>
        <v>0.54393049280033701</v>
      </c>
      <c r="AK40" s="115">
        <f t="shared" si="16"/>
        <v>7.6321232431291186E-2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1884539836</v>
      </c>
      <c r="E41" s="81">
        <f>SUM(E37:E40)</f>
        <v>537612478</v>
      </c>
      <c r="F41" s="82">
        <f t="shared" si="0"/>
        <v>2422152314</v>
      </c>
      <c r="G41" s="80">
        <f>SUM(G37:G40)</f>
        <v>1910997385</v>
      </c>
      <c r="H41" s="81">
        <f>SUM(H37:H40)</f>
        <v>554886949</v>
      </c>
      <c r="I41" s="82">
        <f t="shared" si="1"/>
        <v>2465884334</v>
      </c>
      <c r="J41" s="80">
        <f>SUM(J37:J40)</f>
        <v>352650657</v>
      </c>
      <c r="K41" s="81">
        <f>SUM(K37:K40)</f>
        <v>62281692</v>
      </c>
      <c r="L41" s="81">
        <f t="shared" si="2"/>
        <v>414932349</v>
      </c>
      <c r="M41" s="96">
        <f t="shared" si="3"/>
        <v>0.17130729005013348</v>
      </c>
      <c r="N41" s="80">
        <f>SUM(N37:N40)</f>
        <v>395566475</v>
      </c>
      <c r="O41" s="81">
        <f>SUM(O37:O40)</f>
        <v>148888405</v>
      </c>
      <c r="P41" s="81">
        <f t="shared" si="4"/>
        <v>544454880</v>
      </c>
      <c r="Q41" s="96">
        <f t="shared" si="5"/>
        <v>0.22478143791910191</v>
      </c>
      <c r="R41" s="80">
        <f>SUM(R37:R40)</f>
        <v>300188753</v>
      </c>
      <c r="S41" s="81">
        <f>SUM(S37:S40)</f>
        <v>93846511</v>
      </c>
      <c r="T41" s="81">
        <f t="shared" si="6"/>
        <v>394035264</v>
      </c>
      <c r="U41" s="96">
        <f t="shared" si="7"/>
        <v>0.15979470673744911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1048405885</v>
      </c>
      <c r="AA41" s="81">
        <f t="shared" si="11"/>
        <v>305016608</v>
      </c>
      <c r="AB41" s="81">
        <f t="shared" si="12"/>
        <v>1353422493</v>
      </c>
      <c r="AC41" s="96">
        <f t="shared" si="13"/>
        <v>0.54885887157755064</v>
      </c>
      <c r="AD41" s="80">
        <f>SUM(AD37:AD40)</f>
        <v>320375728</v>
      </c>
      <c r="AE41" s="81">
        <f>SUM(AE37:AE40)</f>
        <v>53465766</v>
      </c>
      <c r="AF41" s="81">
        <f t="shared" si="14"/>
        <v>373841494</v>
      </c>
      <c r="AG41" s="81">
        <f>SUM(AG37:AG40)</f>
        <v>2239495594</v>
      </c>
      <c r="AH41" s="81">
        <f>SUM(AH37:AH40)</f>
        <v>2233464562</v>
      </c>
      <c r="AI41" s="82">
        <f>SUM(AI37:AI40)</f>
        <v>1219506682</v>
      </c>
      <c r="AJ41" s="116">
        <f t="shared" si="15"/>
        <v>0.54601568466703976</v>
      </c>
      <c r="AK41" s="117">
        <f t="shared" si="16"/>
        <v>5.4016930501566973E-2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532727784</v>
      </c>
      <c r="E42" s="78">
        <v>132684324</v>
      </c>
      <c r="F42" s="79">
        <f t="shared" si="0"/>
        <v>665412108</v>
      </c>
      <c r="G42" s="77">
        <v>524356337</v>
      </c>
      <c r="H42" s="78">
        <v>137021949</v>
      </c>
      <c r="I42" s="79">
        <f t="shared" si="1"/>
        <v>661378286</v>
      </c>
      <c r="J42" s="77">
        <v>82873522</v>
      </c>
      <c r="K42" s="78">
        <v>15279514</v>
      </c>
      <c r="L42" s="78">
        <f t="shared" si="2"/>
        <v>98153036</v>
      </c>
      <c r="M42" s="95">
        <f t="shared" si="3"/>
        <v>0.14750713853857314</v>
      </c>
      <c r="N42" s="77">
        <v>98345141</v>
      </c>
      <c r="O42" s="78">
        <v>31802940</v>
      </c>
      <c r="P42" s="78">
        <f t="shared" si="4"/>
        <v>130148081</v>
      </c>
      <c r="Q42" s="95">
        <f t="shared" si="5"/>
        <v>0.19559019055300988</v>
      </c>
      <c r="R42" s="77">
        <v>91124690</v>
      </c>
      <c r="S42" s="78">
        <v>28764070</v>
      </c>
      <c r="T42" s="78">
        <f t="shared" si="6"/>
        <v>119888760</v>
      </c>
      <c r="U42" s="95">
        <f t="shared" si="7"/>
        <v>0.18127108575802262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272343353</v>
      </c>
      <c r="AA42" s="78">
        <f t="shared" si="11"/>
        <v>75846524</v>
      </c>
      <c r="AB42" s="78">
        <f t="shared" si="12"/>
        <v>348189877</v>
      </c>
      <c r="AC42" s="95">
        <f t="shared" si="13"/>
        <v>0.5264610047993018</v>
      </c>
      <c r="AD42" s="77">
        <v>84993574</v>
      </c>
      <c r="AE42" s="78">
        <v>17346570</v>
      </c>
      <c r="AF42" s="78">
        <f t="shared" si="14"/>
        <v>102340144</v>
      </c>
      <c r="AG42" s="78">
        <v>652352717</v>
      </c>
      <c r="AH42" s="78">
        <v>644533448</v>
      </c>
      <c r="AI42" s="79">
        <v>334481360</v>
      </c>
      <c r="AJ42" s="114">
        <f t="shared" si="15"/>
        <v>0.51895112819653078</v>
      </c>
      <c r="AK42" s="115">
        <f t="shared" si="16"/>
        <v>0.17147343470613063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300406230</v>
      </c>
      <c r="E43" s="78">
        <v>124551216</v>
      </c>
      <c r="F43" s="79">
        <f t="shared" si="0"/>
        <v>424957446</v>
      </c>
      <c r="G43" s="77">
        <v>326356688</v>
      </c>
      <c r="H43" s="78">
        <v>170804605</v>
      </c>
      <c r="I43" s="79">
        <f t="shared" si="1"/>
        <v>497161293</v>
      </c>
      <c r="J43" s="77">
        <v>51827429</v>
      </c>
      <c r="K43" s="78">
        <v>83848530</v>
      </c>
      <c r="L43" s="78">
        <f t="shared" si="2"/>
        <v>135675959</v>
      </c>
      <c r="M43" s="95">
        <f t="shared" si="3"/>
        <v>0.31926951810605525</v>
      </c>
      <c r="N43" s="77">
        <v>38020276</v>
      </c>
      <c r="O43" s="78">
        <v>27724163</v>
      </c>
      <c r="P43" s="78">
        <f t="shared" si="4"/>
        <v>65744439</v>
      </c>
      <c r="Q43" s="95">
        <f t="shared" si="5"/>
        <v>0.1547082881329252</v>
      </c>
      <c r="R43" s="77">
        <v>167299829</v>
      </c>
      <c r="S43" s="78">
        <v>13988707</v>
      </c>
      <c r="T43" s="78">
        <f t="shared" si="6"/>
        <v>181288536</v>
      </c>
      <c r="U43" s="95">
        <f t="shared" si="7"/>
        <v>0.36464732583274539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257147534</v>
      </c>
      <c r="AA43" s="78">
        <f t="shared" si="11"/>
        <v>125561400</v>
      </c>
      <c r="AB43" s="78">
        <f t="shared" si="12"/>
        <v>382708934</v>
      </c>
      <c r="AC43" s="95">
        <f t="shared" si="13"/>
        <v>0.76978827472797651</v>
      </c>
      <c r="AD43" s="77">
        <v>46313379</v>
      </c>
      <c r="AE43" s="78">
        <v>13227525</v>
      </c>
      <c r="AF43" s="78">
        <f t="shared" si="14"/>
        <v>59540904</v>
      </c>
      <c r="AG43" s="78">
        <v>365384750</v>
      </c>
      <c r="AH43" s="78">
        <v>395530816</v>
      </c>
      <c r="AI43" s="79">
        <v>205148627</v>
      </c>
      <c r="AJ43" s="114">
        <f t="shared" si="15"/>
        <v>0.51866660877315818</v>
      </c>
      <c r="AK43" s="115">
        <f t="shared" si="16"/>
        <v>2.0447729849718104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504018674</v>
      </c>
      <c r="E44" s="78">
        <v>243958885</v>
      </c>
      <c r="F44" s="79">
        <f t="shared" si="0"/>
        <v>747977559</v>
      </c>
      <c r="G44" s="77">
        <v>552388876</v>
      </c>
      <c r="H44" s="78">
        <v>300451407</v>
      </c>
      <c r="I44" s="79">
        <f t="shared" si="1"/>
        <v>852840283</v>
      </c>
      <c r="J44" s="77">
        <v>81007014</v>
      </c>
      <c r="K44" s="78">
        <v>111737245</v>
      </c>
      <c r="L44" s="78">
        <f t="shared" si="2"/>
        <v>192744259</v>
      </c>
      <c r="M44" s="95">
        <f t="shared" si="3"/>
        <v>0.25768722160286095</v>
      </c>
      <c r="N44" s="77">
        <v>86781704</v>
      </c>
      <c r="O44" s="78">
        <v>54490677</v>
      </c>
      <c r="P44" s="78">
        <f t="shared" si="4"/>
        <v>141272381</v>
      </c>
      <c r="Q44" s="95">
        <f t="shared" si="5"/>
        <v>0.18887248594579828</v>
      </c>
      <c r="R44" s="77">
        <v>83422468</v>
      </c>
      <c r="S44" s="78">
        <v>19775057</v>
      </c>
      <c r="T44" s="78">
        <f t="shared" si="6"/>
        <v>103197525</v>
      </c>
      <c r="U44" s="95">
        <f t="shared" si="7"/>
        <v>0.12100451521472046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251211186</v>
      </c>
      <c r="AA44" s="78">
        <f t="shared" si="11"/>
        <v>186002979</v>
      </c>
      <c r="AB44" s="78">
        <f t="shared" si="12"/>
        <v>437214165</v>
      </c>
      <c r="AC44" s="95">
        <f t="shared" si="13"/>
        <v>0.51265655916490049</v>
      </c>
      <c r="AD44" s="77">
        <v>70635758</v>
      </c>
      <c r="AE44" s="78">
        <v>14912807</v>
      </c>
      <c r="AF44" s="78">
        <f t="shared" si="14"/>
        <v>85548565</v>
      </c>
      <c r="AG44" s="78">
        <v>572361557</v>
      </c>
      <c r="AH44" s="78">
        <v>632794486</v>
      </c>
      <c r="AI44" s="79">
        <v>283046799</v>
      </c>
      <c r="AJ44" s="114">
        <f t="shared" si="15"/>
        <v>0.44729656351651587</v>
      </c>
      <c r="AK44" s="115">
        <f t="shared" si="16"/>
        <v>0.20630340205005182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363718204</v>
      </c>
      <c r="E45" s="78">
        <v>101713936</v>
      </c>
      <c r="F45" s="79">
        <f t="shared" si="0"/>
        <v>465432140</v>
      </c>
      <c r="G45" s="77">
        <v>453390090</v>
      </c>
      <c r="H45" s="78">
        <v>134961494</v>
      </c>
      <c r="I45" s="79">
        <f t="shared" si="1"/>
        <v>588351584</v>
      </c>
      <c r="J45" s="77">
        <v>108040790</v>
      </c>
      <c r="K45" s="78">
        <v>95703234</v>
      </c>
      <c r="L45" s="78">
        <f t="shared" si="2"/>
        <v>203744024</v>
      </c>
      <c r="M45" s="95">
        <f t="shared" si="3"/>
        <v>0.43775237352538654</v>
      </c>
      <c r="N45" s="77">
        <v>80774074</v>
      </c>
      <c r="O45" s="78">
        <v>27405653</v>
      </c>
      <c r="P45" s="78">
        <f t="shared" si="4"/>
        <v>108179727</v>
      </c>
      <c r="Q45" s="95">
        <f t="shared" si="5"/>
        <v>0.23242857057529376</v>
      </c>
      <c r="R45" s="77">
        <v>73560008</v>
      </c>
      <c r="S45" s="78">
        <v>13506632</v>
      </c>
      <c r="T45" s="78">
        <f t="shared" si="6"/>
        <v>87066640</v>
      </c>
      <c r="U45" s="95">
        <f t="shared" si="7"/>
        <v>0.14798403262223561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262374872</v>
      </c>
      <c r="AA45" s="78">
        <f t="shared" si="11"/>
        <v>136615519</v>
      </c>
      <c r="AB45" s="78">
        <f t="shared" si="12"/>
        <v>398990391</v>
      </c>
      <c r="AC45" s="95">
        <f t="shared" si="13"/>
        <v>0.67814959940687436</v>
      </c>
      <c r="AD45" s="77">
        <v>65802068</v>
      </c>
      <c r="AE45" s="78">
        <v>17013918</v>
      </c>
      <c r="AF45" s="78">
        <f t="shared" si="14"/>
        <v>82815986</v>
      </c>
      <c r="AG45" s="78">
        <v>434959538</v>
      </c>
      <c r="AH45" s="78">
        <v>504812753</v>
      </c>
      <c r="AI45" s="79">
        <v>393078303</v>
      </c>
      <c r="AJ45" s="114">
        <f t="shared" si="15"/>
        <v>0.77866159415350589</v>
      </c>
      <c r="AK45" s="115">
        <f t="shared" si="16"/>
        <v>5.132649148197066E-2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1585196141</v>
      </c>
      <c r="E46" s="78">
        <v>222426351</v>
      </c>
      <c r="F46" s="79">
        <f t="shared" si="0"/>
        <v>1807622492</v>
      </c>
      <c r="G46" s="77">
        <v>1668954025</v>
      </c>
      <c r="H46" s="78">
        <v>274814694</v>
      </c>
      <c r="I46" s="79">
        <f t="shared" si="1"/>
        <v>1943768719</v>
      </c>
      <c r="J46" s="77">
        <v>452773396</v>
      </c>
      <c r="K46" s="78">
        <v>215858578</v>
      </c>
      <c r="L46" s="78">
        <f t="shared" si="2"/>
        <v>668631974</v>
      </c>
      <c r="M46" s="95">
        <f t="shared" si="3"/>
        <v>0.36989580344301226</v>
      </c>
      <c r="N46" s="77">
        <v>372361810</v>
      </c>
      <c r="O46" s="78">
        <v>59807994</v>
      </c>
      <c r="P46" s="78">
        <f t="shared" si="4"/>
        <v>432169804</v>
      </c>
      <c r="Q46" s="95">
        <f t="shared" si="5"/>
        <v>0.23908189122045953</v>
      </c>
      <c r="R46" s="77">
        <v>421260886</v>
      </c>
      <c r="S46" s="78">
        <v>42728884</v>
      </c>
      <c r="T46" s="78">
        <f t="shared" si="6"/>
        <v>463989770</v>
      </c>
      <c r="U46" s="95">
        <f t="shared" si="7"/>
        <v>0.23870626451829427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1246396092</v>
      </c>
      <c r="AA46" s="78">
        <f t="shared" si="11"/>
        <v>318395456</v>
      </c>
      <c r="AB46" s="78">
        <f t="shared" si="12"/>
        <v>1564791548</v>
      </c>
      <c r="AC46" s="95">
        <f t="shared" si="13"/>
        <v>0.80502969962652227</v>
      </c>
      <c r="AD46" s="77">
        <v>312328838</v>
      </c>
      <c r="AE46" s="78">
        <v>25231284</v>
      </c>
      <c r="AF46" s="78">
        <f t="shared" si="14"/>
        <v>337560122</v>
      </c>
      <c r="AG46" s="78">
        <v>1652604709</v>
      </c>
      <c r="AH46" s="78">
        <v>1766912842</v>
      </c>
      <c r="AI46" s="79">
        <v>1266363851</v>
      </c>
      <c r="AJ46" s="114">
        <f t="shared" si="15"/>
        <v>0.71670985738412563</v>
      </c>
      <c r="AK46" s="115">
        <f t="shared" si="16"/>
        <v>0.37453964422965824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1705818839</v>
      </c>
      <c r="E47" s="78">
        <v>1266106018</v>
      </c>
      <c r="F47" s="79">
        <f t="shared" si="0"/>
        <v>2971924857</v>
      </c>
      <c r="G47" s="77">
        <v>1710097290</v>
      </c>
      <c r="H47" s="78">
        <v>1185758018</v>
      </c>
      <c r="I47" s="79">
        <f t="shared" si="1"/>
        <v>2895855308</v>
      </c>
      <c r="J47" s="77">
        <v>82063531</v>
      </c>
      <c r="K47" s="78">
        <v>4982356</v>
      </c>
      <c r="L47" s="78">
        <f t="shared" si="2"/>
        <v>87045887</v>
      </c>
      <c r="M47" s="95">
        <f t="shared" si="3"/>
        <v>2.9289397003081762E-2</v>
      </c>
      <c r="N47" s="77">
        <v>502131130</v>
      </c>
      <c r="O47" s="78">
        <v>478505229</v>
      </c>
      <c r="P47" s="78">
        <f t="shared" si="4"/>
        <v>980636359</v>
      </c>
      <c r="Q47" s="95">
        <f t="shared" si="5"/>
        <v>0.32996674081117255</v>
      </c>
      <c r="R47" s="77">
        <v>284864853</v>
      </c>
      <c r="S47" s="78">
        <v>179466653</v>
      </c>
      <c r="T47" s="78">
        <f t="shared" si="6"/>
        <v>464331506</v>
      </c>
      <c r="U47" s="95">
        <f t="shared" si="7"/>
        <v>0.16034347597314416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869059514</v>
      </c>
      <c r="AA47" s="78">
        <f t="shared" si="11"/>
        <v>662954238</v>
      </c>
      <c r="AB47" s="78">
        <f t="shared" si="12"/>
        <v>1532013752</v>
      </c>
      <c r="AC47" s="95">
        <f t="shared" si="13"/>
        <v>0.52903670558667293</v>
      </c>
      <c r="AD47" s="77">
        <v>311100235</v>
      </c>
      <c r="AE47" s="78">
        <v>144138088</v>
      </c>
      <c r="AF47" s="78">
        <f t="shared" si="14"/>
        <v>455238323</v>
      </c>
      <c r="AG47" s="78">
        <v>2571324079</v>
      </c>
      <c r="AH47" s="78">
        <v>2334098970</v>
      </c>
      <c r="AI47" s="79">
        <v>1227050533</v>
      </c>
      <c r="AJ47" s="114">
        <f t="shared" si="15"/>
        <v>0.52570629984897344</v>
      </c>
      <c r="AK47" s="115">
        <f t="shared" si="16"/>
        <v>1.9974555173818187E-2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4991885872</v>
      </c>
      <c r="E48" s="81">
        <f>SUM(E42:E47)</f>
        <v>2091440730</v>
      </c>
      <c r="F48" s="82">
        <f t="shared" si="0"/>
        <v>7083326602</v>
      </c>
      <c r="G48" s="80">
        <f>SUM(G42:G47)</f>
        <v>5235543306</v>
      </c>
      <c r="H48" s="81">
        <f>SUM(H42:H47)</f>
        <v>2203812167</v>
      </c>
      <c r="I48" s="82">
        <f t="shared" si="1"/>
        <v>7439355473</v>
      </c>
      <c r="J48" s="80">
        <f>SUM(J42:J47)</f>
        <v>858585682</v>
      </c>
      <c r="K48" s="81">
        <f>SUM(K42:K47)</f>
        <v>527409457</v>
      </c>
      <c r="L48" s="81">
        <f t="shared" si="2"/>
        <v>1385995139</v>
      </c>
      <c r="M48" s="96">
        <f t="shared" si="3"/>
        <v>0.19567008792290613</v>
      </c>
      <c r="N48" s="80">
        <f>SUM(N42:N47)</f>
        <v>1178414135</v>
      </c>
      <c r="O48" s="81">
        <f>SUM(O42:O47)</f>
        <v>679736656</v>
      </c>
      <c r="P48" s="81">
        <f t="shared" si="4"/>
        <v>1858150791</v>
      </c>
      <c r="Q48" s="96">
        <f t="shared" si="5"/>
        <v>0.26232741978540774</v>
      </c>
      <c r="R48" s="80">
        <f>SUM(R42:R47)</f>
        <v>1121532734</v>
      </c>
      <c r="S48" s="81">
        <f>SUM(S42:S47)</f>
        <v>298230003</v>
      </c>
      <c r="T48" s="81">
        <f t="shared" si="6"/>
        <v>1419762737</v>
      </c>
      <c r="U48" s="96">
        <f t="shared" si="7"/>
        <v>0.19084485775048809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3158532551</v>
      </c>
      <c r="AA48" s="81">
        <f t="shared" si="11"/>
        <v>1505376116</v>
      </c>
      <c r="AB48" s="81">
        <f t="shared" si="12"/>
        <v>4663908667</v>
      </c>
      <c r="AC48" s="96">
        <f t="shared" si="13"/>
        <v>0.62692375487727958</v>
      </c>
      <c r="AD48" s="80">
        <f>SUM(AD42:AD47)</f>
        <v>891173852</v>
      </c>
      <c r="AE48" s="81">
        <f>SUM(AE42:AE47)</f>
        <v>231870192</v>
      </c>
      <c r="AF48" s="81">
        <f t="shared" si="14"/>
        <v>1123044044</v>
      </c>
      <c r="AG48" s="81">
        <f>SUM(AG42:AG47)</f>
        <v>6248987350</v>
      </c>
      <c r="AH48" s="81">
        <f>SUM(AH42:AH47)</f>
        <v>6278683315</v>
      </c>
      <c r="AI48" s="82">
        <f>SUM(AI42:AI47)</f>
        <v>3709169473</v>
      </c>
      <c r="AJ48" s="116">
        <f t="shared" si="15"/>
        <v>0.59075594147879074</v>
      </c>
      <c r="AK48" s="117">
        <f t="shared" si="16"/>
        <v>0.26420931092173627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514750752</v>
      </c>
      <c r="E49" s="78">
        <v>181716552</v>
      </c>
      <c r="F49" s="79">
        <f t="shared" si="0"/>
        <v>696467304</v>
      </c>
      <c r="G49" s="77">
        <v>564065940</v>
      </c>
      <c r="H49" s="78">
        <v>230089770</v>
      </c>
      <c r="I49" s="79">
        <f t="shared" si="1"/>
        <v>794155710</v>
      </c>
      <c r="J49" s="77">
        <v>99638661</v>
      </c>
      <c r="K49" s="78">
        <v>21496747</v>
      </c>
      <c r="L49" s="78">
        <f t="shared" si="2"/>
        <v>121135408</v>
      </c>
      <c r="M49" s="95">
        <f t="shared" si="3"/>
        <v>0.17392834854455708</v>
      </c>
      <c r="N49" s="77">
        <v>127118999</v>
      </c>
      <c r="O49" s="78">
        <v>50760718</v>
      </c>
      <c r="P49" s="78">
        <f t="shared" si="4"/>
        <v>177879717</v>
      </c>
      <c r="Q49" s="95">
        <f t="shared" si="5"/>
        <v>0.25540282505494327</v>
      </c>
      <c r="R49" s="77">
        <v>127474328</v>
      </c>
      <c r="S49" s="78">
        <v>10101910</v>
      </c>
      <c r="T49" s="78">
        <f t="shared" si="6"/>
        <v>137576238</v>
      </c>
      <c r="U49" s="95">
        <f t="shared" si="7"/>
        <v>0.17323584816886856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354231988</v>
      </c>
      <c r="AA49" s="78">
        <f t="shared" si="11"/>
        <v>82359375</v>
      </c>
      <c r="AB49" s="78">
        <f t="shared" si="12"/>
        <v>436591363</v>
      </c>
      <c r="AC49" s="95">
        <f t="shared" si="13"/>
        <v>0.54975536598483943</v>
      </c>
      <c r="AD49" s="77">
        <v>95602796</v>
      </c>
      <c r="AE49" s="78">
        <v>29832506</v>
      </c>
      <c r="AF49" s="78">
        <f t="shared" si="14"/>
        <v>125435302</v>
      </c>
      <c r="AG49" s="78">
        <v>651332544</v>
      </c>
      <c r="AH49" s="78">
        <v>789853703</v>
      </c>
      <c r="AI49" s="79">
        <v>389562061</v>
      </c>
      <c r="AJ49" s="114">
        <f t="shared" si="15"/>
        <v>0.49320786814112083</v>
      </c>
      <c r="AK49" s="115">
        <f t="shared" si="16"/>
        <v>9.6790423480624277E-2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452616923</v>
      </c>
      <c r="E50" s="78">
        <v>314687240</v>
      </c>
      <c r="F50" s="79">
        <f t="shared" si="0"/>
        <v>767304163</v>
      </c>
      <c r="G50" s="77">
        <v>523611838</v>
      </c>
      <c r="H50" s="78">
        <v>386656497</v>
      </c>
      <c r="I50" s="79">
        <f t="shared" si="1"/>
        <v>910268335</v>
      </c>
      <c r="J50" s="77">
        <v>91646699</v>
      </c>
      <c r="K50" s="78">
        <v>9169847</v>
      </c>
      <c r="L50" s="78">
        <f t="shared" si="2"/>
        <v>100816546</v>
      </c>
      <c r="M50" s="95">
        <f t="shared" si="3"/>
        <v>0.13139058910592669</v>
      </c>
      <c r="N50" s="77">
        <v>109591960</v>
      </c>
      <c r="O50" s="78">
        <v>43960612</v>
      </c>
      <c r="P50" s="78">
        <f t="shared" si="4"/>
        <v>153552572</v>
      </c>
      <c r="Q50" s="95">
        <f t="shared" si="5"/>
        <v>0.2001195606702319</v>
      </c>
      <c r="R50" s="77">
        <v>87918440</v>
      </c>
      <c r="S50" s="78">
        <v>39885624</v>
      </c>
      <c r="T50" s="78">
        <f t="shared" si="6"/>
        <v>127804064</v>
      </c>
      <c r="U50" s="95">
        <f t="shared" si="7"/>
        <v>0.1404026253423393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289157099</v>
      </c>
      <c r="AA50" s="78">
        <f t="shared" si="11"/>
        <v>93016083</v>
      </c>
      <c r="AB50" s="78">
        <f t="shared" si="12"/>
        <v>382173182</v>
      </c>
      <c r="AC50" s="95">
        <f t="shared" si="13"/>
        <v>0.41984672794313999</v>
      </c>
      <c r="AD50" s="77">
        <v>26679102</v>
      </c>
      <c r="AE50" s="78">
        <v>24566170</v>
      </c>
      <c r="AF50" s="78">
        <f t="shared" si="14"/>
        <v>51245272</v>
      </c>
      <c r="AG50" s="78">
        <v>634954669</v>
      </c>
      <c r="AH50" s="78">
        <v>670670417</v>
      </c>
      <c r="AI50" s="79">
        <v>326352168</v>
      </c>
      <c r="AJ50" s="114">
        <f t="shared" si="15"/>
        <v>0.48660587932268973</v>
      </c>
      <c r="AK50" s="115">
        <f t="shared" si="16"/>
        <v>1.4939679118104787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447697260</v>
      </c>
      <c r="E51" s="78">
        <v>123282240</v>
      </c>
      <c r="F51" s="79">
        <f t="shared" si="0"/>
        <v>570979500</v>
      </c>
      <c r="G51" s="77">
        <v>527553349</v>
      </c>
      <c r="H51" s="78">
        <v>154555871</v>
      </c>
      <c r="I51" s="79">
        <f t="shared" si="1"/>
        <v>682109220</v>
      </c>
      <c r="J51" s="77">
        <v>88285739</v>
      </c>
      <c r="K51" s="78">
        <v>20391848</v>
      </c>
      <c r="L51" s="78">
        <f t="shared" si="2"/>
        <v>108677587</v>
      </c>
      <c r="M51" s="95">
        <f t="shared" si="3"/>
        <v>0.19033535704872068</v>
      </c>
      <c r="N51" s="77">
        <v>98887219</v>
      </c>
      <c r="O51" s="78">
        <v>25477647</v>
      </c>
      <c r="P51" s="78">
        <f t="shared" si="4"/>
        <v>124364866</v>
      </c>
      <c r="Q51" s="95">
        <f t="shared" si="5"/>
        <v>0.21780968668752557</v>
      </c>
      <c r="R51" s="77">
        <v>100266792</v>
      </c>
      <c r="S51" s="78">
        <v>737163</v>
      </c>
      <c r="T51" s="78">
        <f t="shared" si="6"/>
        <v>101003955</v>
      </c>
      <c r="U51" s="95">
        <f t="shared" si="7"/>
        <v>0.14807592690214627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287439750</v>
      </c>
      <c r="AA51" s="78">
        <f t="shared" si="11"/>
        <v>46606658</v>
      </c>
      <c r="AB51" s="78">
        <f t="shared" si="12"/>
        <v>334046408</v>
      </c>
      <c r="AC51" s="95">
        <f t="shared" si="13"/>
        <v>0.48972568938446542</v>
      </c>
      <c r="AD51" s="77">
        <v>109974867</v>
      </c>
      <c r="AE51" s="78">
        <v>22807820</v>
      </c>
      <c r="AF51" s="78">
        <f t="shared" si="14"/>
        <v>132782687</v>
      </c>
      <c r="AG51" s="78">
        <v>539366474</v>
      </c>
      <c r="AH51" s="78">
        <v>632789613</v>
      </c>
      <c r="AI51" s="79">
        <v>338101326</v>
      </c>
      <c r="AJ51" s="114">
        <f t="shared" si="15"/>
        <v>0.53430290108127931</v>
      </c>
      <c r="AK51" s="115">
        <f t="shared" si="16"/>
        <v>-0.23932888178411393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258042527</v>
      </c>
      <c r="E52" s="78">
        <v>136116047</v>
      </c>
      <c r="F52" s="79">
        <f t="shared" si="0"/>
        <v>394158574</v>
      </c>
      <c r="G52" s="77">
        <v>246247409</v>
      </c>
      <c r="H52" s="78">
        <v>182795084</v>
      </c>
      <c r="I52" s="79">
        <f t="shared" si="1"/>
        <v>429042493</v>
      </c>
      <c r="J52" s="77">
        <v>43663414</v>
      </c>
      <c r="K52" s="78">
        <v>13339833</v>
      </c>
      <c r="L52" s="78">
        <f t="shared" si="2"/>
        <v>57003247</v>
      </c>
      <c r="M52" s="95">
        <f t="shared" si="3"/>
        <v>0.14462008633104098</v>
      </c>
      <c r="N52" s="77">
        <v>51473971</v>
      </c>
      <c r="O52" s="78">
        <v>35076779</v>
      </c>
      <c r="P52" s="78">
        <f t="shared" si="4"/>
        <v>86550750</v>
      </c>
      <c r="Q52" s="95">
        <f t="shared" si="5"/>
        <v>0.21958357805505963</v>
      </c>
      <c r="R52" s="77">
        <v>44181144</v>
      </c>
      <c r="S52" s="78">
        <v>16631518</v>
      </c>
      <c r="T52" s="78">
        <f t="shared" si="6"/>
        <v>60812662</v>
      </c>
      <c r="U52" s="95">
        <f t="shared" si="7"/>
        <v>0.14174041730640419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139318529</v>
      </c>
      <c r="AA52" s="78">
        <f t="shared" si="11"/>
        <v>65048130</v>
      </c>
      <c r="AB52" s="78">
        <f t="shared" si="12"/>
        <v>204366659</v>
      </c>
      <c r="AC52" s="95">
        <f t="shared" si="13"/>
        <v>0.47633197721513332</v>
      </c>
      <c r="AD52" s="77">
        <v>39892270</v>
      </c>
      <c r="AE52" s="78">
        <v>15148614</v>
      </c>
      <c r="AF52" s="78">
        <f t="shared" si="14"/>
        <v>55040884</v>
      </c>
      <c r="AG52" s="78">
        <v>315015642</v>
      </c>
      <c r="AH52" s="78">
        <v>386217308</v>
      </c>
      <c r="AI52" s="79">
        <v>165551696</v>
      </c>
      <c r="AJ52" s="114">
        <f t="shared" si="15"/>
        <v>0.42864908581466266</v>
      </c>
      <c r="AK52" s="115">
        <f t="shared" si="16"/>
        <v>0.10486346839923577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913852723</v>
      </c>
      <c r="E53" s="78">
        <v>724649007</v>
      </c>
      <c r="F53" s="79">
        <f t="shared" si="0"/>
        <v>1638501730</v>
      </c>
      <c r="G53" s="77">
        <v>963582990</v>
      </c>
      <c r="H53" s="78">
        <v>644059272</v>
      </c>
      <c r="I53" s="79">
        <f t="shared" si="1"/>
        <v>1607642262</v>
      </c>
      <c r="J53" s="77">
        <v>186221698</v>
      </c>
      <c r="K53" s="78">
        <v>53284464</v>
      </c>
      <c r="L53" s="78">
        <f t="shared" si="2"/>
        <v>239506162</v>
      </c>
      <c r="M53" s="95">
        <f t="shared" si="3"/>
        <v>0.14617388411301829</v>
      </c>
      <c r="N53" s="77">
        <v>208696147</v>
      </c>
      <c r="O53" s="78">
        <v>143389651</v>
      </c>
      <c r="P53" s="78">
        <f t="shared" si="4"/>
        <v>352085798</v>
      </c>
      <c r="Q53" s="95">
        <f t="shared" si="5"/>
        <v>0.21488277464314914</v>
      </c>
      <c r="R53" s="77">
        <v>172342587</v>
      </c>
      <c r="S53" s="78">
        <v>73558781</v>
      </c>
      <c r="T53" s="78">
        <f t="shared" si="6"/>
        <v>245901368</v>
      </c>
      <c r="U53" s="95">
        <f t="shared" si="7"/>
        <v>0.15295776542604975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567260432</v>
      </c>
      <c r="AA53" s="78">
        <f t="shared" si="11"/>
        <v>270232896</v>
      </c>
      <c r="AB53" s="78">
        <f t="shared" si="12"/>
        <v>837493328</v>
      </c>
      <c r="AC53" s="95">
        <f t="shared" si="13"/>
        <v>0.52094508075329515</v>
      </c>
      <c r="AD53" s="77">
        <v>186528673</v>
      </c>
      <c r="AE53" s="78">
        <v>97488295</v>
      </c>
      <c r="AF53" s="78">
        <f t="shared" si="14"/>
        <v>284016968</v>
      </c>
      <c r="AG53" s="78">
        <v>1424214638</v>
      </c>
      <c r="AH53" s="78">
        <v>1530865806</v>
      </c>
      <c r="AI53" s="79">
        <v>878625725</v>
      </c>
      <c r="AJ53" s="114">
        <f t="shared" si="15"/>
        <v>0.57394039474678815</v>
      </c>
      <c r="AK53" s="115">
        <f t="shared" si="16"/>
        <v>-0.13420184106746746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2586960185</v>
      </c>
      <c r="E54" s="81">
        <f>SUM(E49:E53)</f>
        <v>1480451086</v>
      </c>
      <c r="F54" s="82">
        <f t="shared" si="0"/>
        <v>4067411271</v>
      </c>
      <c r="G54" s="80">
        <f>SUM(G49:G53)</f>
        <v>2825061526</v>
      </c>
      <c r="H54" s="81">
        <f>SUM(H49:H53)</f>
        <v>1598156494</v>
      </c>
      <c r="I54" s="82">
        <f t="shared" si="1"/>
        <v>4423218020</v>
      </c>
      <c r="J54" s="80">
        <f>SUM(J49:J53)</f>
        <v>509456211</v>
      </c>
      <c r="K54" s="81">
        <f>SUM(K49:K53)</f>
        <v>117682739</v>
      </c>
      <c r="L54" s="81">
        <f t="shared" si="2"/>
        <v>627138950</v>
      </c>
      <c r="M54" s="96">
        <f t="shared" si="3"/>
        <v>0.15418626448507966</v>
      </c>
      <c r="N54" s="80">
        <f>SUM(N49:N53)</f>
        <v>595768296</v>
      </c>
      <c r="O54" s="81">
        <f>SUM(O49:O53)</f>
        <v>298665407</v>
      </c>
      <c r="P54" s="81">
        <f t="shared" si="4"/>
        <v>894433703</v>
      </c>
      <c r="Q54" s="96">
        <f t="shared" si="5"/>
        <v>0.21990244984006685</v>
      </c>
      <c r="R54" s="80">
        <f>SUM(R49:R53)</f>
        <v>532183291</v>
      </c>
      <c r="S54" s="81">
        <f>SUM(S49:S53)</f>
        <v>140914996</v>
      </c>
      <c r="T54" s="81">
        <f t="shared" si="6"/>
        <v>673098287</v>
      </c>
      <c r="U54" s="96">
        <f t="shared" si="7"/>
        <v>0.15217388877430915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1637407798</v>
      </c>
      <c r="AA54" s="81">
        <f t="shared" si="11"/>
        <v>557263142</v>
      </c>
      <c r="AB54" s="81">
        <f t="shared" si="12"/>
        <v>2194670940</v>
      </c>
      <c r="AC54" s="96">
        <f t="shared" si="13"/>
        <v>0.49617064546142359</v>
      </c>
      <c r="AD54" s="80">
        <f>SUM(AD49:AD53)</f>
        <v>458677708</v>
      </c>
      <c r="AE54" s="81">
        <f>SUM(AE49:AE53)</f>
        <v>189843405</v>
      </c>
      <c r="AF54" s="81">
        <f t="shared" si="14"/>
        <v>648521113</v>
      </c>
      <c r="AG54" s="81">
        <f>SUM(AG49:AG53)</f>
        <v>3564883967</v>
      </c>
      <c r="AH54" s="81">
        <f>SUM(AH49:AH53)</f>
        <v>4010396847</v>
      </c>
      <c r="AI54" s="82">
        <f>SUM(AI49:AI53)</f>
        <v>2098192976</v>
      </c>
      <c r="AJ54" s="116">
        <f t="shared" si="15"/>
        <v>0.52318836664994017</v>
      </c>
      <c r="AK54" s="117">
        <f t="shared" si="16"/>
        <v>3.7897261179837605E-2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47760487029</v>
      </c>
      <c r="E55" s="84">
        <f>SUM(E9:E10,E12:E19,E21:E27,E29:E35,E37:E40,E42:E47,E49:E53)</f>
        <v>10038790471</v>
      </c>
      <c r="F55" s="85">
        <f t="shared" si="0"/>
        <v>57799277500</v>
      </c>
      <c r="G55" s="83">
        <f>SUM(G9:G10,G12:G19,G21:G27,G29:G35,G37:G40,G42:G47,G49:G53)</f>
        <v>48995209752</v>
      </c>
      <c r="H55" s="84">
        <f>SUM(H9:H10,H12:H19,H21:H27,H29:H35,H37:H40,H42:H47,H49:H53)</f>
        <v>10524530538</v>
      </c>
      <c r="I55" s="85">
        <f t="shared" si="1"/>
        <v>59519740290</v>
      </c>
      <c r="J55" s="83">
        <f>SUM(J9:J10,J12:J19,J21:J27,J29:J35,J37:J40,J42:J47,J49:J53)</f>
        <v>13055271175</v>
      </c>
      <c r="K55" s="84">
        <f>SUM(K9:K10,K12:K19,K21:K27,K29:K35,K37:K40,K42:K47,K49:K53)</f>
        <v>33688942085</v>
      </c>
      <c r="L55" s="84">
        <f t="shared" si="2"/>
        <v>46744213260</v>
      </c>
      <c r="M55" s="97">
        <f t="shared" si="3"/>
        <v>0.80873352197179282</v>
      </c>
      <c r="N55" s="83">
        <f>SUM(N9:N10,N12:N19,N21:N27,N29:N35,N37:N40,N42:N47,N49:N53)</f>
        <v>9826290472</v>
      </c>
      <c r="O55" s="84">
        <f>SUM(O9:O10,O12:O19,O21:O27,O29:O35,O37:O40,O42:O47,O49:O53)</f>
        <v>-29496527288</v>
      </c>
      <c r="P55" s="84">
        <f t="shared" si="4"/>
        <v>-19670236816</v>
      </c>
      <c r="Q55" s="97">
        <f t="shared" si="5"/>
        <v>-0.34031976984487394</v>
      </c>
      <c r="R55" s="83">
        <f>SUM(R9:R10,R12:R19,R21:R27,R29:R35,R37:R40,R42:R47,R49:R53)</f>
        <v>10112192716</v>
      </c>
      <c r="S55" s="84">
        <f>SUM(S9:S10,S12:S19,S21:S27,S29:S35,S37:S40,S42:S47,S49:S53)</f>
        <v>1548441919</v>
      </c>
      <c r="T55" s="84">
        <f t="shared" si="6"/>
        <v>11660634635</v>
      </c>
      <c r="U55" s="97">
        <f t="shared" si="7"/>
        <v>0.19591205502889469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32993754363</v>
      </c>
      <c r="AA55" s="84">
        <f t="shared" si="11"/>
        <v>5740856716</v>
      </c>
      <c r="AB55" s="84">
        <f t="shared" si="12"/>
        <v>38734611079</v>
      </c>
      <c r="AC55" s="97">
        <f t="shared" si="13"/>
        <v>0.65078595589080313</v>
      </c>
      <c r="AD55" s="83">
        <f>SUM(AD9:AD10,AD12:AD19,AD21:AD27,AD29:AD35,AD37:AD40,AD42:AD47,AD49:AD53)</f>
        <v>9602262188</v>
      </c>
      <c r="AE55" s="84">
        <f>SUM(AE9:AE10,AE12:AE19,AE21:AE27,AE29:AE35,AE37:AE40,AE42:AE47,AE49:AE53)</f>
        <v>1441375873</v>
      </c>
      <c r="AF55" s="84">
        <f t="shared" si="14"/>
        <v>11043638061</v>
      </c>
      <c r="AG55" s="84">
        <f>SUM(AG9:AG10,AG12:AG19,AG21:AG27,AG29:AG35,AG37:AG40,AG42:AG47,AG49:AG53)</f>
        <v>53157591553</v>
      </c>
      <c r="AH55" s="84">
        <f>SUM(AH9:AH10,AH12:AH19,AH21:AH27,AH29:AH35,AH37:AH40,AH42:AH47,AH49:AH53)</f>
        <v>54983651232</v>
      </c>
      <c r="AI55" s="85">
        <f>SUM(AI9:AI10,AI12:AI19,AI21:AI27,AI29:AI35,AI37:AI40,AI42:AI47,AI49:AI53)</f>
        <v>32222481537</v>
      </c>
      <c r="AJ55" s="118">
        <f t="shared" si="15"/>
        <v>0.58603750051154846</v>
      </c>
      <c r="AK55" s="119">
        <f t="shared" si="16"/>
        <v>5.5868960082899655E-2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G/vjSThUMvvnWvOFNfDwq7msd1HIv7lmUDPiw4RhTYM8insrQpKEpN323tiTCP3csgH27JA+94wlRYvWLMEfgw==" saltValue="0+iIN4moJugoh0wHkrYHpQ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8746024667</v>
      </c>
      <c r="E9" s="78">
        <v>1154486634</v>
      </c>
      <c r="F9" s="79">
        <f>$D9       +$E9</f>
        <v>9900511301</v>
      </c>
      <c r="G9" s="77">
        <v>8724943618</v>
      </c>
      <c r="H9" s="78">
        <v>1054259498</v>
      </c>
      <c r="I9" s="79">
        <f>$G9       +$H9</f>
        <v>9779203116</v>
      </c>
      <c r="J9" s="77">
        <v>2231079536</v>
      </c>
      <c r="K9" s="78">
        <v>-32300072</v>
      </c>
      <c r="L9" s="78">
        <f>$J9       +$K9</f>
        <v>2198779464</v>
      </c>
      <c r="M9" s="95">
        <f>IF(($F9       =0),0,($L9       /$F9       ))</f>
        <v>0.22208746570269686</v>
      </c>
      <c r="N9" s="77">
        <v>1900545016</v>
      </c>
      <c r="O9" s="78">
        <v>181029940</v>
      </c>
      <c r="P9" s="78">
        <f>$N9       +$O9</f>
        <v>2081574956</v>
      </c>
      <c r="Q9" s="95">
        <f>IF(($F9       =0),0,($P9       /$F9       ))</f>
        <v>0.21024923791458636</v>
      </c>
      <c r="R9" s="77">
        <v>2823626455</v>
      </c>
      <c r="S9" s="78">
        <v>151619938</v>
      </c>
      <c r="T9" s="78">
        <f>$R9       +$S9</f>
        <v>2975246393</v>
      </c>
      <c r="U9" s="95">
        <f>IF(($I9       =0),0,($T9       /$I9       ))</f>
        <v>0.30424221255125833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6955251007</v>
      </c>
      <c r="AA9" s="78">
        <f>$K9       +$O9       +$S9</f>
        <v>300349806</v>
      </c>
      <c r="AB9" s="78">
        <f>$Z9       +$AA9</f>
        <v>7255600813</v>
      </c>
      <c r="AC9" s="95">
        <f>IF(($I9       =0),0,($AB9       /$I9       ))</f>
        <v>0.74194192787845148</v>
      </c>
      <c r="AD9" s="77">
        <v>1990611574</v>
      </c>
      <c r="AE9" s="78">
        <v>116669147</v>
      </c>
      <c r="AF9" s="78">
        <f>$AD9       +$AE9</f>
        <v>2107280721</v>
      </c>
      <c r="AG9" s="78">
        <v>9438037238</v>
      </c>
      <c r="AH9" s="78">
        <v>9410565332</v>
      </c>
      <c r="AI9" s="79">
        <v>6629041599</v>
      </c>
      <c r="AJ9" s="114">
        <f>IF(($AH9       =0),0,($AI9       /$AH9       ))</f>
        <v>0.70442543727510032</v>
      </c>
      <c r="AK9" s="115">
        <f>IF(($AF9       =0),0,(($T9       /$AF9       )-1))</f>
        <v>0.41188896351128346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8746024667</v>
      </c>
      <c r="E10" s="81">
        <f>E9</f>
        <v>1154486634</v>
      </c>
      <c r="F10" s="82">
        <f t="shared" ref="F10:F37" si="0">$D10      +$E10</f>
        <v>9900511301</v>
      </c>
      <c r="G10" s="80">
        <f>G9</f>
        <v>8724943618</v>
      </c>
      <c r="H10" s="81">
        <f>H9</f>
        <v>1054259498</v>
      </c>
      <c r="I10" s="82">
        <f t="shared" ref="I10:I37" si="1">$G10      +$H10</f>
        <v>9779203116</v>
      </c>
      <c r="J10" s="80">
        <f>J9</f>
        <v>2231079536</v>
      </c>
      <c r="K10" s="81">
        <f>K9</f>
        <v>-32300072</v>
      </c>
      <c r="L10" s="81">
        <f t="shared" ref="L10:L37" si="2">$J10      +$K10</f>
        <v>2198779464</v>
      </c>
      <c r="M10" s="96">
        <f t="shared" ref="M10:M37" si="3">IF(($F10      =0),0,($L10      /$F10      ))</f>
        <v>0.22208746570269686</v>
      </c>
      <c r="N10" s="80">
        <f>N9</f>
        <v>1900545016</v>
      </c>
      <c r="O10" s="81">
        <f>O9</f>
        <v>181029940</v>
      </c>
      <c r="P10" s="81">
        <f t="shared" ref="P10:P37" si="4">$N10      +$O10</f>
        <v>2081574956</v>
      </c>
      <c r="Q10" s="96">
        <f t="shared" ref="Q10:Q37" si="5">IF(($F10      =0),0,($P10      /$F10      ))</f>
        <v>0.21024923791458636</v>
      </c>
      <c r="R10" s="80">
        <f>R9</f>
        <v>2823626455</v>
      </c>
      <c r="S10" s="81">
        <f>S9</f>
        <v>151619938</v>
      </c>
      <c r="T10" s="81">
        <f t="shared" ref="T10:T37" si="6">$R10      +$S10</f>
        <v>2975246393</v>
      </c>
      <c r="U10" s="96">
        <f t="shared" ref="U10:U37" si="7">IF(($I10      =0),0,($T10      /$I10      ))</f>
        <v>0.30424221255125833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      +$R10</f>
        <v>6955251007</v>
      </c>
      <c r="AA10" s="81">
        <f t="shared" ref="AA10:AA37" si="11">$K10      +$O10      +$S10</f>
        <v>300349806</v>
      </c>
      <c r="AB10" s="81">
        <f t="shared" ref="AB10:AB37" si="12">$Z10      +$AA10</f>
        <v>7255600813</v>
      </c>
      <c r="AC10" s="96">
        <f t="shared" ref="AC10:AC37" si="13">IF(($I10      =0),0,($AB10      /$I10      ))</f>
        <v>0.74194192787845148</v>
      </c>
      <c r="AD10" s="80">
        <f>AD9</f>
        <v>1990611574</v>
      </c>
      <c r="AE10" s="81">
        <f>AE9</f>
        <v>116669147</v>
      </c>
      <c r="AF10" s="81">
        <f t="shared" ref="AF10:AF37" si="14">$AD10      +$AE10</f>
        <v>2107280721</v>
      </c>
      <c r="AG10" s="81">
        <f>AG9</f>
        <v>9438037238</v>
      </c>
      <c r="AH10" s="81">
        <f>AH9</f>
        <v>9410565332</v>
      </c>
      <c r="AI10" s="82">
        <f>AI9</f>
        <v>6629041599</v>
      </c>
      <c r="AJ10" s="116">
        <f t="shared" ref="AJ10:AJ37" si="15">IF(($AH10      =0),0,($AI10      /$AH10      ))</f>
        <v>0.70442543727510032</v>
      </c>
      <c r="AK10" s="117">
        <f t="shared" ref="AK10:AK37" si="16">IF(($AF10      =0),0,(($T10      /$AF10      )-1))</f>
        <v>0.41188896351128346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273218836</v>
      </c>
      <c r="E11" s="78">
        <v>52208601</v>
      </c>
      <c r="F11" s="79">
        <f t="shared" si="0"/>
        <v>325427437</v>
      </c>
      <c r="G11" s="77">
        <v>254921150</v>
      </c>
      <c r="H11" s="78">
        <v>46668601</v>
      </c>
      <c r="I11" s="79">
        <f t="shared" si="1"/>
        <v>301589751</v>
      </c>
      <c r="J11" s="77">
        <v>5279408</v>
      </c>
      <c r="K11" s="78">
        <v>4150</v>
      </c>
      <c r="L11" s="78">
        <f t="shared" si="2"/>
        <v>5283558</v>
      </c>
      <c r="M11" s="95">
        <f t="shared" si="3"/>
        <v>1.6235748431992228E-2</v>
      </c>
      <c r="N11" s="77">
        <v>-19815402</v>
      </c>
      <c r="O11" s="78">
        <v>4008425</v>
      </c>
      <c r="P11" s="78">
        <f t="shared" si="4"/>
        <v>-15806977</v>
      </c>
      <c r="Q11" s="95">
        <f t="shared" si="5"/>
        <v>-4.857296958645807E-2</v>
      </c>
      <c r="R11" s="77">
        <v>17100861</v>
      </c>
      <c r="S11" s="78">
        <v>1788666</v>
      </c>
      <c r="T11" s="78">
        <f t="shared" si="6"/>
        <v>18889527</v>
      </c>
      <c r="U11" s="95">
        <f t="shared" si="7"/>
        <v>6.2633186099218599E-2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2564867</v>
      </c>
      <c r="AA11" s="78">
        <f t="shared" si="11"/>
        <v>5801241</v>
      </c>
      <c r="AB11" s="78">
        <f t="shared" si="12"/>
        <v>8366108</v>
      </c>
      <c r="AC11" s="95">
        <f t="shared" si="13"/>
        <v>2.7740027544901551E-2</v>
      </c>
      <c r="AD11" s="77">
        <v>36033702</v>
      </c>
      <c r="AE11" s="78">
        <v>4221383</v>
      </c>
      <c r="AF11" s="78">
        <f t="shared" si="14"/>
        <v>40255085</v>
      </c>
      <c r="AG11" s="78">
        <v>305334685</v>
      </c>
      <c r="AH11" s="78">
        <v>304405346</v>
      </c>
      <c r="AI11" s="79">
        <v>105075135</v>
      </c>
      <c r="AJ11" s="114">
        <f t="shared" si="15"/>
        <v>0.34518163488495368</v>
      </c>
      <c r="AK11" s="115">
        <f t="shared" si="16"/>
        <v>-0.5307542637160001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537691237</v>
      </c>
      <c r="E12" s="78">
        <v>69266550</v>
      </c>
      <c r="F12" s="79">
        <f t="shared" si="0"/>
        <v>606957787</v>
      </c>
      <c r="G12" s="77">
        <v>559915610</v>
      </c>
      <c r="H12" s="78">
        <v>52344100</v>
      </c>
      <c r="I12" s="79">
        <f t="shared" si="1"/>
        <v>612259710</v>
      </c>
      <c r="J12" s="77">
        <v>24387040</v>
      </c>
      <c r="K12" s="78">
        <v>0</v>
      </c>
      <c r="L12" s="78">
        <f t="shared" si="2"/>
        <v>24387040</v>
      </c>
      <c r="M12" s="95">
        <f t="shared" si="3"/>
        <v>4.0179136872989817E-2</v>
      </c>
      <c r="N12" s="77">
        <v>33678986</v>
      </c>
      <c r="O12" s="78">
        <v>0</v>
      </c>
      <c r="P12" s="78">
        <f t="shared" si="4"/>
        <v>33678986</v>
      </c>
      <c r="Q12" s="95">
        <f t="shared" si="5"/>
        <v>5.5488185045725426E-2</v>
      </c>
      <c r="R12" s="77">
        <v>11427022</v>
      </c>
      <c r="S12" s="78">
        <v>0</v>
      </c>
      <c r="T12" s="78">
        <f t="shared" si="6"/>
        <v>11427022</v>
      </c>
      <c r="U12" s="95">
        <f t="shared" si="7"/>
        <v>1.8663684402816575E-2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69493048</v>
      </c>
      <c r="AA12" s="78">
        <f t="shared" si="11"/>
        <v>0</v>
      </c>
      <c r="AB12" s="78">
        <f t="shared" si="12"/>
        <v>69493048</v>
      </c>
      <c r="AC12" s="95">
        <f t="shared" si="13"/>
        <v>0.11350256576575976</v>
      </c>
      <c r="AD12" s="77">
        <v>45002252</v>
      </c>
      <c r="AE12" s="78">
        <v>1320818</v>
      </c>
      <c r="AF12" s="78">
        <f t="shared" si="14"/>
        <v>46323070</v>
      </c>
      <c r="AG12" s="78">
        <v>499560156</v>
      </c>
      <c r="AH12" s="78">
        <v>472616764</v>
      </c>
      <c r="AI12" s="79">
        <v>139426306</v>
      </c>
      <c r="AJ12" s="114">
        <f t="shared" si="15"/>
        <v>0.29500922654533684</v>
      </c>
      <c r="AK12" s="115">
        <f t="shared" si="16"/>
        <v>-0.75331898339207659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282171928</v>
      </c>
      <c r="E13" s="78">
        <v>50152649</v>
      </c>
      <c r="F13" s="79">
        <f t="shared" si="0"/>
        <v>332324577</v>
      </c>
      <c r="G13" s="77">
        <v>310720601</v>
      </c>
      <c r="H13" s="78">
        <v>51432649</v>
      </c>
      <c r="I13" s="79">
        <f t="shared" si="1"/>
        <v>362153250</v>
      </c>
      <c r="J13" s="77">
        <v>14037007</v>
      </c>
      <c r="K13" s="78">
        <v>5075240</v>
      </c>
      <c r="L13" s="78">
        <f t="shared" si="2"/>
        <v>19112247</v>
      </c>
      <c r="M13" s="95">
        <f t="shared" si="3"/>
        <v>5.7510784103096894E-2</v>
      </c>
      <c r="N13" s="77">
        <v>318249225</v>
      </c>
      <c r="O13" s="78">
        <v>8297591</v>
      </c>
      <c r="P13" s="78">
        <f t="shared" si="4"/>
        <v>326546816</v>
      </c>
      <c r="Q13" s="95">
        <f t="shared" si="5"/>
        <v>0.98261410259765414</v>
      </c>
      <c r="R13" s="77">
        <v>26971477</v>
      </c>
      <c r="S13" s="78">
        <v>4945099</v>
      </c>
      <c r="T13" s="78">
        <f t="shared" si="6"/>
        <v>31916576</v>
      </c>
      <c r="U13" s="95">
        <f t="shared" si="7"/>
        <v>8.8130027826617593E-2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359257709</v>
      </c>
      <c r="AA13" s="78">
        <f t="shared" si="11"/>
        <v>18317930</v>
      </c>
      <c r="AB13" s="78">
        <f t="shared" si="12"/>
        <v>377575639</v>
      </c>
      <c r="AC13" s="95">
        <f t="shared" si="13"/>
        <v>1.0425852563797233</v>
      </c>
      <c r="AD13" s="77">
        <v>32669522</v>
      </c>
      <c r="AE13" s="78">
        <v>47004</v>
      </c>
      <c r="AF13" s="78">
        <f t="shared" si="14"/>
        <v>32716526</v>
      </c>
      <c r="AG13" s="78">
        <v>270447228</v>
      </c>
      <c r="AH13" s="78">
        <v>270473780</v>
      </c>
      <c r="AI13" s="79">
        <v>101514321</v>
      </c>
      <c r="AJ13" s="114">
        <f t="shared" si="15"/>
        <v>0.37532037671082202</v>
      </c>
      <c r="AK13" s="115">
        <f t="shared" si="16"/>
        <v>-2.4450945678034408E-2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65043002</v>
      </c>
      <c r="E14" s="78">
        <v>24039000</v>
      </c>
      <c r="F14" s="79">
        <f t="shared" si="0"/>
        <v>89082002</v>
      </c>
      <c r="G14" s="77">
        <v>68262748</v>
      </c>
      <c r="H14" s="78">
        <v>24069000</v>
      </c>
      <c r="I14" s="79">
        <f t="shared" si="1"/>
        <v>92331748</v>
      </c>
      <c r="J14" s="77">
        <v>11081378</v>
      </c>
      <c r="K14" s="78">
        <v>3988625</v>
      </c>
      <c r="L14" s="78">
        <f t="shared" si="2"/>
        <v>15070003</v>
      </c>
      <c r="M14" s="95">
        <f t="shared" si="3"/>
        <v>0.16917000810107524</v>
      </c>
      <c r="N14" s="77">
        <v>24652459</v>
      </c>
      <c r="O14" s="78">
        <v>3508469</v>
      </c>
      <c r="P14" s="78">
        <f t="shared" si="4"/>
        <v>28160928</v>
      </c>
      <c r="Q14" s="95">
        <f t="shared" si="5"/>
        <v>0.3161236542483632</v>
      </c>
      <c r="R14" s="77">
        <v>15420824</v>
      </c>
      <c r="S14" s="78">
        <v>8725237</v>
      </c>
      <c r="T14" s="78">
        <f t="shared" si="6"/>
        <v>24146061</v>
      </c>
      <c r="U14" s="95">
        <f t="shared" si="7"/>
        <v>0.26151417603401161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51154661</v>
      </c>
      <c r="AA14" s="78">
        <f t="shared" si="11"/>
        <v>16222331</v>
      </c>
      <c r="AB14" s="78">
        <f t="shared" si="12"/>
        <v>67376992</v>
      </c>
      <c r="AC14" s="95">
        <f t="shared" si="13"/>
        <v>0.72972724398112776</v>
      </c>
      <c r="AD14" s="77">
        <v>17397361</v>
      </c>
      <c r="AE14" s="78">
        <v>43902</v>
      </c>
      <c r="AF14" s="78">
        <f t="shared" si="14"/>
        <v>17441263</v>
      </c>
      <c r="AG14" s="78">
        <v>64593032</v>
      </c>
      <c r="AH14" s="78">
        <v>65366234</v>
      </c>
      <c r="AI14" s="79">
        <v>53827187</v>
      </c>
      <c r="AJ14" s="114">
        <f t="shared" si="15"/>
        <v>0.82347083052084658</v>
      </c>
      <c r="AK14" s="115">
        <f t="shared" si="16"/>
        <v>0.3844215868999854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1158125003</v>
      </c>
      <c r="E15" s="81">
        <f>SUM(E11:E14)</f>
        <v>195666800</v>
      </c>
      <c r="F15" s="82">
        <f t="shared" si="0"/>
        <v>1353791803</v>
      </c>
      <c r="G15" s="80">
        <f>SUM(G11:G14)</f>
        <v>1193820109</v>
      </c>
      <c r="H15" s="81">
        <f>SUM(H11:H14)</f>
        <v>174514350</v>
      </c>
      <c r="I15" s="82">
        <f t="shared" si="1"/>
        <v>1368334459</v>
      </c>
      <c r="J15" s="80">
        <f>SUM(J11:J14)</f>
        <v>54784833</v>
      </c>
      <c r="K15" s="81">
        <f>SUM(K11:K14)</f>
        <v>9068015</v>
      </c>
      <c r="L15" s="81">
        <f t="shared" si="2"/>
        <v>63852848</v>
      </c>
      <c r="M15" s="96">
        <f t="shared" si="3"/>
        <v>4.7165928954882287E-2</v>
      </c>
      <c r="N15" s="80">
        <f>SUM(N11:N14)</f>
        <v>356765268</v>
      </c>
      <c r="O15" s="81">
        <f>SUM(O11:O14)</f>
        <v>15814485</v>
      </c>
      <c r="P15" s="81">
        <f t="shared" si="4"/>
        <v>372579753</v>
      </c>
      <c r="Q15" s="96">
        <f t="shared" si="5"/>
        <v>0.2752120024470262</v>
      </c>
      <c r="R15" s="80">
        <f>SUM(R11:R14)</f>
        <v>70920184</v>
      </c>
      <c r="S15" s="81">
        <f>SUM(S11:S14)</f>
        <v>15459002</v>
      </c>
      <c r="T15" s="81">
        <f t="shared" si="6"/>
        <v>86379186</v>
      </c>
      <c r="U15" s="96">
        <f t="shared" si="7"/>
        <v>6.3127245997391057E-2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482470285</v>
      </c>
      <c r="AA15" s="81">
        <f t="shared" si="11"/>
        <v>40341502</v>
      </c>
      <c r="AB15" s="81">
        <f t="shared" si="12"/>
        <v>522811787</v>
      </c>
      <c r="AC15" s="96">
        <f t="shared" si="13"/>
        <v>0.38207894536404424</v>
      </c>
      <c r="AD15" s="80">
        <f>SUM(AD11:AD14)</f>
        <v>131102837</v>
      </c>
      <c r="AE15" s="81">
        <f>SUM(AE11:AE14)</f>
        <v>5633107</v>
      </c>
      <c r="AF15" s="81">
        <f t="shared" si="14"/>
        <v>136735944</v>
      </c>
      <c r="AG15" s="81">
        <f>SUM(AG11:AG14)</f>
        <v>1139935101</v>
      </c>
      <c r="AH15" s="81">
        <f>SUM(AH11:AH14)</f>
        <v>1112862124</v>
      </c>
      <c r="AI15" s="82">
        <f>SUM(AI11:AI14)</f>
        <v>399842949</v>
      </c>
      <c r="AJ15" s="116">
        <f t="shared" si="15"/>
        <v>0.35929244097447599</v>
      </c>
      <c r="AK15" s="117">
        <f t="shared" si="16"/>
        <v>-0.36827740041784474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448003495</v>
      </c>
      <c r="E16" s="78">
        <v>74067765</v>
      </c>
      <c r="F16" s="79">
        <f t="shared" si="0"/>
        <v>522071260</v>
      </c>
      <c r="G16" s="77">
        <v>434001616</v>
      </c>
      <c r="H16" s="78">
        <v>68307566</v>
      </c>
      <c r="I16" s="79">
        <f t="shared" si="1"/>
        <v>502309182</v>
      </c>
      <c r="J16" s="77">
        <v>25355</v>
      </c>
      <c r="K16" s="78">
        <v>0</v>
      </c>
      <c r="L16" s="78">
        <f t="shared" si="2"/>
        <v>25355</v>
      </c>
      <c r="M16" s="95">
        <f t="shared" si="3"/>
        <v>4.8566167001799714E-5</v>
      </c>
      <c r="N16" s="77">
        <v>189586</v>
      </c>
      <c r="O16" s="78">
        <v>0</v>
      </c>
      <c r="P16" s="78">
        <f t="shared" si="4"/>
        <v>189586</v>
      </c>
      <c r="Q16" s="95">
        <f t="shared" si="5"/>
        <v>3.6314199712889766E-4</v>
      </c>
      <c r="R16" s="77">
        <v>3937744</v>
      </c>
      <c r="S16" s="78">
        <v>886741</v>
      </c>
      <c r="T16" s="78">
        <f t="shared" si="6"/>
        <v>4824485</v>
      </c>
      <c r="U16" s="95">
        <f t="shared" si="7"/>
        <v>9.6046124038401508E-3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4152685</v>
      </c>
      <c r="AA16" s="78">
        <f t="shared" si="11"/>
        <v>886741</v>
      </c>
      <c r="AB16" s="78">
        <f t="shared" si="12"/>
        <v>5039426</v>
      </c>
      <c r="AC16" s="95">
        <f t="shared" si="13"/>
        <v>1.0032518179211783E-2</v>
      </c>
      <c r="AD16" s="77">
        <v>172748</v>
      </c>
      <c r="AE16" s="78">
        <v>0</v>
      </c>
      <c r="AF16" s="78">
        <f t="shared" si="14"/>
        <v>172748</v>
      </c>
      <c r="AG16" s="78">
        <v>470086521</v>
      </c>
      <c r="AH16" s="78">
        <v>470086521</v>
      </c>
      <c r="AI16" s="79">
        <v>947176</v>
      </c>
      <c r="AJ16" s="114">
        <f t="shared" si="15"/>
        <v>2.0148971682597979E-3</v>
      </c>
      <c r="AK16" s="115">
        <f t="shared" si="16"/>
        <v>26.927877602056174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174296667</v>
      </c>
      <c r="E17" s="78">
        <v>90707550</v>
      </c>
      <c r="F17" s="79">
        <f t="shared" si="0"/>
        <v>265004217</v>
      </c>
      <c r="G17" s="77">
        <v>214152263</v>
      </c>
      <c r="H17" s="78">
        <v>283989019</v>
      </c>
      <c r="I17" s="79">
        <f t="shared" si="1"/>
        <v>498141282</v>
      </c>
      <c r="J17" s="77">
        <v>56567814</v>
      </c>
      <c r="K17" s="78">
        <v>57232781</v>
      </c>
      <c r="L17" s="78">
        <f t="shared" si="2"/>
        <v>113800595</v>
      </c>
      <c r="M17" s="95">
        <f t="shared" si="3"/>
        <v>0.42942937394841529</v>
      </c>
      <c r="N17" s="77">
        <v>46734040</v>
      </c>
      <c r="O17" s="78">
        <v>60471678</v>
      </c>
      <c r="P17" s="78">
        <f t="shared" si="4"/>
        <v>107205718</v>
      </c>
      <c r="Q17" s="95">
        <f t="shared" si="5"/>
        <v>0.404543441661534</v>
      </c>
      <c r="R17" s="77">
        <v>53712353</v>
      </c>
      <c r="S17" s="78">
        <v>37939487</v>
      </c>
      <c r="T17" s="78">
        <f t="shared" si="6"/>
        <v>91651840</v>
      </c>
      <c r="U17" s="95">
        <f t="shared" si="7"/>
        <v>0.18398764228498532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157014207</v>
      </c>
      <c r="AA17" s="78">
        <f t="shared" si="11"/>
        <v>155643946</v>
      </c>
      <c r="AB17" s="78">
        <f t="shared" si="12"/>
        <v>312658153</v>
      </c>
      <c r="AC17" s="95">
        <f t="shared" si="13"/>
        <v>0.62764955304386916</v>
      </c>
      <c r="AD17" s="77">
        <v>35939307</v>
      </c>
      <c r="AE17" s="78">
        <v>49879908</v>
      </c>
      <c r="AF17" s="78">
        <f t="shared" si="14"/>
        <v>85819215</v>
      </c>
      <c r="AG17" s="78">
        <v>260225951</v>
      </c>
      <c r="AH17" s="78">
        <v>276219639</v>
      </c>
      <c r="AI17" s="79">
        <v>180381487</v>
      </c>
      <c r="AJ17" s="114">
        <f t="shared" si="15"/>
        <v>0.65303643018663127</v>
      </c>
      <c r="AK17" s="115">
        <f t="shared" si="16"/>
        <v>6.7964091724679543E-2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244918225</v>
      </c>
      <c r="E18" s="78">
        <v>40838000</v>
      </c>
      <c r="F18" s="79">
        <f t="shared" si="0"/>
        <v>285756225</v>
      </c>
      <c r="G18" s="77">
        <v>246863590</v>
      </c>
      <c r="H18" s="78">
        <v>47018000</v>
      </c>
      <c r="I18" s="79">
        <f t="shared" si="1"/>
        <v>293881590</v>
      </c>
      <c r="J18" s="77">
        <v>37044344</v>
      </c>
      <c r="K18" s="78">
        <v>80313</v>
      </c>
      <c r="L18" s="78">
        <f t="shared" si="2"/>
        <v>37124657</v>
      </c>
      <c r="M18" s="95">
        <f t="shared" si="3"/>
        <v>0.12991722927470783</v>
      </c>
      <c r="N18" s="77">
        <v>37980336</v>
      </c>
      <c r="O18" s="78">
        <v>674792</v>
      </c>
      <c r="P18" s="78">
        <f t="shared" si="4"/>
        <v>38655128</v>
      </c>
      <c r="Q18" s="95">
        <f t="shared" si="5"/>
        <v>0.1352730916010666</v>
      </c>
      <c r="R18" s="77">
        <v>105962223</v>
      </c>
      <c r="S18" s="78">
        <v>1617591</v>
      </c>
      <c r="T18" s="78">
        <f t="shared" si="6"/>
        <v>107579814</v>
      </c>
      <c r="U18" s="95">
        <f t="shared" si="7"/>
        <v>0.36606516930849597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180986903</v>
      </c>
      <c r="AA18" s="78">
        <f t="shared" si="11"/>
        <v>2372696</v>
      </c>
      <c r="AB18" s="78">
        <f t="shared" si="12"/>
        <v>183359599</v>
      </c>
      <c r="AC18" s="95">
        <f t="shared" si="13"/>
        <v>0.62392339377230133</v>
      </c>
      <c r="AD18" s="77">
        <v>29355260</v>
      </c>
      <c r="AE18" s="78">
        <v>214854</v>
      </c>
      <c r="AF18" s="78">
        <f t="shared" si="14"/>
        <v>29570114</v>
      </c>
      <c r="AG18" s="78">
        <v>265149969</v>
      </c>
      <c r="AH18" s="78">
        <v>287584817</v>
      </c>
      <c r="AI18" s="79">
        <v>87431168</v>
      </c>
      <c r="AJ18" s="114">
        <f t="shared" si="15"/>
        <v>0.30401872015378334</v>
      </c>
      <c r="AK18" s="115">
        <f t="shared" si="16"/>
        <v>2.6381264542977414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3974218901</v>
      </c>
      <c r="E19" s="78">
        <v>202914000</v>
      </c>
      <c r="F19" s="79">
        <f t="shared" si="0"/>
        <v>4177132901</v>
      </c>
      <c r="G19" s="77">
        <v>3959838001</v>
      </c>
      <c r="H19" s="78">
        <v>306071709</v>
      </c>
      <c r="I19" s="79">
        <f t="shared" si="1"/>
        <v>4265909710</v>
      </c>
      <c r="J19" s="77">
        <v>812424179</v>
      </c>
      <c r="K19" s="78">
        <v>35993609</v>
      </c>
      <c r="L19" s="78">
        <f t="shared" si="2"/>
        <v>848417788</v>
      </c>
      <c r="M19" s="95">
        <f t="shared" si="3"/>
        <v>0.20311007767957057</v>
      </c>
      <c r="N19" s="77">
        <v>537406678</v>
      </c>
      <c r="O19" s="78">
        <v>54038734</v>
      </c>
      <c r="P19" s="78">
        <f t="shared" si="4"/>
        <v>591445412</v>
      </c>
      <c r="Q19" s="95">
        <f t="shared" si="5"/>
        <v>0.14159123638570578</v>
      </c>
      <c r="R19" s="77">
        <v>494209594</v>
      </c>
      <c r="S19" s="78">
        <v>16143608</v>
      </c>
      <c r="T19" s="78">
        <f t="shared" si="6"/>
        <v>510353202</v>
      </c>
      <c r="U19" s="95">
        <f t="shared" si="7"/>
        <v>0.11963525641521372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1844040451</v>
      </c>
      <c r="AA19" s="78">
        <f t="shared" si="11"/>
        <v>106175951</v>
      </c>
      <c r="AB19" s="78">
        <f t="shared" si="12"/>
        <v>1950216402</v>
      </c>
      <c r="AC19" s="95">
        <f t="shared" si="13"/>
        <v>0.457163075305689</v>
      </c>
      <c r="AD19" s="77">
        <v>417173044</v>
      </c>
      <c r="AE19" s="78">
        <v>49567217</v>
      </c>
      <c r="AF19" s="78">
        <f t="shared" si="14"/>
        <v>466740261</v>
      </c>
      <c r="AG19" s="78">
        <v>3854254860</v>
      </c>
      <c r="AH19" s="78">
        <v>3970200860</v>
      </c>
      <c r="AI19" s="79">
        <v>1392506140</v>
      </c>
      <c r="AJ19" s="114">
        <f t="shared" si="15"/>
        <v>0.35073946863232508</v>
      </c>
      <c r="AK19" s="115">
        <f t="shared" si="16"/>
        <v>9.3441566207634219E-2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580613656</v>
      </c>
      <c r="E20" s="78">
        <v>44589901</v>
      </c>
      <c r="F20" s="79">
        <f t="shared" si="0"/>
        <v>625203557</v>
      </c>
      <c r="G20" s="77">
        <v>683535391</v>
      </c>
      <c r="H20" s="78">
        <v>47187900</v>
      </c>
      <c r="I20" s="79">
        <f t="shared" si="1"/>
        <v>730723291</v>
      </c>
      <c r="J20" s="77">
        <v>106902786</v>
      </c>
      <c r="K20" s="78">
        <v>11736762</v>
      </c>
      <c r="L20" s="78">
        <f t="shared" si="2"/>
        <v>118639548</v>
      </c>
      <c r="M20" s="95">
        <f t="shared" si="3"/>
        <v>0.18976147315809339</v>
      </c>
      <c r="N20" s="77">
        <v>81632839</v>
      </c>
      <c r="O20" s="78">
        <v>12013087</v>
      </c>
      <c r="P20" s="78">
        <f t="shared" si="4"/>
        <v>93645926</v>
      </c>
      <c r="Q20" s="95">
        <f t="shared" si="5"/>
        <v>0.14978469804195307</v>
      </c>
      <c r="R20" s="77">
        <v>131519126</v>
      </c>
      <c r="S20" s="78">
        <v>10473516</v>
      </c>
      <c r="T20" s="78">
        <f t="shared" si="6"/>
        <v>141992642</v>
      </c>
      <c r="U20" s="95">
        <f t="shared" si="7"/>
        <v>0.19431793641842462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320054751</v>
      </c>
      <c r="AA20" s="78">
        <f t="shared" si="11"/>
        <v>34223365</v>
      </c>
      <c r="AB20" s="78">
        <f t="shared" si="12"/>
        <v>354278116</v>
      </c>
      <c r="AC20" s="95">
        <f t="shared" si="13"/>
        <v>0.48483211136621618</v>
      </c>
      <c r="AD20" s="77">
        <v>76822793</v>
      </c>
      <c r="AE20" s="78">
        <v>10156480</v>
      </c>
      <c r="AF20" s="78">
        <f t="shared" si="14"/>
        <v>86979273</v>
      </c>
      <c r="AG20" s="78">
        <v>561802856</v>
      </c>
      <c r="AH20" s="78">
        <v>561802856</v>
      </c>
      <c r="AI20" s="79">
        <v>233793992</v>
      </c>
      <c r="AJ20" s="114">
        <f t="shared" si="15"/>
        <v>0.41614952559087737</v>
      </c>
      <c r="AK20" s="115">
        <f t="shared" si="16"/>
        <v>0.63248825958800547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207703110</v>
      </c>
      <c r="E21" s="78">
        <v>7400000</v>
      </c>
      <c r="F21" s="79">
        <f t="shared" si="0"/>
        <v>215103110</v>
      </c>
      <c r="G21" s="77">
        <v>234264109</v>
      </c>
      <c r="H21" s="78">
        <v>8750000</v>
      </c>
      <c r="I21" s="79">
        <f t="shared" si="1"/>
        <v>243014109</v>
      </c>
      <c r="J21" s="77">
        <v>48077840</v>
      </c>
      <c r="K21" s="78">
        <v>942360</v>
      </c>
      <c r="L21" s="78">
        <f t="shared" si="2"/>
        <v>49020200</v>
      </c>
      <c r="M21" s="95">
        <f t="shared" si="3"/>
        <v>0.22789163764298898</v>
      </c>
      <c r="N21" s="77">
        <v>48296136</v>
      </c>
      <c r="O21" s="78">
        <v>757748</v>
      </c>
      <c r="P21" s="78">
        <f t="shared" si="4"/>
        <v>49053884</v>
      </c>
      <c r="Q21" s="95">
        <f t="shared" si="5"/>
        <v>0.22804823231054167</v>
      </c>
      <c r="R21" s="77">
        <v>52712394</v>
      </c>
      <c r="S21" s="78">
        <v>449164</v>
      </c>
      <c r="T21" s="78">
        <f t="shared" si="6"/>
        <v>53161558</v>
      </c>
      <c r="U21" s="95">
        <f t="shared" si="7"/>
        <v>0.21875914208750735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149086370</v>
      </c>
      <c r="AA21" s="78">
        <f t="shared" si="11"/>
        <v>2149272</v>
      </c>
      <c r="AB21" s="78">
        <f t="shared" si="12"/>
        <v>151235642</v>
      </c>
      <c r="AC21" s="95">
        <f t="shared" si="13"/>
        <v>0.62233276340346144</v>
      </c>
      <c r="AD21" s="77">
        <v>45475108</v>
      </c>
      <c r="AE21" s="78">
        <v>399482</v>
      </c>
      <c r="AF21" s="78">
        <f t="shared" si="14"/>
        <v>45874590</v>
      </c>
      <c r="AG21" s="78">
        <v>206934396</v>
      </c>
      <c r="AH21" s="78">
        <v>203120957</v>
      </c>
      <c r="AI21" s="79">
        <v>111281024</v>
      </c>
      <c r="AJ21" s="114">
        <f t="shared" si="15"/>
        <v>0.54785594575551355</v>
      </c>
      <c r="AK21" s="115">
        <f t="shared" si="16"/>
        <v>0.15884540875460695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5629754054</v>
      </c>
      <c r="E22" s="81">
        <f>SUM(E16:E21)</f>
        <v>460517216</v>
      </c>
      <c r="F22" s="82">
        <f t="shared" si="0"/>
        <v>6090271270</v>
      </c>
      <c r="G22" s="80">
        <f>SUM(G16:G21)</f>
        <v>5772654970</v>
      </c>
      <c r="H22" s="81">
        <f>SUM(H16:H21)</f>
        <v>761324194</v>
      </c>
      <c r="I22" s="82">
        <f t="shared" si="1"/>
        <v>6533979164</v>
      </c>
      <c r="J22" s="80">
        <f>SUM(J16:J21)</f>
        <v>1061042318</v>
      </c>
      <c r="K22" s="81">
        <f>SUM(K16:K21)</f>
        <v>105985825</v>
      </c>
      <c r="L22" s="81">
        <f t="shared" si="2"/>
        <v>1167028143</v>
      </c>
      <c r="M22" s="96">
        <f t="shared" si="3"/>
        <v>0.19162170144188012</v>
      </c>
      <c r="N22" s="80">
        <f>SUM(N16:N21)</f>
        <v>752239615</v>
      </c>
      <c r="O22" s="81">
        <f>SUM(O16:O21)</f>
        <v>127956039</v>
      </c>
      <c r="P22" s="81">
        <f t="shared" si="4"/>
        <v>880195654</v>
      </c>
      <c r="Q22" s="96">
        <f t="shared" si="5"/>
        <v>0.14452486843003956</v>
      </c>
      <c r="R22" s="80">
        <f>SUM(R16:R21)</f>
        <v>842053434</v>
      </c>
      <c r="S22" s="81">
        <f>SUM(S16:S21)</f>
        <v>67510107</v>
      </c>
      <c r="T22" s="81">
        <f t="shared" si="6"/>
        <v>909563541</v>
      </c>
      <c r="U22" s="96">
        <f t="shared" si="7"/>
        <v>0.13920514868051392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2655335367</v>
      </c>
      <c r="AA22" s="81">
        <f t="shared" si="11"/>
        <v>301451971</v>
      </c>
      <c r="AB22" s="81">
        <f t="shared" si="12"/>
        <v>2956787338</v>
      </c>
      <c r="AC22" s="96">
        <f t="shared" si="13"/>
        <v>0.45252475769908962</v>
      </c>
      <c r="AD22" s="80">
        <f>SUM(AD16:AD21)</f>
        <v>604938260</v>
      </c>
      <c r="AE22" s="81">
        <f>SUM(AE16:AE21)</f>
        <v>110217941</v>
      </c>
      <c r="AF22" s="81">
        <f t="shared" si="14"/>
        <v>715156201</v>
      </c>
      <c r="AG22" s="81">
        <f>SUM(AG16:AG21)</f>
        <v>5618454553</v>
      </c>
      <c r="AH22" s="81">
        <f>SUM(AH16:AH21)</f>
        <v>5769015650</v>
      </c>
      <c r="AI22" s="82">
        <f>SUM(AI16:AI21)</f>
        <v>2006340987</v>
      </c>
      <c r="AJ22" s="116">
        <f t="shared" si="15"/>
        <v>0.34777873882176069</v>
      </c>
      <c r="AK22" s="117">
        <f t="shared" si="16"/>
        <v>0.2718389908780221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658499520</v>
      </c>
      <c r="E23" s="78">
        <v>231218064</v>
      </c>
      <c r="F23" s="79">
        <f t="shared" si="0"/>
        <v>889717584</v>
      </c>
      <c r="G23" s="77">
        <v>835042973</v>
      </c>
      <c r="H23" s="78">
        <v>203516162</v>
      </c>
      <c r="I23" s="79">
        <f t="shared" si="1"/>
        <v>1038559135</v>
      </c>
      <c r="J23" s="77">
        <v>179342722</v>
      </c>
      <c r="K23" s="78">
        <v>24062120</v>
      </c>
      <c r="L23" s="78">
        <f t="shared" si="2"/>
        <v>203404842</v>
      </c>
      <c r="M23" s="95">
        <f t="shared" si="3"/>
        <v>0.22861731144565084</v>
      </c>
      <c r="N23" s="77">
        <v>188977260</v>
      </c>
      <c r="O23" s="78">
        <v>30929331</v>
      </c>
      <c r="P23" s="78">
        <f t="shared" si="4"/>
        <v>219906591</v>
      </c>
      <c r="Q23" s="95">
        <f t="shared" si="5"/>
        <v>0.2471644878719178</v>
      </c>
      <c r="R23" s="77">
        <v>173859980</v>
      </c>
      <c r="S23" s="78">
        <v>70030147</v>
      </c>
      <c r="T23" s="78">
        <f t="shared" si="6"/>
        <v>243890127</v>
      </c>
      <c r="U23" s="95">
        <f t="shared" si="7"/>
        <v>0.23483508909678022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542179962</v>
      </c>
      <c r="AA23" s="78">
        <f t="shared" si="11"/>
        <v>125021598</v>
      </c>
      <c r="AB23" s="78">
        <f t="shared" si="12"/>
        <v>667201560</v>
      </c>
      <c r="AC23" s="95">
        <f t="shared" si="13"/>
        <v>0.64243001434867741</v>
      </c>
      <c r="AD23" s="77">
        <v>105699439</v>
      </c>
      <c r="AE23" s="78">
        <v>42961576</v>
      </c>
      <c r="AF23" s="78">
        <f t="shared" si="14"/>
        <v>148661015</v>
      </c>
      <c r="AG23" s="78">
        <v>856074516</v>
      </c>
      <c r="AH23" s="78">
        <v>852830664</v>
      </c>
      <c r="AI23" s="79">
        <v>467101792</v>
      </c>
      <c r="AJ23" s="114">
        <f t="shared" si="15"/>
        <v>0.54770754818919132</v>
      </c>
      <c r="AK23" s="115">
        <f t="shared" si="16"/>
        <v>0.64057891707519965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1049474542</v>
      </c>
      <c r="E24" s="78">
        <v>131484000</v>
      </c>
      <c r="F24" s="79">
        <f t="shared" si="0"/>
        <v>1180958542</v>
      </c>
      <c r="G24" s="77">
        <v>1078871371</v>
      </c>
      <c r="H24" s="78">
        <v>135710844</v>
      </c>
      <c r="I24" s="79">
        <f t="shared" si="1"/>
        <v>1214582215</v>
      </c>
      <c r="J24" s="77">
        <v>182619747</v>
      </c>
      <c r="K24" s="78">
        <v>5465758</v>
      </c>
      <c r="L24" s="78">
        <f t="shared" si="2"/>
        <v>188085505</v>
      </c>
      <c r="M24" s="95">
        <f t="shared" si="3"/>
        <v>0.15926512092581147</v>
      </c>
      <c r="N24" s="77">
        <v>283303399</v>
      </c>
      <c r="O24" s="78">
        <v>26759952</v>
      </c>
      <c r="P24" s="78">
        <f t="shared" si="4"/>
        <v>310063351</v>
      </c>
      <c r="Q24" s="95">
        <f t="shared" si="5"/>
        <v>0.26255227425248601</v>
      </c>
      <c r="R24" s="77">
        <v>217610129</v>
      </c>
      <c r="S24" s="78">
        <v>20332831</v>
      </c>
      <c r="T24" s="78">
        <f t="shared" si="6"/>
        <v>237942960</v>
      </c>
      <c r="U24" s="95">
        <f t="shared" si="7"/>
        <v>0.19590519032917009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683533275</v>
      </c>
      <c r="AA24" s="78">
        <f t="shared" si="11"/>
        <v>52558541</v>
      </c>
      <c r="AB24" s="78">
        <f t="shared" si="12"/>
        <v>736091816</v>
      </c>
      <c r="AC24" s="95">
        <f t="shared" si="13"/>
        <v>0.60604527788182705</v>
      </c>
      <c r="AD24" s="77">
        <v>200013830</v>
      </c>
      <c r="AE24" s="78">
        <v>16792834</v>
      </c>
      <c r="AF24" s="78">
        <f t="shared" si="14"/>
        <v>216806664</v>
      </c>
      <c r="AG24" s="78">
        <v>1007201759</v>
      </c>
      <c r="AH24" s="78">
        <v>999327068</v>
      </c>
      <c r="AI24" s="79">
        <v>629584950</v>
      </c>
      <c r="AJ24" s="114">
        <f t="shared" si="15"/>
        <v>0.63000890315121538</v>
      </c>
      <c r="AK24" s="115">
        <f t="shared" si="16"/>
        <v>9.7489143599386763E-2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631676321</v>
      </c>
      <c r="E25" s="78">
        <v>197218000</v>
      </c>
      <c r="F25" s="79">
        <f t="shared" si="0"/>
        <v>828894321</v>
      </c>
      <c r="G25" s="77">
        <v>631676321</v>
      </c>
      <c r="H25" s="78">
        <v>197218000</v>
      </c>
      <c r="I25" s="79">
        <f t="shared" si="1"/>
        <v>828894321</v>
      </c>
      <c r="J25" s="77">
        <v>117292814</v>
      </c>
      <c r="K25" s="78">
        <v>30766446</v>
      </c>
      <c r="L25" s="78">
        <f t="shared" si="2"/>
        <v>148059260</v>
      </c>
      <c r="M25" s="95">
        <f t="shared" si="3"/>
        <v>0.17862260151737727</v>
      </c>
      <c r="N25" s="77">
        <v>57111330</v>
      </c>
      <c r="O25" s="78">
        <v>10618935</v>
      </c>
      <c r="P25" s="78">
        <f t="shared" si="4"/>
        <v>67730265</v>
      </c>
      <c r="Q25" s="95">
        <f t="shared" si="5"/>
        <v>8.1711580456104965E-2</v>
      </c>
      <c r="R25" s="77">
        <v>16259371</v>
      </c>
      <c r="S25" s="78">
        <v>9857500</v>
      </c>
      <c r="T25" s="78">
        <f t="shared" si="6"/>
        <v>26116871</v>
      </c>
      <c r="U25" s="95">
        <f t="shared" si="7"/>
        <v>3.1508082922430833E-2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190663515</v>
      </c>
      <c r="AA25" s="78">
        <f t="shared" si="11"/>
        <v>51242881</v>
      </c>
      <c r="AB25" s="78">
        <f t="shared" si="12"/>
        <v>241906396</v>
      </c>
      <c r="AC25" s="95">
        <f t="shared" si="13"/>
        <v>0.29184226489591308</v>
      </c>
      <c r="AD25" s="77">
        <v>118337406</v>
      </c>
      <c r="AE25" s="78">
        <v>6739830</v>
      </c>
      <c r="AF25" s="78">
        <f t="shared" si="14"/>
        <v>125077236</v>
      </c>
      <c r="AG25" s="78">
        <v>662242987</v>
      </c>
      <c r="AH25" s="78">
        <v>701821143</v>
      </c>
      <c r="AI25" s="79">
        <v>368224784</v>
      </c>
      <c r="AJ25" s="114">
        <f t="shared" si="15"/>
        <v>0.52467040594700354</v>
      </c>
      <c r="AK25" s="115">
        <f t="shared" si="16"/>
        <v>-0.79119405069040705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2189722835</v>
      </c>
      <c r="E26" s="78">
        <v>280614174</v>
      </c>
      <c r="F26" s="79">
        <f t="shared" si="0"/>
        <v>2470337009</v>
      </c>
      <c r="G26" s="77">
        <v>2905917741</v>
      </c>
      <c r="H26" s="78">
        <v>314352180</v>
      </c>
      <c r="I26" s="79">
        <f t="shared" si="1"/>
        <v>3220269921</v>
      </c>
      <c r="J26" s="77">
        <v>554968755</v>
      </c>
      <c r="K26" s="78">
        <v>36456700</v>
      </c>
      <c r="L26" s="78">
        <f t="shared" si="2"/>
        <v>591425455</v>
      </c>
      <c r="M26" s="95">
        <f t="shared" si="3"/>
        <v>0.23941083862052118</v>
      </c>
      <c r="N26" s="77">
        <v>423741174</v>
      </c>
      <c r="O26" s="78">
        <v>26660440</v>
      </c>
      <c r="P26" s="78">
        <f t="shared" si="4"/>
        <v>450401614</v>
      </c>
      <c r="Q26" s="95">
        <f t="shared" si="5"/>
        <v>0.1823239551361148</v>
      </c>
      <c r="R26" s="77">
        <v>418616681</v>
      </c>
      <c r="S26" s="78">
        <v>53822190</v>
      </c>
      <c r="T26" s="78">
        <f t="shared" si="6"/>
        <v>472438871</v>
      </c>
      <c r="U26" s="95">
        <f t="shared" si="7"/>
        <v>0.14670784828288311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1397326610</v>
      </c>
      <c r="AA26" s="78">
        <f t="shared" si="11"/>
        <v>116939330</v>
      </c>
      <c r="AB26" s="78">
        <f t="shared" si="12"/>
        <v>1514265940</v>
      </c>
      <c r="AC26" s="95">
        <f t="shared" si="13"/>
        <v>0.47022950782019246</v>
      </c>
      <c r="AD26" s="77">
        <v>449072973</v>
      </c>
      <c r="AE26" s="78">
        <v>60198071</v>
      </c>
      <c r="AF26" s="78">
        <f t="shared" si="14"/>
        <v>509271044</v>
      </c>
      <c r="AG26" s="78">
        <v>2375554707</v>
      </c>
      <c r="AH26" s="78">
        <v>3394326758</v>
      </c>
      <c r="AI26" s="79">
        <v>1619737567</v>
      </c>
      <c r="AJ26" s="114">
        <f t="shared" si="15"/>
        <v>0.47718964097445327</v>
      </c>
      <c r="AK26" s="115">
        <f t="shared" si="16"/>
        <v>-7.2323320624527843E-2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250205568</v>
      </c>
      <c r="E27" s="78">
        <v>60180000</v>
      </c>
      <c r="F27" s="79">
        <f t="shared" si="0"/>
        <v>310385568</v>
      </c>
      <c r="G27" s="77">
        <v>245799633</v>
      </c>
      <c r="H27" s="78">
        <v>53548000</v>
      </c>
      <c r="I27" s="79">
        <f t="shared" si="1"/>
        <v>299347633</v>
      </c>
      <c r="J27" s="77">
        <v>50567770</v>
      </c>
      <c r="K27" s="78">
        <v>6896310</v>
      </c>
      <c r="L27" s="78">
        <f t="shared" si="2"/>
        <v>57464080</v>
      </c>
      <c r="M27" s="95">
        <f t="shared" si="3"/>
        <v>0.18513773166154426</v>
      </c>
      <c r="N27" s="77">
        <v>46847666</v>
      </c>
      <c r="O27" s="78">
        <v>7144471</v>
      </c>
      <c r="P27" s="78">
        <f t="shared" si="4"/>
        <v>53992137</v>
      </c>
      <c r="Q27" s="95">
        <f t="shared" si="5"/>
        <v>0.17395182819840385</v>
      </c>
      <c r="R27" s="77">
        <v>43128252</v>
      </c>
      <c r="S27" s="78">
        <v>9490686</v>
      </c>
      <c r="T27" s="78">
        <f t="shared" si="6"/>
        <v>52618938</v>
      </c>
      <c r="U27" s="95">
        <f t="shared" si="7"/>
        <v>0.17577870074556426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140543688</v>
      </c>
      <c r="AA27" s="78">
        <f t="shared" si="11"/>
        <v>23531467</v>
      </c>
      <c r="AB27" s="78">
        <f t="shared" si="12"/>
        <v>164075155</v>
      </c>
      <c r="AC27" s="95">
        <f t="shared" si="13"/>
        <v>0.54810907758204985</v>
      </c>
      <c r="AD27" s="77">
        <v>52659513</v>
      </c>
      <c r="AE27" s="78">
        <v>5617925</v>
      </c>
      <c r="AF27" s="78">
        <f t="shared" si="14"/>
        <v>58277438</v>
      </c>
      <c r="AG27" s="78">
        <v>251569893</v>
      </c>
      <c r="AH27" s="78">
        <v>262611749</v>
      </c>
      <c r="AI27" s="79">
        <v>151042759</v>
      </c>
      <c r="AJ27" s="114">
        <f t="shared" si="15"/>
        <v>0.57515613667383936</v>
      </c>
      <c r="AK27" s="115">
        <f t="shared" si="16"/>
        <v>-9.7095894984264741E-2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389243563</v>
      </c>
      <c r="E28" s="78">
        <v>41195520</v>
      </c>
      <c r="F28" s="79">
        <f t="shared" si="0"/>
        <v>430439083</v>
      </c>
      <c r="G28" s="77">
        <v>417552607</v>
      </c>
      <c r="H28" s="78">
        <v>41195520</v>
      </c>
      <c r="I28" s="79">
        <f t="shared" si="1"/>
        <v>458748127</v>
      </c>
      <c r="J28" s="77">
        <v>15363825</v>
      </c>
      <c r="K28" s="78">
        <v>0</v>
      </c>
      <c r="L28" s="78">
        <f t="shared" si="2"/>
        <v>15363825</v>
      </c>
      <c r="M28" s="95">
        <f t="shared" si="3"/>
        <v>3.5693378242793068E-2</v>
      </c>
      <c r="N28" s="77">
        <v>30278558</v>
      </c>
      <c r="O28" s="78">
        <v>1995134</v>
      </c>
      <c r="P28" s="78">
        <f t="shared" si="4"/>
        <v>32273692</v>
      </c>
      <c r="Q28" s="95">
        <f t="shared" si="5"/>
        <v>7.4978535348287606E-2</v>
      </c>
      <c r="R28" s="77">
        <v>61315664</v>
      </c>
      <c r="S28" s="78">
        <v>3208424</v>
      </c>
      <c r="T28" s="78">
        <f t="shared" si="6"/>
        <v>64524088</v>
      </c>
      <c r="U28" s="95">
        <f t="shared" si="7"/>
        <v>0.14065253720371049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106958047</v>
      </c>
      <c r="AA28" s="78">
        <f t="shared" si="11"/>
        <v>5203558</v>
      </c>
      <c r="AB28" s="78">
        <f t="shared" si="12"/>
        <v>112161605</v>
      </c>
      <c r="AC28" s="95">
        <f t="shared" si="13"/>
        <v>0.24449496008514493</v>
      </c>
      <c r="AD28" s="77">
        <v>32514386</v>
      </c>
      <c r="AE28" s="78">
        <v>0</v>
      </c>
      <c r="AF28" s="78">
        <f t="shared" si="14"/>
        <v>32514386</v>
      </c>
      <c r="AG28" s="78">
        <v>390574890</v>
      </c>
      <c r="AH28" s="78">
        <v>486892927</v>
      </c>
      <c r="AI28" s="79">
        <v>80799521</v>
      </c>
      <c r="AJ28" s="114">
        <f t="shared" si="15"/>
        <v>0.16594926013373779</v>
      </c>
      <c r="AK28" s="115">
        <f t="shared" si="16"/>
        <v>0.98447813223352898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184407588</v>
      </c>
      <c r="E29" s="78">
        <v>14802012</v>
      </c>
      <c r="F29" s="79">
        <f t="shared" si="0"/>
        <v>199209600</v>
      </c>
      <c r="G29" s="77">
        <v>186549504</v>
      </c>
      <c r="H29" s="78">
        <v>14802012</v>
      </c>
      <c r="I29" s="79">
        <f t="shared" si="1"/>
        <v>201351516</v>
      </c>
      <c r="J29" s="77">
        <v>35866268</v>
      </c>
      <c r="K29" s="78">
        <v>115782</v>
      </c>
      <c r="L29" s="78">
        <f t="shared" si="2"/>
        <v>35982050</v>
      </c>
      <c r="M29" s="95">
        <f t="shared" si="3"/>
        <v>0.18062407634973415</v>
      </c>
      <c r="N29" s="77">
        <v>43874671</v>
      </c>
      <c r="O29" s="78">
        <v>45499</v>
      </c>
      <c r="P29" s="78">
        <f t="shared" si="4"/>
        <v>43920170</v>
      </c>
      <c r="Q29" s="95">
        <f t="shared" si="5"/>
        <v>0.22047215596035533</v>
      </c>
      <c r="R29" s="77">
        <v>35781101</v>
      </c>
      <c r="S29" s="78">
        <v>151492</v>
      </c>
      <c r="T29" s="78">
        <f t="shared" si="6"/>
        <v>35932593</v>
      </c>
      <c r="U29" s="95">
        <f t="shared" si="7"/>
        <v>0.17845702736104554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115522040</v>
      </c>
      <c r="AA29" s="78">
        <f t="shared" si="11"/>
        <v>312773</v>
      </c>
      <c r="AB29" s="78">
        <f t="shared" si="12"/>
        <v>115834813</v>
      </c>
      <c r="AC29" s="95">
        <f t="shared" si="13"/>
        <v>0.57528652031604277</v>
      </c>
      <c r="AD29" s="77">
        <v>36651413</v>
      </c>
      <c r="AE29" s="78">
        <v>19750</v>
      </c>
      <c r="AF29" s="78">
        <f t="shared" si="14"/>
        <v>36671163</v>
      </c>
      <c r="AG29" s="78">
        <v>186985660</v>
      </c>
      <c r="AH29" s="78">
        <v>180982990</v>
      </c>
      <c r="AI29" s="79">
        <v>85874783</v>
      </c>
      <c r="AJ29" s="114">
        <f t="shared" si="15"/>
        <v>0.47449090657635834</v>
      </c>
      <c r="AK29" s="115">
        <f t="shared" si="16"/>
        <v>-2.014034842581891E-2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5353229937</v>
      </c>
      <c r="E30" s="81">
        <f>SUM(E23:E29)</f>
        <v>956711770</v>
      </c>
      <c r="F30" s="82">
        <f t="shared" si="0"/>
        <v>6309941707</v>
      </c>
      <c r="G30" s="80">
        <f>SUM(G23:G29)</f>
        <v>6301410150</v>
      </c>
      <c r="H30" s="81">
        <f>SUM(H23:H29)</f>
        <v>960342718</v>
      </c>
      <c r="I30" s="82">
        <f t="shared" si="1"/>
        <v>7261752868</v>
      </c>
      <c r="J30" s="80">
        <f>SUM(J23:J29)</f>
        <v>1136021901</v>
      </c>
      <c r="K30" s="81">
        <f>SUM(K23:K29)</f>
        <v>103763116</v>
      </c>
      <c r="L30" s="81">
        <f t="shared" si="2"/>
        <v>1239785017</v>
      </c>
      <c r="M30" s="96">
        <f t="shared" si="3"/>
        <v>0.19648121560689405</v>
      </c>
      <c r="N30" s="80">
        <f>SUM(N23:N29)</f>
        <v>1074134058</v>
      </c>
      <c r="O30" s="81">
        <f>SUM(O23:O29)</f>
        <v>104153762</v>
      </c>
      <c r="P30" s="81">
        <f t="shared" si="4"/>
        <v>1178287820</v>
      </c>
      <c r="Q30" s="96">
        <f t="shared" si="5"/>
        <v>0.18673513555487431</v>
      </c>
      <c r="R30" s="80">
        <f>SUM(R23:R29)</f>
        <v>966571178</v>
      </c>
      <c r="S30" s="81">
        <f>SUM(S23:S29)</f>
        <v>166893270</v>
      </c>
      <c r="T30" s="81">
        <f t="shared" si="6"/>
        <v>1133464448</v>
      </c>
      <c r="U30" s="96">
        <f t="shared" si="7"/>
        <v>0.1560868937023154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3176727137</v>
      </c>
      <c r="AA30" s="81">
        <f t="shared" si="11"/>
        <v>374810148</v>
      </c>
      <c r="AB30" s="81">
        <f t="shared" si="12"/>
        <v>3551537285</v>
      </c>
      <c r="AC30" s="96">
        <f t="shared" si="13"/>
        <v>0.48907438046403096</v>
      </c>
      <c r="AD30" s="80">
        <f>SUM(AD23:AD29)</f>
        <v>994948960</v>
      </c>
      <c r="AE30" s="81">
        <f>SUM(AE23:AE29)</f>
        <v>132329986</v>
      </c>
      <c r="AF30" s="81">
        <f t="shared" si="14"/>
        <v>1127278946</v>
      </c>
      <c r="AG30" s="81">
        <f>SUM(AG23:AG29)</f>
        <v>5730204412</v>
      </c>
      <c r="AH30" s="81">
        <f>SUM(AH23:AH29)</f>
        <v>6878793299</v>
      </c>
      <c r="AI30" s="82">
        <f>SUM(AI23:AI29)</f>
        <v>3402366156</v>
      </c>
      <c r="AJ30" s="116">
        <f t="shared" si="15"/>
        <v>0.49461671664049228</v>
      </c>
      <c r="AK30" s="117">
        <f t="shared" si="16"/>
        <v>5.4871086007135528E-3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1126988925</v>
      </c>
      <c r="E31" s="78">
        <v>134568093</v>
      </c>
      <c r="F31" s="79">
        <f t="shared" si="0"/>
        <v>1261557018</v>
      </c>
      <c r="G31" s="77">
        <v>1204883486</v>
      </c>
      <c r="H31" s="78">
        <v>129647591</v>
      </c>
      <c r="I31" s="79">
        <f t="shared" si="1"/>
        <v>1334531077</v>
      </c>
      <c r="J31" s="77">
        <v>0</v>
      </c>
      <c r="K31" s="78">
        <v>0</v>
      </c>
      <c r="L31" s="78">
        <f t="shared" si="2"/>
        <v>0</v>
      </c>
      <c r="M31" s="95">
        <f t="shared" si="3"/>
        <v>0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517047013</v>
      </c>
      <c r="S31" s="78">
        <v>54079529</v>
      </c>
      <c r="T31" s="78">
        <f t="shared" si="6"/>
        <v>571126542</v>
      </c>
      <c r="U31" s="95">
        <f t="shared" si="7"/>
        <v>0.42796046629643231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517047013</v>
      </c>
      <c r="AA31" s="78">
        <f t="shared" si="11"/>
        <v>54079529</v>
      </c>
      <c r="AB31" s="78">
        <f t="shared" si="12"/>
        <v>571126542</v>
      </c>
      <c r="AC31" s="95">
        <f t="shared" si="13"/>
        <v>0.42796046629643231</v>
      </c>
      <c r="AD31" s="77">
        <v>162139189</v>
      </c>
      <c r="AE31" s="78">
        <v>12853228</v>
      </c>
      <c r="AF31" s="78">
        <f t="shared" si="14"/>
        <v>174992417</v>
      </c>
      <c r="AG31" s="78">
        <v>1181774669</v>
      </c>
      <c r="AH31" s="78">
        <v>1189068179</v>
      </c>
      <c r="AI31" s="79">
        <v>517261331</v>
      </c>
      <c r="AJ31" s="114">
        <f t="shared" si="15"/>
        <v>0.43501402201765588</v>
      </c>
      <c r="AK31" s="115">
        <f t="shared" si="16"/>
        <v>2.2637216617220619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1133185835</v>
      </c>
      <c r="E32" s="78">
        <v>153235050</v>
      </c>
      <c r="F32" s="79">
        <f t="shared" si="0"/>
        <v>1286420885</v>
      </c>
      <c r="G32" s="77">
        <v>1082962420</v>
      </c>
      <c r="H32" s="78">
        <v>133371050</v>
      </c>
      <c r="I32" s="79">
        <f t="shared" si="1"/>
        <v>1216333470</v>
      </c>
      <c r="J32" s="77">
        <v>195608345</v>
      </c>
      <c r="K32" s="78">
        <v>3930273</v>
      </c>
      <c r="L32" s="78">
        <f t="shared" si="2"/>
        <v>199538618</v>
      </c>
      <c r="M32" s="95">
        <f t="shared" si="3"/>
        <v>0.15511145716512523</v>
      </c>
      <c r="N32" s="77">
        <v>190441581</v>
      </c>
      <c r="O32" s="78">
        <v>19253199</v>
      </c>
      <c r="P32" s="78">
        <f t="shared" si="4"/>
        <v>209694780</v>
      </c>
      <c r="Q32" s="95">
        <f t="shared" si="5"/>
        <v>0.16300635541998371</v>
      </c>
      <c r="R32" s="77">
        <v>154587943</v>
      </c>
      <c r="S32" s="78">
        <v>23566193</v>
      </c>
      <c r="T32" s="78">
        <f t="shared" si="6"/>
        <v>178154136</v>
      </c>
      <c r="U32" s="95">
        <f t="shared" si="7"/>
        <v>0.14646816879913696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540637869</v>
      </c>
      <c r="AA32" s="78">
        <f t="shared" si="11"/>
        <v>46749665</v>
      </c>
      <c r="AB32" s="78">
        <f t="shared" si="12"/>
        <v>587387534</v>
      </c>
      <c r="AC32" s="95">
        <f t="shared" si="13"/>
        <v>0.48291652617271152</v>
      </c>
      <c r="AD32" s="77">
        <v>209728432</v>
      </c>
      <c r="AE32" s="78">
        <v>4604928</v>
      </c>
      <c r="AF32" s="78">
        <f t="shared" si="14"/>
        <v>214333360</v>
      </c>
      <c r="AG32" s="78">
        <v>1147404004</v>
      </c>
      <c r="AH32" s="78">
        <v>1133363528</v>
      </c>
      <c r="AI32" s="79">
        <v>650042960</v>
      </c>
      <c r="AJ32" s="114">
        <f t="shared" si="15"/>
        <v>0.57355203687126233</v>
      </c>
      <c r="AK32" s="115">
        <f t="shared" si="16"/>
        <v>-0.1687988468057422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1730882840</v>
      </c>
      <c r="E33" s="78">
        <v>208791610</v>
      </c>
      <c r="F33" s="79">
        <f t="shared" si="0"/>
        <v>1939674450</v>
      </c>
      <c r="G33" s="77">
        <v>1764899095</v>
      </c>
      <c r="H33" s="78">
        <v>160568000</v>
      </c>
      <c r="I33" s="79">
        <f t="shared" si="1"/>
        <v>1925467095</v>
      </c>
      <c r="J33" s="77">
        <v>291535892</v>
      </c>
      <c r="K33" s="78">
        <v>5832696</v>
      </c>
      <c r="L33" s="78">
        <f t="shared" si="2"/>
        <v>297368588</v>
      </c>
      <c r="M33" s="95">
        <f t="shared" si="3"/>
        <v>0.15330850390899359</v>
      </c>
      <c r="N33" s="77">
        <v>375301987</v>
      </c>
      <c r="O33" s="78">
        <v>23227029</v>
      </c>
      <c r="P33" s="78">
        <f t="shared" si="4"/>
        <v>398529016</v>
      </c>
      <c r="Q33" s="95">
        <f t="shared" si="5"/>
        <v>0.205461806232484</v>
      </c>
      <c r="R33" s="77">
        <v>462025796</v>
      </c>
      <c r="S33" s="78">
        <v>11605246</v>
      </c>
      <c r="T33" s="78">
        <f t="shared" si="6"/>
        <v>473631042</v>
      </c>
      <c r="U33" s="95">
        <f t="shared" si="7"/>
        <v>0.24598241290641221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1128863675</v>
      </c>
      <c r="AA33" s="78">
        <f t="shared" si="11"/>
        <v>40664971</v>
      </c>
      <c r="AB33" s="78">
        <f t="shared" si="12"/>
        <v>1169528646</v>
      </c>
      <c r="AC33" s="95">
        <f t="shared" si="13"/>
        <v>0.6073999649420132</v>
      </c>
      <c r="AD33" s="77">
        <v>348922519</v>
      </c>
      <c r="AE33" s="78">
        <v>20588963</v>
      </c>
      <c r="AF33" s="78">
        <f t="shared" si="14"/>
        <v>369511482</v>
      </c>
      <c r="AG33" s="78">
        <v>1956568265</v>
      </c>
      <c r="AH33" s="78">
        <v>1803858635</v>
      </c>
      <c r="AI33" s="79">
        <v>1070405731</v>
      </c>
      <c r="AJ33" s="114">
        <f t="shared" si="15"/>
        <v>0.59339779195058706</v>
      </c>
      <c r="AK33" s="115">
        <f t="shared" si="16"/>
        <v>0.28177625073095824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276898668</v>
      </c>
      <c r="E34" s="78">
        <v>57906890</v>
      </c>
      <c r="F34" s="79">
        <f t="shared" si="0"/>
        <v>334805558</v>
      </c>
      <c r="G34" s="77">
        <v>312087873</v>
      </c>
      <c r="H34" s="78">
        <v>44755000</v>
      </c>
      <c r="I34" s="79">
        <f t="shared" si="1"/>
        <v>356842873</v>
      </c>
      <c r="J34" s="77">
        <v>28189031</v>
      </c>
      <c r="K34" s="78">
        <v>166504</v>
      </c>
      <c r="L34" s="78">
        <f t="shared" si="2"/>
        <v>28355535</v>
      </c>
      <c r="M34" s="95">
        <f t="shared" si="3"/>
        <v>8.4692545635697003E-2</v>
      </c>
      <c r="N34" s="77">
        <v>44665505</v>
      </c>
      <c r="O34" s="78">
        <v>5520892</v>
      </c>
      <c r="P34" s="78">
        <f t="shared" si="4"/>
        <v>50186397</v>
      </c>
      <c r="Q34" s="95">
        <f t="shared" si="5"/>
        <v>0.14989714418062319</v>
      </c>
      <c r="R34" s="77">
        <v>38880593</v>
      </c>
      <c r="S34" s="78">
        <v>6845668</v>
      </c>
      <c r="T34" s="78">
        <f t="shared" si="6"/>
        <v>45726261</v>
      </c>
      <c r="U34" s="95">
        <f t="shared" si="7"/>
        <v>0.12814116368803027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111735129</v>
      </c>
      <c r="AA34" s="78">
        <f t="shared" si="11"/>
        <v>12533064</v>
      </c>
      <c r="AB34" s="78">
        <f t="shared" si="12"/>
        <v>124268193</v>
      </c>
      <c r="AC34" s="95">
        <f t="shared" si="13"/>
        <v>0.34824344943551666</v>
      </c>
      <c r="AD34" s="77">
        <v>39268971</v>
      </c>
      <c r="AE34" s="78">
        <v>12595712</v>
      </c>
      <c r="AF34" s="78">
        <f t="shared" si="14"/>
        <v>51864683</v>
      </c>
      <c r="AG34" s="78">
        <v>342265507</v>
      </c>
      <c r="AH34" s="78">
        <v>333197224</v>
      </c>
      <c r="AI34" s="79">
        <v>137783518</v>
      </c>
      <c r="AJ34" s="114">
        <f t="shared" si="15"/>
        <v>0.41351940555183014</v>
      </c>
      <c r="AK34" s="115">
        <f t="shared" si="16"/>
        <v>-0.11835456509008258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183597000</v>
      </c>
      <c r="E35" s="78">
        <v>3100000</v>
      </c>
      <c r="F35" s="79">
        <f t="shared" si="0"/>
        <v>186697000</v>
      </c>
      <c r="G35" s="77">
        <v>189881250</v>
      </c>
      <c r="H35" s="78">
        <v>4945000</v>
      </c>
      <c r="I35" s="79">
        <f t="shared" si="1"/>
        <v>194826250</v>
      </c>
      <c r="J35" s="77">
        <v>39874744</v>
      </c>
      <c r="K35" s="78">
        <v>12994</v>
      </c>
      <c r="L35" s="78">
        <f t="shared" si="2"/>
        <v>39887738</v>
      </c>
      <c r="M35" s="95">
        <f t="shared" si="3"/>
        <v>0.2136495926554792</v>
      </c>
      <c r="N35" s="77">
        <v>42312938</v>
      </c>
      <c r="O35" s="78">
        <v>299192</v>
      </c>
      <c r="P35" s="78">
        <f t="shared" si="4"/>
        <v>42612130</v>
      </c>
      <c r="Q35" s="95">
        <f t="shared" si="5"/>
        <v>0.22824217850313611</v>
      </c>
      <c r="R35" s="77">
        <v>36381764</v>
      </c>
      <c r="S35" s="78">
        <v>752610</v>
      </c>
      <c r="T35" s="78">
        <f t="shared" si="6"/>
        <v>37134374</v>
      </c>
      <c r="U35" s="95">
        <f t="shared" si="7"/>
        <v>0.19060251891108101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118569446</v>
      </c>
      <c r="AA35" s="78">
        <f t="shared" si="11"/>
        <v>1064796</v>
      </c>
      <c r="AB35" s="78">
        <f t="shared" si="12"/>
        <v>119634242</v>
      </c>
      <c r="AC35" s="95">
        <f t="shared" si="13"/>
        <v>0.61405607303943899</v>
      </c>
      <c r="AD35" s="77">
        <v>35213175</v>
      </c>
      <c r="AE35" s="78">
        <v>139738</v>
      </c>
      <c r="AF35" s="78">
        <f t="shared" si="14"/>
        <v>35352913</v>
      </c>
      <c r="AG35" s="78">
        <v>193125240</v>
      </c>
      <c r="AH35" s="78">
        <v>194375400</v>
      </c>
      <c r="AI35" s="79">
        <v>118213450</v>
      </c>
      <c r="AJ35" s="114">
        <f t="shared" si="15"/>
        <v>0.60817083849087894</v>
      </c>
      <c r="AK35" s="115">
        <f t="shared" si="16"/>
        <v>5.0390783922105609E-2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4451553268</v>
      </c>
      <c r="E36" s="81">
        <f>SUM(E31:E35)</f>
        <v>557601643</v>
      </c>
      <c r="F36" s="82">
        <f t="shared" si="0"/>
        <v>5009154911</v>
      </c>
      <c r="G36" s="80">
        <f>SUM(G31:G35)</f>
        <v>4554714124</v>
      </c>
      <c r="H36" s="81">
        <f>SUM(H31:H35)</f>
        <v>473286641</v>
      </c>
      <c r="I36" s="82">
        <f t="shared" si="1"/>
        <v>5028000765</v>
      </c>
      <c r="J36" s="80">
        <f>SUM(J31:J35)</f>
        <v>555208012</v>
      </c>
      <c r="K36" s="81">
        <f>SUM(K31:K35)</f>
        <v>9942467</v>
      </c>
      <c r="L36" s="81">
        <f t="shared" si="2"/>
        <v>565150479</v>
      </c>
      <c r="M36" s="96">
        <f t="shared" si="3"/>
        <v>0.11282351794689785</v>
      </c>
      <c r="N36" s="80">
        <f>SUM(N31:N35)</f>
        <v>652722011</v>
      </c>
      <c r="O36" s="81">
        <f>SUM(O31:O35)</f>
        <v>48300312</v>
      </c>
      <c r="P36" s="81">
        <f t="shared" si="4"/>
        <v>701022323</v>
      </c>
      <c r="Q36" s="96">
        <f t="shared" si="5"/>
        <v>0.13994822189678532</v>
      </c>
      <c r="R36" s="80">
        <f>SUM(R31:R35)</f>
        <v>1208923109</v>
      </c>
      <c r="S36" s="81">
        <f>SUM(S31:S35)</f>
        <v>96849246</v>
      </c>
      <c r="T36" s="81">
        <f t="shared" si="6"/>
        <v>1305772355</v>
      </c>
      <c r="U36" s="96">
        <f t="shared" si="7"/>
        <v>0.25970011064626397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2416853132</v>
      </c>
      <c r="AA36" s="81">
        <f t="shared" si="11"/>
        <v>155092025</v>
      </c>
      <c r="AB36" s="81">
        <f t="shared" si="12"/>
        <v>2571945157</v>
      </c>
      <c r="AC36" s="96">
        <f t="shared" si="13"/>
        <v>0.51152441640489688</v>
      </c>
      <c r="AD36" s="80">
        <f>SUM(AD31:AD35)</f>
        <v>795272286</v>
      </c>
      <c r="AE36" s="81">
        <f>SUM(AE31:AE35)</f>
        <v>50782569</v>
      </c>
      <c r="AF36" s="81">
        <f t="shared" si="14"/>
        <v>846054855</v>
      </c>
      <c r="AG36" s="81">
        <f>SUM(AG31:AG35)</f>
        <v>4821137685</v>
      </c>
      <c r="AH36" s="81">
        <f>SUM(AH31:AH35)</f>
        <v>4653862966</v>
      </c>
      <c r="AI36" s="82">
        <f>SUM(AI31:AI35)</f>
        <v>2493706990</v>
      </c>
      <c r="AJ36" s="116">
        <f t="shared" si="15"/>
        <v>0.53583592989703854</v>
      </c>
      <c r="AK36" s="117">
        <f t="shared" si="16"/>
        <v>0.5433660681493282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25338686929</v>
      </c>
      <c r="E37" s="84">
        <f>SUM(E9,E11:E14,E16:E21,E23:E29,E31:E35)</f>
        <v>3324984063</v>
      </c>
      <c r="F37" s="85">
        <f t="shared" si="0"/>
        <v>28663670992</v>
      </c>
      <c r="G37" s="83">
        <f>SUM(G9,G11:G14,G16:G21,G23:G29,G31:G35)</f>
        <v>26547542971</v>
      </c>
      <c r="H37" s="84">
        <f>SUM(H9,H11:H14,H16:H21,H23:H29,H31:H35)</f>
        <v>3423727401</v>
      </c>
      <c r="I37" s="85">
        <f t="shared" si="1"/>
        <v>29971270372</v>
      </c>
      <c r="J37" s="83">
        <f>SUM(J9,J11:J14,J16:J21,J23:J29,J31:J35)</f>
        <v>5038136600</v>
      </c>
      <c r="K37" s="84">
        <f>SUM(K9,K11:K14,K16:K21,K23:K29,K31:K35)</f>
        <v>196459351</v>
      </c>
      <c r="L37" s="84">
        <f t="shared" si="2"/>
        <v>5234595951</v>
      </c>
      <c r="M37" s="97">
        <f t="shared" si="3"/>
        <v>0.18262126831071185</v>
      </c>
      <c r="N37" s="83">
        <f>SUM(N9,N11:N14,N16:N21,N23:N29,N31:N35)</f>
        <v>4736405968</v>
      </c>
      <c r="O37" s="84">
        <f>SUM(O9,O11:O14,O16:O21,O23:O29,O31:O35)</f>
        <v>477254538</v>
      </c>
      <c r="P37" s="84">
        <f t="shared" si="4"/>
        <v>5213660506</v>
      </c>
      <c r="Q37" s="97">
        <f t="shared" si="5"/>
        <v>0.18189088576460172</v>
      </c>
      <c r="R37" s="83">
        <f>SUM(R9,R11:R14,R16:R21,R23:R29,R31:R35)</f>
        <v>5912094360</v>
      </c>
      <c r="S37" s="84">
        <f>SUM(S9,S11:S14,S16:S21,S23:S29,S31:S35)</f>
        <v>498331563</v>
      </c>
      <c r="T37" s="84">
        <f t="shared" si="6"/>
        <v>6410425923</v>
      </c>
      <c r="U37" s="97">
        <f t="shared" si="7"/>
        <v>0.21388569264614155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15686636928</v>
      </c>
      <c r="AA37" s="84">
        <f t="shared" si="11"/>
        <v>1172045452</v>
      </c>
      <c r="AB37" s="84">
        <f t="shared" si="12"/>
        <v>16858682380</v>
      </c>
      <c r="AC37" s="97">
        <f t="shared" si="13"/>
        <v>0.562494754835279</v>
      </c>
      <c r="AD37" s="83">
        <f>SUM(AD9,AD11:AD14,AD16:AD21,AD23:AD29,AD31:AD35)</f>
        <v>4516873917</v>
      </c>
      <c r="AE37" s="84">
        <f>SUM(AE9,AE11:AE14,AE16:AE21,AE23:AE29,AE31:AE35)</f>
        <v>415632750</v>
      </c>
      <c r="AF37" s="84">
        <f t="shared" si="14"/>
        <v>4932506667</v>
      </c>
      <c r="AG37" s="84">
        <f>SUM(AG9,AG11:AG14,AG16:AG21,AG23:AG29,AG31:AG35)</f>
        <v>26747768989</v>
      </c>
      <c r="AH37" s="84">
        <f>SUM(AH9,AH11:AH14,AH16:AH21,AH23:AH29,AH31:AH35)</f>
        <v>27825099371</v>
      </c>
      <c r="AI37" s="85">
        <f>SUM(AI9,AI11:AI14,AI16:AI21,AI23:AI29,AI31:AI35)</f>
        <v>14931298681</v>
      </c>
      <c r="AJ37" s="118">
        <f t="shared" si="15"/>
        <v>0.53661259145625062</v>
      </c>
      <c r="AK37" s="119">
        <f t="shared" si="16"/>
        <v>0.29962843555544261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oiUl4pTljhlIoBEb4rDW5EBLomBSqD1dRy2nqGX03L7czBkJ+mGahJAeJ8ATd6hgJtHALxXYRHYT49r9o0tDLw==" saltValue="lDB5OKjTuDU65WcZ1Ze/tA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54927661811</v>
      </c>
      <c r="E9" s="78">
        <v>2767670180</v>
      </c>
      <c r="F9" s="79">
        <f>$D9       +$E9</f>
        <v>57695331991</v>
      </c>
      <c r="G9" s="77">
        <v>55070116923</v>
      </c>
      <c r="H9" s="78">
        <v>2718720150</v>
      </c>
      <c r="I9" s="79">
        <f>$G9       +$H9</f>
        <v>57788837073</v>
      </c>
      <c r="J9" s="77">
        <v>12268055217</v>
      </c>
      <c r="K9" s="78">
        <v>217657645</v>
      </c>
      <c r="L9" s="78">
        <f>$J9       +$K9</f>
        <v>12485712862</v>
      </c>
      <c r="M9" s="95">
        <f>IF(($F9       =0),0,($L9       /$F9       ))</f>
        <v>0.21640767859603735</v>
      </c>
      <c r="N9" s="77">
        <v>12384137608</v>
      </c>
      <c r="O9" s="78">
        <v>486153631</v>
      </c>
      <c r="P9" s="78">
        <f>$N9       +$O9</f>
        <v>12870291239</v>
      </c>
      <c r="Q9" s="95">
        <f>IF(($F9       =0),0,($P9       /$F9       ))</f>
        <v>0.22307335437479864</v>
      </c>
      <c r="R9" s="77">
        <v>9837540536</v>
      </c>
      <c r="S9" s="78">
        <v>555565746</v>
      </c>
      <c r="T9" s="78">
        <f>$R9       +$S9</f>
        <v>10393106282</v>
      </c>
      <c r="U9" s="95">
        <f>IF(($I9       =0),0,($T9       /$I9       ))</f>
        <v>0.17984626111910199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34489733361</v>
      </c>
      <c r="AA9" s="78">
        <f>$K9       +$O9       +$S9</f>
        <v>1259377022</v>
      </c>
      <c r="AB9" s="78">
        <f>$Z9       +$AA9</f>
        <v>35749110383</v>
      </c>
      <c r="AC9" s="95">
        <f>IF(($I9       =0),0,($AB9       /$I9       ))</f>
        <v>0.61861619291353831</v>
      </c>
      <c r="AD9" s="77">
        <v>11422138805</v>
      </c>
      <c r="AE9" s="78">
        <v>466528788</v>
      </c>
      <c r="AF9" s="78">
        <f>$AD9       +$AE9</f>
        <v>11888667593</v>
      </c>
      <c r="AG9" s="78">
        <v>51292961065</v>
      </c>
      <c r="AH9" s="78">
        <v>53361793324</v>
      </c>
      <c r="AI9" s="79">
        <v>35627193367</v>
      </c>
      <c r="AJ9" s="114">
        <f>IF(($AH9       =0),0,($AI9       /$AH9       ))</f>
        <v>0.66765359909627164</v>
      </c>
      <c r="AK9" s="115">
        <f>IF(($AF9       =0),0,(($T9       /$AF9       )-1))</f>
        <v>-0.12579721817443867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73379686139</v>
      </c>
      <c r="E10" s="78">
        <v>7642206000</v>
      </c>
      <c r="F10" s="79">
        <f t="shared" ref="F10:F23" si="0">$D10      +$E10</f>
        <v>81021892139</v>
      </c>
      <c r="G10" s="77">
        <v>70151595351</v>
      </c>
      <c r="H10" s="78">
        <v>6903334000</v>
      </c>
      <c r="I10" s="79">
        <f t="shared" ref="I10:I23" si="1">$G10      +$H10</f>
        <v>77054929351</v>
      </c>
      <c r="J10" s="77">
        <v>24263227014</v>
      </c>
      <c r="K10" s="78">
        <v>924276495</v>
      </c>
      <c r="L10" s="78">
        <f t="shared" ref="L10:L23" si="2">$J10      +$K10</f>
        <v>25187503509</v>
      </c>
      <c r="M10" s="95">
        <f t="shared" ref="M10:M23" si="3">IF(($F10      =0),0,($L10      /$F10      ))</f>
        <v>0.31087281281691964</v>
      </c>
      <c r="N10" s="77">
        <v>18177354882</v>
      </c>
      <c r="O10" s="78">
        <v>1249695285</v>
      </c>
      <c r="P10" s="78">
        <f t="shared" ref="P10:P23" si="4">$N10      +$O10</f>
        <v>19427050167</v>
      </c>
      <c r="Q10" s="95">
        <f t="shared" ref="Q10:Q23" si="5">IF(($F10      =0),0,($P10      /$F10      ))</f>
        <v>0.23977532064631657</v>
      </c>
      <c r="R10" s="77">
        <v>20360069421</v>
      </c>
      <c r="S10" s="78">
        <v>1011588887</v>
      </c>
      <c r="T10" s="78">
        <f t="shared" ref="T10:T23" si="6">$R10      +$S10</f>
        <v>21371658308</v>
      </c>
      <c r="U10" s="95">
        <f t="shared" ref="U10:U23" si="7">IF(($I10      =0),0,($T10      /$I10      ))</f>
        <v>0.27735614694613492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      +$R10</f>
        <v>62800651317</v>
      </c>
      <c r="AA10" s="78">
        <f t="shared" ref="AA10:AA23" si="11">$K10      +$O10      +$S10</f>
        <v>3185560667</v>
      </c>
      <c r="AB10" s="78">
        <f t="shared" ref="AB10:AB23" si="12">$Z10      +$AA10</f>
        <v>65986211984</v>
      </c>
      <c r="AC10" s="95">
        <f t="shared" ref="AC10:AC23" si="13">IF(($I10      =0),0,($AB10      /$I10      ))</f>
        <v>0.85635289707969409</v>
      </c>
      <c r="AD10" s="77">
        <v>16295536810</v>
      </c>
      <c r="AE10" s="78">
        <v>667217750</v>
      </c>
      <c r="AF10" s="78">
        <f t="shared" ref="AF10:AF23" si="14">$AD10      +$AE10</f>
        <v>16962754560</v>
      </c>
      <c r="AG10" s="78">
        <v>77475204261</v>
      </c>
      <c r="AH10" s="78">
        <v>71745909653</v>
      </c>
      <c r="AI10" s="79">
        <v>56209898773</v>
      </c>
      <c r="AJ10" s="114">
        <f t="shared" ref="AJ10:AJ23" si="15">IF(($AH10      =0),0,($AI10      /$AH10      ))</f>
        <v>0.78345788693543483</v>
      </c>
      <c r="AK10" s="115">
        <f t="shared" ref="AK10:AK23" si="16">IF(($AF10      =0),0,(($T10      /$AF10      )-1))</f>
        <v>0.259916733004949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44617907375</v>
      </c>
      <c r="E11" s="78">
        <v>2228221908</v>
      </c>
      <c r="F11" s="79">
        <f t="shared" si="0"/>
        <v>46846129283</v>
      </c>
      <c r="G11" s="77">
        <v>44617907375</v>
      </c>
      <c r="H11" s="78">
        <v>2228221908</v>
      </c>
      <c r="I11" s="79">
        <f t="shared" si="1"/>
        <v>46846129283</v>
      </c>
      <c r="J11" s="77">
        <v>4182660839</v>
      </c>
      <c r="K11" s="78">
        <v>82151767</v>
      </c>
      <c r="L11" s="78">
        <f t="shared" si="2"/>
        <v>4264812606</v>
      </c>
      <c r="M11" s="95">
        <f t="shared" si="3"/>
        <v>9.1038740473861485E-2</v>
      </c>
      <c r="N11" s="77">
        <v>23827174635</v>
      </c>
      <c r="O11" s="78">
        <v>464467609</v>
      </c>
      <c r="P11" s="78">
        <f t="shared" si="4"/>
        <v>24291642244</v>
      </c>
      <c r="Q11" s="95">
        <f t="shared" si="5"/>
        <v>0.5185410751281686</v>
      </c>
      <c r="R11" s="77">
        <v>8705947459</v>
      </c>
      <c r="S11" s="78">
        <v>403942741</v>
      </c>
      <c r="T11" s="78">
        <f t="shared" si="6"/>
        <v>9109890200</v>
      </c>
      <c r="U11" s="95">
        <f t="shared" si="7"/>
        <v>0.19446409638172368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36715782933</v>
      </c>
      <c r="AA11" s="78">
        <f t="shared" si="11"/>
        <v>950562117</v>
      </c>
      <c r="AB11" s="78">
        <f t="shared" si="12"/>
        <v>37666345050</v>
      </c>
      <c r="AC11" s="95">
        <f t="shared" si="13"/>
        <v>0.80404391198375369</v>
      </c>
      <c r="AD11" s="77">
        <v>6153690094</v>
      </c>
      <c r="AE11" s="78">
        <v>175146660</v>
      </c>
      <c r="AF11" s="78">
        <f t="shared" si="14"/>
        <v>6328836754</v>
      </c>
      <c r="AG11" s="78">
        <v>44942152461</v>
      </c>
      <c r="AH11" s="78">
        <v>44945527620</v>
      </c>
      <c r="AI11" s="79">
        <v>21211757998</v>
      </c>
      <c r="AJ11" s="114">
        <f t="shared" si="15"/>
        <v>0.47194368652958313</v>
      </c>
      <c r="AK11" s="115">
        <f t="shared" si="16"/>
        <v>0.43942568817915828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172925255325</v>
      </c>
      <c r="E12" s="81">
        <f>SUM(E9:E11)</f>
        <v>12638098088</v>
      </c>
      <c r="F12" s="82">
        <f t="shared" si="0"/>
        <v>185563353413</v>
      </c>
      <c r="G12" s="80">
        <f>SUM(G9:G11)</f>
        <v>169839619649</v>
      </c>
      <c r="H12" s="81">
        <f>SUM(H9:H11)</f>
        <v>11850276058</v>
      </c>
      <c r="I12" s="82">
        <f t="shared" si="1"/>
        <v>181689895707</v>
      </c>
      <c r="J12" s="80">
        <f>SUM(J9:J11)</f>
        <v>40713943070</v>
      </c>
      <c r="K12" s="81">
        <f>SUM(K9:K11)</f>
        <v>1224085907</v>
      </c>
      <c r="L12" s="81">
        <f t="shared" si="2"/>
        <v>41938028977</v>
      </c>
      <c r="M12" s="96">
        <f t="shared" si="3"/>
        <v>0.22600383214491934</v>
      </c>
      <c r="N12" s="80">
        <f>SUM(N9:N11)</f>
        <v>54388667125</v>
      </c>
      <c r="O12" s="81">
        <f>SUM(O9:O11)</f>
        <v>2200316525</v>
      </c>
      <c r="P12" s="81">
        <f t="shared" si="4"/>
        <v>56588983650</v>
      </c>
      <c r="Q12" s="96">
        <f t="shared" si="5"/>
        <v>0.30495775490784782</v>
      </c>
      <c r="R12" s="80">
        <f>SUM(R9:R11)</f>
        <v>38903557416</v>
      </c>
      <c r="S12" s="81">
        <f>SUM(S9:S11)</f>
        <v>1971097374</v>
      </c>
      <c r="T12" s="81">
        <f t="shared" si="6"/>
        <v>40874654790</v>
      </c>
      <c r="U12" s="96">
        <f t="shared" si="7"/>
        <v>0.22496933377030506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134006167611</v>
      </c>
      <c r="AA12" s="81">
        <f t="shared" si="11"/>
        <v>5395499806</v>
      </c>
      <c r="AB12" s="81">
        <f t="shared" si="12"/>
        <v>139401667417</v>
      </c>
      <c r="AC12" s="96">
        <f t="shared" si="13"/>
        <v>0.76725052251559656</v>
      </c>
      <c r="AD12" s="80">
        <f>SUM(AD9:AD11)</f>
        <v>33871365709</v>
      </c>
      <c r="AE12" s="81">
        <f>SUM(AE9:AE11)</f>
        <v>1308893198</v>
      </c>
      <c r="AF12" s="81">
        <f t="shared" si="14"/>
        <v>35180258907</v>
      </c>
      <c r="AG12" s="81">
        <f>SUM(AG9:AG11)</f>
        <v>173710317787</v>
      </c>
      <c r="AH12" s="81">
        <f>SUM(AH9:AH11)</f>
        <v>170053230597</v>
      </c>
      <c r="AI12" s="82">
        <f>SUM(AI9:AI11)</f>
        <v>113048850138</v>
      </c>
      <c r="AJ12" s="116">
        <f t="shared" si="15"/>
        <v>0.66478507783194307</v>
      </c>
      <c r="AK12" s="117">
        <f t="shared" si="16"/>
        <v>0.16186338759056018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7634264607</v>
      </c>
      <c r="E13" s="78">
        <v>539962860</v>
      </c>
      <c r="F13" s="79">
        <f t="shared" si="0"/>
        <v>8174227467</v>
      </c>
      <c r="G13" s="77">
        <v>7645789785</v>
      </c>
      <c r="H13" s="78">
        <v>489733147</v>
      </c>
      <c r="I13" s="79">
        <f t="shared" si="1"/>
        <v>8135522932</v>
      </c>
      <c r="J13" s="77">
        <v>2033612951</v>
      </c>
      <c r="K13" s="78">
        <v>5857634</v>
      </c>
      <c r="L13" s="78">
        <f t="shared" si="2"/>
        <v>2039470585</v>
      </c>
      <c r="M13" s="95">
        <f t="shared" si="3"/>
        <v>0.24950010178130022</v>
      </c>
      <c r="N13" s="77">
        <v>1866592654</v>
      </c>
      <c r="O13" s="78">
        <v>31780599</v>
      </c>
      <c r="P13" s="78">
        <f t="shared" si="4"/>
        <v>1898373253</v>
      </c>
      <c r="Q13" s="95">
        <f t="shared" si="5"/>
        <v>0.2322388581262122</v>
      </c>
      <c r="R13" s="77">
        <v>1830715623</v>
      </c>
      <c r="S13" s="78">
        <v>57536382</v>
      </c>
      <c r="T13" s="78">
        <f t="shared" si="6"/>
        <v>1888252005</v>
      </c>
      <c r="U13" s="95">
        <f t="shared" si="7"/>
        <v>0.23209964753129897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5730921228</v>
      </c>
      <c r="AA13" s="78">
        <f t="shared" si="11"/>
        <v>95174615</v>
      </c>
      <c r="AB13" s="78">
        <f t="shared" si="12"/>
        <v>5826095843</v>
      </c>
      <c r="AC13" s="95">
        <f t="shared" si="13"/>
        <v>0.7161304677888406</v>
      </c>
      <c r="AD13" s="77">
        <v>1297568949</v>
      </c>
      <c r="AE13" s="78">
        <v>80241810</v>
      </c>
      <c r="AF13" s="78">
        <f t="shared" si="14"/>
        <v>1377810759</v>
      </c>
      <c r="AG13" s="78">
        <v>7239097807</v>
      </c>
      <c r="AH13" s="78">
        <v>7317699841</v>
      </c>
      <c r="AI13" s="79">
        <v>4705061525</v>
      </c>
      <c r="AJ13" s="114">
        <f t="shared" si="15"/>
        <v>0.64297000795772319</v>
      </c>
      <c r="AK13" s="115">
        <f t="shared" si="16"/>
        <v>0.37047268114706311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1801034820</v>
      </c>
      <c r="E14" s="78">
        <v>259622261</v>
      </c>
      <c r="F14" s="79">
        <f t="shared" si="0"/>
        <v>2060657081</v>
      </c>
      <c r="G14" s="77">
        <v>1733012920</v>
      </c>
      <c r="H14" s="78">
        <v>270011744</v>
      </c>
      <c r="I14" s="79">
        <f t="shared" si="1"/>
        <v>2003024664</v>
      </c>
      <c r="J14" s="77">
        <v>332163352</v>
      </c>
      <c r="K14" s="78">
        <v>27769463</v>
      </c>
      <c r="L14" s="78">
        <f t="shared" si="2"/>
        <v>359932815</v>
      </c>
      <c r="M14" s="95">
        <f t="shared" si="3"/>
        <v>0.17466895308234937</v>
      </c>
      <c r="N14" s="77">
        <v>367235934</v>
      </c>
      <c r="O14" s="78">
        <v>54197270</v>
      </c>
      <c r="P14" s="78">
        <f t="shared" si="4"/>
        <v>421433204</v>
      </c>
      <c r="Q14" s="95">
        <f t="shared" si="5"/>
        <v>0.20451399113698529</v>
      </c>
      <c r="R14" s="77">
        <v>346803767</v>
      </c>
      <c r="S14" s="78">
        <v>57545418</v>
      </c>
      <c r="T14" s="78">
        <f t="shared" si="6"/>
        <v>404349185</v>
      </c>
      <c r="U14" s="95">
        <f t="shared" si="7"/>
        <v>0.20186929909915477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1046203053</v>
      </c>
      <c r="AA14" s="78">
        <f t="shared" si="11"/>
        <v>139512151</v>
      </c>
      <c r="AB14" s="78">
        <f t="shared" si="12"/>
        <v>1185715204</v>
      </c>
      <c r="AC14" s="95">
        <f t="shared" si="13"/>
        <v>0.59196235838262246</v>
      </c>
      <c r="AD14" s="77">
        <v>278097581</v>
      </c>
      <c r="AE14" s="78">
        <v>16835563</v>
      </c>
      <c r="AF14" s="78">
        <f t="shared" si="14"/>
        <v>294933144</v>
      </c>
      <c r="AG14" s="78">
        <v>1731065878</v>
      </c>
      <c r="AH14" s="78">
        <v>1783917089</v>
      </c>
      <c r="AI14" s="79">
        <v>1075245968</v>
      </c>
      <c r="AJ14" s="114">
        <f t="shared" si="15"/>
        <v>0.60274436218487282</v>
      </c>
      <c r="AK14" s="115">
        <f t="shared" si="16"/>
        <v>0.37098591062386665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1327781349</v>
      </c>
      <c r="E15" s="78">
        <v>89514197</v>
      </c>
      <c r="F15" s="79">
        <f t="shared" si="0"/>
        <v>1417295546</v>
      </c>
      <c r="G15" s="77">
        <v>1256956848</v>
      </c>
      <c r="H15" s="78">
        <v>96620455</v>
      </c>
      <c r="I15" s="79">
        <f t="shared" si="1"/>
        <v>1353577303</v>
      </c>
      <c r="J15" s="77">
        <v>230123244</v>
      </c>
      <c r="K15" s="78">
        <v>0</v>
      </c>
      <c r="L15" s="78">
        <f t="shared" si="2"/>
        <v>230123244</v>
      </c>
      <c r="M15" s="95">
        <f t="shared" si="3"/>
        <v>0.16236785944150564</v>
      </c>
      <c r="N15" s="77">
        <v>284618928</v>
      </c>
      <c r="O15" s="78">
        <v>29204287</v>
      </c>
      <c r="P15" s="78">
        <f t="shared" si="4"/>
        <v>313823215</v>
      </c>
      <c r="Q15" s="95">
        <f t="shared" si="5"/>
        <v>0.22142397602652172</v>
      </c>
      <c r="R15" s="77">
        <v>238483075</v>
      </c>
      <c r="S15" s="78">
        <v>19371546</v>
      </c>
      <c r="T15" s="78">
        <f t="shared" si="6"/>
        <v>257854621</v>
      </c>
      <c r="U15" s="95">
        <f t="shared" si="7"/>
        <v>0.19049862939375839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753225247</v>
      </c>
      <c r="AA15" s="78">
        <f t="shared" si="11"/>
        <v>48575833</v>
      </c>
      <c r="AB15" s="78">
        <f t="shared" si="12"/>
        <v>801801080</v>
      </c>
      <c r="AC15" s="95">
        <f t="shared" si="13"/>
        <v>0.59235706614090589</v>
      </c>
      <c r="AD15" s="77">
        <v>272298514</v>
      </c>
      <c r="AE15" s="78">
        <v>10806244</v>
      </c>
      <c r="AF15" s="78">
        <f t="shared" si="14"/>
        <v>283104758</v>
      </c>
      <c r="AG15" s="78">
        <v>1245142975</v>
      </c>
      <c r="AH15" s="78">
        <v>1315567360</v>
      </c>
      <c r="AI15" s="79">
        <v>714325161</v>
      </c>
      <c r="AJ15" s="114">
        <f t="shared" si="15"/>
        <v>0.54297878065323846</v>
      </c>
      <c r="AK15" s="115">
        <f t="shared" si="16"/>
        <v>-8.9190083481394566E-2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423071989</v>
      </c>
      <c r="E16" s="78">
        <v>2287000</v>
      </c>
      <c r="F16" s="79">
        <f t="shared" si="0"/>
        <v>425358989</v>
      </c>
      <c r="G16" s="77">
        <v>424905035</v>
      </c>
      <c r="H16" s="78">
        <v>2287000</v>
      </c>
      <c r="I16" s="79">
        <f t="shared" si="1"/>
        <v>427192035</v>
      </c>
      <c r="J16" s="77">
        <v>101031627</v>
      </c>
      <c r="K16" s="78">
        <v>318786</v>
      </c>
      <c r="L16" s="78">
        <f t="shared" si="2"/>
        <v>101350413</v>
      </c>
      <c r="M16" s="95">
        <f t="shared" si="3"/>
        <v>0.23827029784481643</v>
      </c>
      <c r="N16" s="77">
        <v>103741576</v>
      </c>
      <c r="O16" s="78">
        <v>92161</v>
      </c>
      <c r="P16" s="78">
        <f t="shared" si="4"/>
        <v>103833737</v>
      </c>
      <c r="Q16" s="95">
        <f t="shared" si="5"/>
        <v>0.24410848174176003</v>
      </c>
      <c r="R16" s="77">
        <v>101323151</v>
      </c>
      <c r="S16" s="78">
        <v>342214</v>
      </c>
      <c r="T16" s="78">
        <f t="shared" si="6"/>
        <v>101665365</v>
      </c>
      <c r="U16" s="95">
        <f t="shared" si="7"/>
        <v>0.23798516046770393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306096354</v>
      </c>
      <c r="AA16" s="78">
        <f t="shared" si="11"/>
        <v>753161</v>
      </c>
      <c r="AB16" s="78">
        <f t="shared" si="12"/>
        <v>306849515</v>
      </c>
      <c r="AC16" s="95">
        <f t="shared" si="13"/>
        <v>0.71829409225759555</v>
      </c>
      <c r="AD16" s="77">
        <v>99836803</v>
      </c>
      <c r="AE16" s="78">
        <v>263835</v>
      </c>
      <c r="AF16" s="78">
        <f t="shared" si="14"/>
        <v>100100638</v>
      </c>
      <c r="AG16" s="78">
        <v>414908391</v>
      </c>
      <c r="AH16" s="78">
        <v>413969833</v>
      </c>
      <c r="AI16" s="79">
        <v>284093839</v>
      </c>
      <c r="AJ16" s="114">
        <f t="shared" si="15"/>
        <v>0.68626700873635882</v>
      </c>
      <c r="AK16" s="115">
        <f t="shared" si="16"/>
        <v>1.563153873205092E-2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11186152765</v>
      </c>
      <c r="E17" s="81">
        <f>SUM(E13:E16)</f>
        <v>891386318</v>
      </c>
      <c r="F17" s="82">
        <f t="shared" si="0"/>
        <v>12077539083</v>
      </c>
      <c r="G17" s="80">
        <f>SUM(G13:G16)</f>
        <v>11060664588</v>
      </c>
      <c r="H17" s="81">
        <f>SUM(H13:H16)</f>
        <v>858652346</v>
      </c>
      <c r="I17" s="82">
        <f t="shared" si="1"/>
        <v>11919316934</v>
      </c>
      <c r="J17" s="80">
        <f>SUM(J13:J16)</f>
        <v>2696931174</v>
      </c>
      <c r="K17" s="81">
        <f>SUM(K13:K16)</f>
        <v>33945883</v>
      </c>
      <c r="L17" s="81">
        <f t="shared" si="2"/>
        <v>2730877057</v>
      </c>
      <c r="M17" s="96">
        <f t="shared" si="3"/>
        <v>0.22611204469989293</v>
      </c>
      <c r="N17" s="80">
        <f>SUM(N13:N16)</f>
        <v>2622189092</v>
      </c>
      <c r="O17" s="81">
        <f>SUM(O13:O16)</f>
        <v>115274317</v>
      </c>
      <c r="P17" s="81">
        <f t="shared" si="4"/>
        <v>2737463409</v>
      </c>
      <c r="Q17" s="96">
        <f t="shared" si="5"/>
        <v>0.22665738360997528</v>
      </c>
      <c r="R17" s="80">
        <f>SUM(R13:R16)</f>
        <v>2517325616</v>
      </c>
      <c r="S17" s="81">
        <f>SUM(S13:S16)</f>
        <v>134795560</v>
      </c>
      <c r="T17" s="81">
        <f t="shared" si="6"/>
        <v>2652121176</v>
      </c>
      <c r="U17" s="96">
        <f t="shared" si="7"/>
        <v>0.22250613778334824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7836445882</v>
      </c>
      <c r="AA17" s="81">
        <f t="shared" si="11"/>
        <v>284015760</v>
      </c>
      <c r="AB17" s="81">
        <f t="shared" si="12"/>
        <v>8120461642</v>
      </c>
      <c r="AC17" s="96">
        <f t="shared" si="13"/>
        <v>0.68128582258235637</v>
      </c>
      <c r="AD17" s="80">
        <f>SUM(AD13:AD16)</f>
        <v>1947801847</v>
      </c>
      <c r="AE17" s="81">
        <f>SUM(AE13:AE16)</f>
        <v>108147452</v>
      </c>
      <c r="AF17" s="81">
        <f t="shared" si="14"/>
        <v>2055949299</v>
      </c>
      <c r="AG17" s="81">
        <f>SUM(AG13:AG16)</f>
        <v>10630215051</v>
      </c>
      <c r="AH17" s="81">
        <f>SUM(AH13:AH16)</f>
        <v>10831154123</v>
      </c>
      <c r="AI17" s="82">
        <f>SUM(AI13:AI16)</f>
        <v>6778726493</v>
      </c>
      <c r="AJ17" s="116">
        <f t="shared" si="15"/>
        <v>0.62585449491530609</v>
      </c>
      <c r="AK17" s="117">
        <f t="shared" si="16"/>
        <v>0.28997401701003711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4066602774</v>
      </c>
      <c r="E18" s="78">
        <v>450885244</v>
      </c>
      <c r="F18" s="79">
        <f t="shared" si="0"/>
        <v>4517488018</v>
      </c>
      <c r="G18" s="77">
        <v>3906559863</v>
      </c>
      <c r="H18" s="78">
        <v>463683468</v>
      </c>
      <c r="I18" s="79">
        <f t="shared" si="1"/>
        <v>4370243331</v>
      </c>
      <c r="J18" s="77">
        <v>908108672</v>
      </c>
      <c r="K18" s="78">
        <v>53722838</v>
      </c>
      <c r="L18" s="78">
        <f t="shared" si="2"/>
        <v>961831510</v>
      </c>
      <c r="M18" s="95">
        <f t="shared" si="3"/>
        <v>0.21291290783009664</v>
      </c>
      <c r="N18" s="77">
        <v>793041835</v>
      </c>
      <c r="O18" s="78">
        <v>128005156</v>
      </c>
      <c r="P18" s="78">
        <f t="shared" si="4"/>
        <v>921046991</v>
      </c>
      <c r="Q18" s="95">
        <f t="shared" si="5"/>
        <v>0.20388476678412298</v>
      </c>
      <c r="R18" s="77">
        <v>1060842503</v>
      </c>
      <c r="S18" s="78">
        <v>298785370</v>
      </c>
      <c r="T18" s="78">
        <f t="shared" si="6"/>
        <v>1359627873</v>
      </c>
      <c r="U18" s="95">
        <f t="shared" si="7"/>
        <v>0.31111033643266028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2761993010</v>
      </c>
      <c r="AA18" s="78">
        <f t="shared" si="11"/>
        <v>480513364</v>
      </c>
      <c r="AB18" s="78">
        <f t="shared" si="12"/>
        <v>3242506374</v>
      </c>
      <c r="AC18" s="95">
        <f t="shared" si="13"/>
        <v>0.74195099183597379</v>
      </c>
      <c r="AD18" s="77">
        <v>732656758</v>
      </c>
      <c r="AE18" s="78">
        <v>108730994</v>
      </c>
      <c r="AF18" s="78">
        <f t="shared" si="14"/>
        <v>841387752</v>
      </c>
      <c r="AG18" s="78">
        <v>4024406696</v>
      </c>
      <c r="AH18" s="78">
        <v>4075125060</v>
      </c>
      <c r="AI18" s="79">
        <v>2411024082</v>
      </c>
      <c r="AJ18" s="114">
        <f t="shared" si="15"/>
        <v>0.59164419410480618</v>
      </c>
      <c r="AK18" s="115">
        <f t="shared" si="16"/>
        <v>0.61593494767202173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2249266128</v>
      </c>
      <c r="E19" s="78">
        <v>193935800</v>
      </c>
      <c r="F19" s="79">
        <f t="shared" si="0"/>
        <v>2443201928</v>
      </c>
      <c r="G19" s="77">
        <v>2222591743</v>
      </c>
      <c r="H19" s="78">
        <v>223492780</v>
      </c>
      <c r="I19" s="79">
        <f t="shared" si="1"/>
        <v>2446084523</v>
      </c>
      <c r="J19" s="77">
        <v>418609667</v>
      </c>
      <c r="K19" s="78">
        <v>8602012</v>
      </c>
      <c r="L19" s="78">
        <f t="shared" si="2"/>
        <v>427211679</v>
      </c>
      <c r="M19" s="95">
        <f t="shared" si="3"/>
        <v>0.17485729448065498</v>
      </c>
      <c r="N19" s="77">
        <v>264454217</v>
      </c>
      <c r="O19" s="78">
        <v>27935459</v>
      </c>
      <c r="P19" s="78">
        <f t="shared" si="4"/>
        <v>292389676</v>
      </c>
      <c r="Q19" s="95">
        <f t="shared" si="5"/>
        <v>0.11967478932015643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683063884</v>
      </c>
      <c r="AA19" s="78">
        <f t="shared" si="11"/>
        <v>36537471</v>
      </c>
      <c r="AB19" s="78">
        <f t="shared" si="12"/>
        <v>719601355</v>
      </c>
      <c r="AC19" s="95">
        <f t="shared" si="13"/>
        <v>0.29418499166064999</v>
      </c>
      <c r="AD19" s="77">
        <v>329226180</v>
      </c>
      <c r="AE19" s="78">
        <v>21550667</v>
      </c>
      <c r="AF19" s="78">
        <f t="shared" si="14"/>
        <v>350776847</v>
      </c>
      <c r="AG19" s="78">
        <v>2225507312</v>
      </c>
      <c r="AH19" s="78">
        <v>2312710449</v>
      </c>
      <c r="AI19" s="79">
        <v>1018004879</v>
      </c>
      <c r="AJ19" s="114">
        <f t="shared" si="15"/>
        <v>0.44017826764270396</v>
      </c>
      <c r="AK19" s="115">
        <f t="shared" si="16"/>
        <v>-1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2726620808</v>
      </c>
      <c r="E20" s="78">
        <v>245658000</v>
      </c>
      <c r="F20" s="79">
        <f t="shared" si="0"/>
        <v>2972278808</v>
      </c>
      <c r="G20" s="77">
        <v>2717953065</v>
      </c>
      <c r="H20" s="78">
        <v>429358746</v>
      </c>
      <c r="I20" s="79">
        <f t="shared" si="1"/>
        <v>3147311811</v>
      </c>
      <c r="J20" s="77">
        <v>695763106</v>
      </c>
      <c r="K20" s="78">
        <v>76301271</v>
      </c>
      <c r="L20" s="78">
        <f t="shared" si="2"/>
        <v>772064377</v>
      </c>
      <c r="M20" s="95">
        <f t="shared" si="3"/>
        <v>0.2597550320387037</v>
      </c>
      <c r="N20" s="77">
        <v>788931855</v>
      </c>
      <c r="O20" s="78">
        <v>65788053</v>
      </c>
      <c r="P20" s="78">
        <f t="shared" si="4"/>
        <v>854719908</v>
      </c>
      <c r="Q20" s="95">
        <f t="shared" si="5"/>
        <v>0.28756384014160763</v>
      </c>
      <c r="R20" s="77">
        <v>903399381</v>
      </c>
      <c r="S20" s="78">
        <v>71546782</v>
      </c>
      <c r="T20" s="78">
        <f t="shared" si="6"/>
        <v>974946163</v>
      </c>
      <c r="U20" s="95">
        <f t="shared" si="7"/>
        <v>0.30977107498294837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2388094342</v>
      </c>
      <c r="AA20" s="78">
        <f t="shared" si="11"/>
        <v>213636106</v>
      </c>
      <c r="AB20" s="78">
        <f t="shared" si="12"/>
        <v>2601730448</v>
      </c>
      <c r="AC20" s="95">
        <f t="shared" si="13"/>
        <v>0.82665163296081179</v>
      </c>
      <c r="AD20" s="77">
        <v>885000185</v>
      </c>
      <c r="AE20" s="78">
        <v>27215405</v>
      </c>
      <c r="AF20" s="78">
        <f t="shared" si="14"/>
        <v>912215590</v>
      </c>
      <c r="AG20" s="78">
        <v>2606783629</v>
      </c>
      <c r="AH20" s="78">
        <v>2948000311</v>
      </c>
      <c r="AI20" s="79">
        <v>2091286269</v>
      </c>
      <c r="AJ20" s="114">
        <f t="shared" si="15"/>
        <v>0.70939146824262322</v>
      </c>
      <c r="AK20" s="115">
        <f t="shared" si="16"/>
        <v>6.8767266957145523E-2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372141340</v>
      </c>
      <c r="E21" s="78">
        <v>3450000</v>
      </c>
      <c r="F21" s="79">
        <f t="shared" si="0"/>
        <v>375591340</v>
      </c>
      <c r="G21" s="77">
        <v>398239352</v>
      </c>
      <c r="H21" s="78">
        <v>9536752</v>
      </c>
      <c r="I21" s="79">
        <f t="shared" si="1"/>
        <v>407776104</v>
      </c>
      <c r="J21" s="77">
        <v>68499953</v>
      </c>
      <c r="K21" s="78">
        <v>689350</v>
      </c>
      <c r="L21" s="78">
        <f t="shared" si="2"/>
        <v>69189303</v>
      </c>
      <c r="M21" s="95">
        <f t="shared" si="3"/>
        <v>0.18421431921193923</v>
      </c>
      <c r="N21" s="77">
        <v>100143463</v>
      </c>
      <c r="O21" s="78">
        <v>41245</v>
      </c>
      <c r="P21" s="78">
        <f t="shared" si="4"/>
        <v>100184708</v>
      </c>
      <c r="Q21" s="95">
        <f t="shared" si="5"/>
        <v>0.26673859945759132</v>
      </c>
      <c r="R21" s="77">
        <v>92059650</v>
      </c>
      <c r="S21" s="78">
        <v>1967793</v>
      </c>
      <c r="T21" s="78">
        <f t="shared" si="6"/>
        <v>94027443</v>
      </c>
      <c r="U21" s="95">
        <f t="shared" si="7"/>
        <v>0.23058595655227507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260703066</v>
      </c>
      <c r="AA21" s="78">
        <f t="shared" si="11"/>
        <v>2698388</v>
      </c>
      <c r="AB21" s="78">
        <f t="shared" si="12"/>
        <v>263401454</v>
      </c>
      <c r="AC21" s="95">
        <f t="shared" si="13"/>
        <v>0.64594627153532269</v>
      </c>
      <c r="AD21" s="77">
        <v>52541483</v>
      </c>
      <c r="AE21" s="78">
        <v>23033760</v>
      </c>
      <c r="AF21" s="78">
        <f t="shared" si="14"/>
        <v>75575243</v>
      </c>
      <c r="AG21" s="78">
        <v>315508055</v>
      </c>
      <c r="AH21" s="78">
        <v>330894200</v>
      </c>
      <c r="AI21" s="79">
        <v>226897067</v>
      </c>
      <c r="AJ21" s="114">
        <f t="shared" si="15"/>
        <v>0.68570880662157274</v>
      </c>
      <c r="AK21" s="115">
        <f t="shared" si="16"/>
        <v>0.24415667442842359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9414631050</v>
      </c>
      <c r="E22" s="81">
        <f>SUM(E18:E21)</f>
        <v>893929044</v>
      </c>
      <c r="F22" s="82">
        <f t="shared" si="0"/>
        <v>10308560094</v>
      </c>
      <c r="G22" s="80">
        <f>SUM(G18:G21)</f>
        <v>9245344023</v>
      </c>
      <c r="H22" s="81">
        <f>SUM(H18:H21)</f>
        <v>1126071746</v>
      </c>
      <c r="I22" s="82">
        <f t="shared" si="1"/>
        <v>10371415769</v>
      </c>
      <c r="J22" s="80">
        <f>SUM(J18:J21)</f>
        <v>2090981398</v>
      </c>
      <c r="K22" s="81">
        <f>SUM(K18:K21)</f>
        <v>139315471</v>
      </c>
      <c r="L22" s="81">
        <f t="shared" si="2"/>
        <v>2230296869</v>
      </c>
      <c r="M22" s="96">
        <f t="shared" si="3"/>
        <v>0.21635386985793711</v>
      </c>
      <c r="N22" s="80">
        <f>SUM(N18:N21)</f>
        <v>1946571370</v>
      </c>
      <c r="O22" s="81">
        <f>SUM(O18:O21)</f>
        <v>221769913</v>
      </c>
      <c r="P22" s="81">
        <f t="shared" si="4"/>
        <v>2168341283</v>
      </c>
      <c r="Q22" s="96">
        <f t="shared" si="5"/>
        <v>0.21034375928623267</v>
      </c>
      <c r="R22" s="80">
        <f>SUM(R18:R21)</f>
        <v>2056301534</v>
      </c>
      <c r="S22" s="81">
        <f>SUM(S18:S21)</f>
        <v>372299945</v>
      </c>
      <c r="T22" s="81">
        <f t="shared" si="6"/>
        <v>2428601479</v>
      </c>
      <c r="U22" s="96">
        <f t="shared" si="7"/>
        <v>0.23416296608791365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6093854302</v>
      </c>
      <c r="AA22" s="81">
        <f t="shared" si="11"/>
        <v>733385329</v>
      </c>
      <c r="AB22" s="81">
        <f t="shared" si="12"/>
        <v>6827239631</v>
      </c>
      <c r="AC22" s="96">
        <f t="shared" si="13"/>
        <v>0.65827460619277389</v>
      </c>
      <c r="AD22" s="80">
        <f>SUM(AD18:AD21)</f>
        <v>1999424606</v>
      </c>
      <c r="AE22" s="81">
        <f>SUM(AE18:AE21)</f>
        <v>180530826</v>
      </c>
      <c r="AF22" s="81">
        <f t="shared" si="14"/>
        <v>2179955432</v>
      </c>
      <c r="AG22" s="81">
        <f>SUM(AG18:AG21)</f>
        <v>9172205692</v>
      </c>
      <c r="AH22" s="81">
        <f>SUM(AH18:AH21)</f>
        <v>9666730020</v>
      </c>
      <c r="AI22" s="82">
        <f>SUM(AI18:AI21)</f>
        <v>5747212297</v>
      </c>
      <c r="AJ22" s="116">
        <f t="shared" si="15"/>
        <v>0.59453530667653842</v>
      </c>
      <c r="AK22" s="117">
        <f t="shared" si="16"/>
        <v>0.11406015157469507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193526039140</v>
      </c>
      <c r="E23" s="84">
        <f>SUM(E9:E11,E13:E16,E18:E21)</f>
        <v>14423413450</v>
      </c>
      <c r="F23" s="85">
        <f t="shared" si="0"/>
        <v>207949452590</v>
      </c>
      <c r="G23" s="83">
        <f>SUM(G9:G11,G13:G16,G18:G21)</f>
        <v>190145628260</v>
      </c>
      <c r="H23" s="84">
        <f>SUM(H9:H11,H13:H16,H18:H21)</f>
        <v>13835000150</v>
      </c>
      <c r="I23" s="85">
        <f t="shared" si="1"/>
        <v>203980628410</v>
      </c>
      <c r="J23" s="83">
        <f>SUM(J9:J11,J13:J16,J18:J21)</f>
        <v>45501855642</v>
      </c>
      <c r="K23" s="84">
        <f>SUM(K9:K11,K13:K16,K18:K21)</f>
        <v>1397347261</v>
      </c>
      <c r="L23" s="84">
        <f t="shared" si="2"/>
        <v>46899202903</v>
      </c>
      <c r="M23" s="97">
        <f t="shared" si="3"/>
        <v>0.22553174494509498</v>
      </c>
      <c r="N23" s="83">
        <f>SUM(N9:N11,N13:N16,N18:N21)</f>
        <v>58957427587</v>
      </c>
      <c r="O23" s="84">
        <f>SUM(O9:O11,O13:O16,O18:O21)</f>
        <v>2537360755</v>
      </c>
      <c r="P23" s="84">
        <f t="shared" si="4"/>
        <v>61494788342</v>
      </c>
      <c r="Q23" s="97">
        <f t="shared" si="5"/>
        <v>0.29571988565531426</v>
      </c>
      <c r="R23" s="83">
        <f>SUM(R9:R11,R13:R16,R18:R21)</f>
        <v>43477184566</v>
      </c>
      <c r="S23" s="84">
        <f>SUM(S9:S11,S13:S16,S18:S21)</f>
        <v>2478192879</v>
      </c>
      <c r="T23" s="84">
        <f t="shared" si="6"/>
        <v>45955377445</v>
      </c>
      <c r="U23" s="97">
        <f t="shared" si="7"/>
        <v>0.22529285159681894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147936467795</v>
      </c>
      <c r="AA23" s="84">
        <f t="shared" si="11"/>
        <v>6412900895</v>
      </c>
      <c r="AB23" s="84">
        <f t="shared" si="12"/>
        <v>154349368690</v>
      </c>
      <c r="AC23" s="97">
        <f t="shared" si="13"/>
        <v>0.7566864064158022</v>
      </c>
      <c r="AD23" s="83">
        <f>SUM(AD9:AD11,AD13:AD16,AD18:AD21)</f>
        <v>37818592162</v>
      </c>
      <c r="AE23" s="84">
        <f>SUM(AE9:AE11,AE13:AE16,AE18:AE21)</f>
        <v>1597571476</v>
      </c>
      <c r="AF23" s="84">
        <f t="shared" si="14"/>
        <v>39416163638</v>
      </c>
      <c r="AG23" s="84">
        <f>SUM(AG9:AG11,AG13:AG16,AG18:AG21)</f>
        <v>193512738530</v>
      </c>
      <c r="AH23" s="84">
        <f>SUM(AH9:AH11,AH13:AH16,AH18:AH21)</f>
        <v>190551114740</v>
      </c>
      <c r="AI23" s="85">
        <f>SUM(AI9:AI11,AI13:AI16,AI18:AI21)</f>
        <v>125574788928</v>
      </c>
      <c r="AJ23" s="118">
        <f t="shared" si="15"/>
        <v>0.65900841933851806</v>
      </c>
      <c r="AK23" s="119">
        <f t="shared" si="16"/>
        <v>0.16590183324426144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E07HweGj/XEbtP6Sn09b3p0+9vj25+LvjikAxfClALXZ2rT8Iv7C5ZwEcR9RKk60N4M69gVVhspE5gd4QA4zfw==" saltValue="tKEILpes/cTcjVOL6e5cjg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52289468580</v>
      </c>
      <c r="E9" s="78">
        <v>8143224000</v>
      </c>
      <c r="F9" s="79">
        <f>$D9       +$E9</f>
        <v>60432692580</v>
      </c>
      <c r="G9" s="77">
        <v>52921651732</v>
      </c>
      <c r="H9" s="78">
        <v>7633014673</v>
      </c>
      <c r="I9" s="79">
        <f>$G9       +$H9</f>
        <v>60554666405</v>
      </c>
      <c r="J9" s="77">
        <v>12244282511</v>
      </c>
      <c r="K9" s="78">
        <v>520517151</v>
      </c>
      <c r="L9" s="78">
        <f>$J9       +$K9</f>
        <v>12764799662</v>
      </c>
      <c r="M9" s="95">
        <f>IF(($F9       =0),0,($L9       /$F9       ))</f>
        <v>0.2112234142985128</v>
      </c>
      <c r="N9" s="77">
        <v>12810014637</v>
      </c>
      <c r="O9" s="78">
        <v>1008864611</v>
      </c>
      <c r="P9" s="78">
        <f>$N9       +$O9</f>
        <v>13818879248</v>
      </c>
      <c r="Q9" s="95">
        <f>IF(($F9       =0),0,($P9       /$F9       ))</f>
        <v>0.22866562216645817</v>
      </c>
      <c r="R9" s="77">
        <v>10707216101</v>
      </c>
      <c r="S9" s="78">
        <v>1047405070</v>
      </c>
      <c r="T9" s="78">
        <f>$R9       +$S9</f>
        <v>11754621171</v>
      </c>
      <c r="U9" s="95">
        <f>IF(($I9       =0),0,($T9       /$I9       ))</f>
        <v>0.19411586040922224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35761513249</v>
      </c>
      <c r="AA9" s="78">
        <f>$K9       +$O9       +$S9</f>
        <v>2576786832</v>
      </c>
      <c r="AB9" s="78">
        <f>$Z9       +$AA9</f>
        <v>38338300081</v>
      </c>
      <c r="AC9" s="95">
        <f>IF(($I9       =0),0,($AB9       /$I9       ))</f>
        <v>0.63311883884533138</v>
      </c>
      <c r="AD9" s="77">
        <v>9995560493</v>
      </c>
      <c r="AE9" s="78">
        <v>598535356</v>
      </c>
      <c r="AF9" s="78">
        <f>$AD9       +$AE9</f>
        <v>10594095849</v>
      </c>
      <c r="AG9" s="78">
        <v>51406641320</v>
      </c>
      <c r="AH9" s="78">
        <v>52487648290</v>
      </c>
      <c r="AI9" s="79">
        <v>34113961788</v>
      </c>
      <c r="AJ9" s="114">
        <f>IF(($AH9       =0),0,($AI9       /$AH9       ))</f>
        <v>0.64994266078595542</v>
      </c>
      <c r="AK9" s="115">
        <f>IF(($AF9       =0),0,(($T9       /$AF9       )-1))</f>
        <v>0.10954453674397757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52289468580</v>
      </c>
      <c r="E10" s="81">
        <f>E9</f>
        <v>8143224000</v>
      </c>
      <c r="F10" s="82">
        <f t="shared" ref="F10:F41" si="0">$D10      +$E10</f>
        <v>60432692580</v>
      </c>
      <c r="G10" s="80">
        <f>G9</f>
        <v>52921651732</v>
      </c>
      <c r="H10" s="81">
        <f>H9</f>
        <v>7633014673</v>
      </c>
      <c r="I10" s="82">
        <f t="shared" ref="I10:I41" si="1">$G10      +$H10</f>
        <v>60554666405</v>
      </c>
      <c r="J10" s="80">
        <f>J9</f>
        <v>12244282511</v>
      </c>
      <c r="K10" s="81">
        <f>K9</f>
        <v>520517151</v>
      </c>
      <c r="L10" s="81">
        <f t="shared" ref="L10:L41" si="2">$J10      +$K10</f>
        <v>12764799662</v>
      </c>
      <c r="M10" s="96">
        <f t="shared" ref="M10:M41" si="3">IF(($F10      =0),0,($L10      /$F10      ))</f>
        <v>0.2112234142985128</v>
      </c>
      <c r="N10" s="80">
        <f>N9</f>
        <v>12810014637</v>
      </c>
      <c r="O10" s="81">
        <f>O9</f>
        <v>1008864611</v>
      </c>
      <c r="P10" s="81">
        <f t="shared" ref="P10:P41" si="4">$N10      +$O10</f>
        <v>13818879248</v>
      </c>
      <c r="Q10" s="96">
        <f t="shared" ref="Q10:Q41" si="5">IF(($F10      =0),0,($P10      /$F10      ))</f>
        <v>0.22866562216645817</v>
      </c>
      <c r="R10" s="80">
        <f>R9</f>
        <v>10707216101</v>
      </c>
      <c r="S10" s="81">
        <f>S9</f>
        <v>1047405070</v>
      </c>
      <c r="T10" s="81">
        <f t="shared" ref="T10:T41" si="6">$R10      +$S10</f>
        <v>11754621171</v>
      </c>
      <c r="U10" s="96">
        <f t="shared" ref="U10:U41" si="7">IF(($I10      =0),0,($T10      /$I10      ))</f>
        <v>0.19411586040922224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      +$R10</f>
        <v>35761513249</v>
      </c>
      <c r="AA10" s="81">
        <f t="shared" ref="AA10:AA41" si="11">$K10      +$O10      +$S10</f>
        <v>2576786832</v>
      </c>
      <c r="AB10" s="81">
        <f t="shared" ref="AB10:AB41" si="12">$Z10      +$AA10</f>
        <v>38338300081</v>
      </c>
      <c r="AC10" s="96">
        <f t="shared" ref="AC10:AC41" si="13">IF(($I10      =0),0,($AB10      /$I10      ))</f>
        <v>0.63311883884533138</v>
      </c>
      <c r="AD10" s="80">
        <f>AD9</f>
        <v>9995560493</v>
      </c>
      <c r="AE10" s="81">
        <f>AE9</f>
        <v>598535356</v>
      </c>
      <c r="AF10" s="81">
        <f t="shared" ref="AF10:AF41" si="14">$AD10      +$AE10</f>
        <v>10594095849</v>
      </c>
      <c r="AG10" s="81">
        <f>AG9</f>
        <v>51406641320</v>
      </c>
      <c r="AH10" s="81">
        <f>AH9</f>
        <v>52487648290</v>
      </c>
      <c r="AI10" s="82">
        <f>AI9</f>
        <v>34113961788</v>
      </c>
      <c r="AJ10" s="116">
        <f t="shared" ref="AJ10:AJ41" si="15">IF(($AH10      =0),0,($AI10      /$AH10      ))</f>
        <v>0.64994266078595542</v>
      </c>
      <c r="AK10" s="117">
        <f t="shared" ref="AK10:AK41" si="16">IF(($AF10      =0),0,(($T10      /$AF10      )-1))</f>
        <v>0.10954453674397757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449028154</v>
      </c>
      <c r="E11" s="78">
        <v>54355578</v>
      </c>
      <c r="F11" s="79">
        <f t="shared" si="0"/>
        <v>503383732</v>
      </c>
      <c r="G11" s="77">
        <v>462952889</v>
      </c>
      <c r="H11" s="78">
        <v>57591212</v>
      </c>
      <c r="I11" s="79">
        <f t="shared" si="1"/>
        <v>520544101</v>
      </c>
      <c r="J11" s="77">
        <v>80131553</v>
      </c>
      <c r="K11" s="78">
        <v>13433375</v>
      </c>
      <c r="L11" s="78">
        <f t="shared" si="2"/>
        <v>93564928</v>
      </c>
      <c r="M11" s="95">
        <f t="shared" si="3"/>
        <v>0.18587197410662448</v>
      </c>
      <c r="N11" s="77">
        <v>98734364</v>
      </c>
      <c r="O11" s="78">
        <v>17766476</v>
      </c>
      <c r="P11" s="78">
        <f t="shared" si="4"/>
        <v>116500840</v>
      </c>
      <c r="Q11" s="95">
        <f t="shared" si="5"/>
        <v>0.23143544893103538</v>
      </c>
      <c r="R11" s="77">
        <v>91201501</v>
      </c>
      <c r="S11" s="78">
        <v>3230519</v>
      </c>
      <c r="T11" s="78">
        <f t="shared" si="6"/>
        <v>94432020</v>
      </c>
      <c r="U11" s="95">
        <f t="shared" si="7"/>
        <v>0.1814102202264703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270067418</v>
      </c>
      <c r="AA11" s="78">
        <f t="shared" si="11"/>
        <v>34430370</v>
      </c>
      <c r="AB11" s="78">
        <f t="shared" si="12"/>
        <v>304497788</v>
      </c>
      <c r="AC11" s="95">
        <f t="shared" si="13"/>
        <v>0.58496059683519497</v>
      </c>
      <c r="AD11" s="77">
        <v>102947020</v>
      </c>
      <c r="AE11" s="78">
        <v>-14719349</v>
      </c>
      <c r="AF11" s="78">
        <f t="shared" si="14"/>
        <v>88227671</v>
      </c>
      <c r="AG11" s="78">
        <v>466881212</v>
      </c>
      <c r="AH11" s="78">
        <v>491781897</v>
      </c>
      <c r="AI11" s="79">
        <v>291379010</v>
      </c>
      <c r="AJ11" s="114">
        <f t="shared" si="15"/>
        <v>0.59249641309997225</v>
      </c>
      <c r="AK11" s="115">
        <f t="shared" si="16"/>
        <v>7.0322030828627424E-2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281526950</v>
      </c>
      <c r="E12" s="78">
        <v>94051025</v>
      </c>
      <c r="F12" s="79">
        <f t="shared" si="0"/>
        <v>375577975</v>
      </c>
      <c r="G12" s="77">
        <v>307484661</v>
      </c>
      <c r="H12" s="78">
        <v>89887233</v>
      </c>
      <c r="I12" s="79">
        <f t="shared" si="1"/>
        <v>397371894</v>
      </c>
      <c r="J12" s="77">
        <v>52244768</v>
      </c>
      <c r="K12" s="78">
        <v>10062066</v>
      </c>
      <c r="L12" s="78">
        <f t="shared" si="2"/>
        <v>62306834</v>
      </c>
      <c r="M12" s="95">
        <f t="shared" si="3"/>
        <v>0.16589586756252148</v>
      </c>
      <c r="N12" s="77">
        <v>82516542</v>
      </c>
      <c r="O12" s="78">
        <v>15010518</v>
      </c>
      <c r="P12" s="78">
        <f t="shared" si="4"/>
        <v>97527060</v>
      </c>
      <c r="Q12" s="95">
        <f t="shared" si="5"/>
        <v>0.25967193630031155</v>
      </c>
      <c r="R12" s="77">
        <v>61622542</v>
      </c>
      <c r="S12" s="78">
        <v>14091730</v>
      </c>
      <c r="T12" s="78">
        <f t="shared" si="6"/>
        <v>75714272</v>
      </c>
      <c r="U12" s="95">
        <f t="shared" si="7"/>
        <v>0.19053756227661134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196383852</v>
      </c>
      <c r="AA12" s="78">
        <f t="shared" si="11"/>
        <v>39164314</v>
      </c>
      <c r="AB12" s="78">
        <f t="shared" si="12"/>
        <v>235548166</v>
      </c>
      <c r="AC12" s="95">
        <f t="shared" si="13"/>
        <v>0.59276503838492411</v>
      </c>
      <c r="AD12" s="77">
        <v>55414694</v>
      </c>
      <c r="AE12" s="78">
        <v>16278137</v>
      </c>
      <c r="AF12" s="78">
        <f t="shared" si="14"/>
        <v>71692831</v>
      </c>
      <c r="AG12" s="78">
        <v>338084142</v>
      </c>
      <c r="AH12" s="78">
        <v>382846985</v>
      </c>
      <c r="AI12" s="79">
        <v>247379207</v>
      </c>
      <c r="AJ12" s="114">
        <f t="shared" si="15"/>
        <v>0.64615686342678136</v>
      </c>
      <c r="AK12" s="115">
        <f t="shared" si="16"/>
        <v>5.6092651718551823E-2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271496574</v>
      </c>
      <c r="E13" s="78">
        <v>47122332</v>
      </c>
      <c r="F13" s="79">
        <f t="shared" si="0"/>
        <v>318618906</v>
      </c>
      <c r="G13" s="77">
        <v>289309872</v>
      </c>
      <c r="H13" s="78">
        <v>46808202</v>
      </c>
      <c r="I13" s="79">
        <f t="shared" si="1"/>
        <v>336118074</v>
      </c>
      <c r="J13" s="77">
        <v>50598140</v>
      </c>
      <c r="K13" s="78">
        <v>3657346</v>
      </c>
      <c r="L13" s="78">
        <f t="shared" si="2"/>
        <v>54255486</v>
      </c>
      <c r="M13" s="95">
        <f t="shared" si="3"/>
        <v>0.17028332273540603</v>
      </c>
      <c r="N13" s="77">
        <v>72020671</v>
      </c>
      <c r="O13" s="78">
        <v>6578532</v>
      </c>
      <c r="P13" s="78">
        <f t="shared" si="4"/>
        <v>78599203</v>
      </c>
      <c r="Q13" s="95">
        <f t="shared" si="5"/>
        <v>0.24668719124909683</v>
      </c>
      <c r="R13" s="77">
        <v>60716828</v>
      </c>
      <c r="S13" s="78">
        <v>7204161</v>
      </c>
      <c r="T13" s="78">
        <f t="shared" si="6"/>
        <v>67920989</v>
      </c>
      <c r="U13" s="95">
        <f t="shared" si="7"/>
        <v>0.20207478934917378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183335639</v>
      </c>
      <c r="AA13" s="78">
        <f t="shared" si="11"/>
        <v>17440039</v>
      </c>
      <c r="AB13" s="78">
        <f t="shared" si="12"/>
        <v>200775678</v>
      </c>
      <c r="AC13" s="95">
        <f t="shared" si="13"/>
        <v>0.5973367501802358</v>
      </c>
      <c r="AD13" s="77">
        <v>44643826</v>
      </c>
      <c r="AE13" s="78">
        <v>7494286</v>
      </c>
      <c r="AF13" s="78">
        <f t="shared" si="14"/>
        <v>52138112</v>
      </c>
      <c r="AG13" s="78">
        <v>309768156</v>
      </c>
      <c r="AH13" s="78">
        <v>320841077</v>
      </c>
      <c r="AI13" s="79">
        <v>207374514</v>
      </c>
      <c r="AJ13" s="114">
        <f t="shared" si="15"/>
        <v>0.64634652127165126</v>
      </c>
      <c r="AK13" s="115">
        <f t="shared" si="16"/>
        <v>0.30271286002837994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1253190894</v>
      </c>
      <c r="E14" s="78">
        <v>150892800</v>
      </c>
      <c r="F14" s="79">
        <f t="shared" si="0"/>
        <v>1404083694</v>
      </c>
      <c r="G14" s="77">
        <v>1323690435</v>
      </c>
      <c r="H14" s="78">
        <v>176379451</v>
      </c>
      <c r="I14" s="79">
        <f t="shared" si="1"/>
        <v>1500069886</v>
      </c>
      <c r="J14" s="77">
        <v>285369287</v>
      </c>
      <c r="K14" s="78">
        <v>33350479</v>
      </c>
      <c r="L14" s="78">
        <f t="shared" si="2"/>
        <v>318719766</v>
      </c>
      <c r="M14" s="95">
        <f t="shared" si="3"/>
        <v>0.22699484892671931</v>
      </c>
      <c r="N14" s="77">
        <v>294350974</v>
      </c>
      <c r="O14" s="78">
        <v>36232801</v>
      </c>
      <c r="P14" s="78">
        <f t="shared" si="4"/>
        <v>330583775</v>
      </c>
      <c r="Q14" s="95">
        <f t="shared" si="5"/>
        <v>0.23544449409438123</v>
      </c>
      <c r="R14" s="77">
        <v>295566266</v>
      </c>
      <c r="S14" s="78">
        <v>30224496</v>
      </c>
      <c r="T14" s="78">
        <f t="shared" si="6"/>
        <v>325790762</v>
      </c>
      <c r="U14" s="95">
        <f t="shared" si="7"/>
        <v>0.21718372259890831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875286527</v>
      </c>
      <c r="AA14" s="78">
        <f t="shared" si="11"/>
        <v>99807776</v>
      </c>
      <c r="AB14" s="78">
        <f t="shared" si="12"/>
        <v>975094303</v>
      </c>
      <c r="AC14" s="95">
        <f t="shared" si="13"/>
        <v>0.65003258321525959</v>
      </c>
      <c r="AD14" s="77">
        <v>256176997</v>
      </c>
      <c r="AE14" s="78">
        <v>44929164</v>
      </c>
      <c r="AF14" s="78">
        <f t="shared" si="14"/>
        <v>301106161</v>
      </c>
      <c r="AG14" s="78">
        <v>1343628918</v>
      </c>
      <c r="AH14" s="78">
        <v>1392758596</v>
      </c>
      <c r="AI14" s="79">
        <v>904588117</v>
      </c>
      <c r="AJ14" s="114">
        <f t="shared" si="15"/>
        <v>0.64949383159290874</v>
      </c>
      <c r="AK14" s="115">
        <f t="shared" si="16"/>
        <v>8.1979727409164482E-2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1109756833</v>
      </c>
      <c r="E15" s="78">
        <v>454992250</v>
      </c>
      <c r="F15" s="79">
        <f t="shared" si="0"/>
        <v>1564749083</v>
      </c>
      <c r="G15" s="77">
        <v>826042656</v>
      </c>
      <c r="H15" s="78">
        <v>416471375</v>
      </c>
      <c r="I15" s="79">
        <f t="shared" si="1"/>
        <v>1242514031</v>
      </c>
      <c r="J15" s="77">
        <v>354185215</v>
      </c>
      <c r="K15" s="78">
        <v>83040073</v>
      </c>
      <c r="L15" s="78">
        <f t="shared" si="2"/>
        <v>437225288</v>
      </c>
      <c r="M15" s="95">
        <f t="shared" si="3"/>
        <v>0.27942198065502877</v>
      </c>
      <c r="N15" s="77">
        <v>373074522</v>
      </c>
      <c r="O15" s="78">
        <v>97343388</v>
      </c>
      <c r="P15" s="78">
        <f t="shared" si="4"/>
        <v>470417910</v>
      </c>
      <c r="Q15" s="95">
        <f t="shared" si="5"/>
        <v>0.30063472483274817</v>
      </c>
      <c r="R15" s="77">
        <v>332069546</v>
      </c>
      <c r="S15" s="78">
        <v>80305240</v>
      </c>
      <c r="T15" s="78">
        <f t="shared" si="6"/>
        <v>412374786</v>
      </c>
      <c r="U15" s="95">
        <f t="shared" si="7"/>
        <v>0.33188742799798615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1059329283</v>
      </c>
      <c r="AA15" s="78">
        <f t="shared" si="11"/>
        <v>260688701</v>
      </c>
      <c r="AB15" s="78">
        <f t="shared" si="12"/>
        <v>1320017984</v>
      </c>
      <c r="AC15" s="95">
        <f t="shared" si="13"/>
        <v>1.0623767225691796</v>
      </c>
      <c r="AD15" s="77">
        <v>298132909</v>
      </c>
      <c r="AE15" s="78">
        <v>50249646</v>
      </c>
      <c r="AF15" s="78">
        <f t="shared" si="14"/>
        <v>348382555</v>
      </c>
      <c r="AG15" s="78">
        <v>1658792521</v>
      </c>
      <c r="AH15" s="78">
        <v>1684992701</v>
      </c>
      <c r="AI15" s="79">
        <v>1227941167</v>
      </c>
      <c r="AJ15" s="114">
        <f t="shared" si="15"/>
        <v>0.72875162383270164</v>
      </c>
      <c r="AK15" s="115">
        <f t="shared" si="16"/>
        <v>0.18368379840374049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3364999405</v>
      </c>
      <c r="E16" s="81">
        <f>SUM(E11:E15)</f>
        <v>801413985</v>
      </c>
      <c r="F16" s="82">
        <f t="shared" si="0"/>
        <v>4166413390</v>
      </c>
      <c r="G16" s="80">
        <f>SUM(G11:G15)</f>
        <v>3209480513</v>
      </c>
      <c r="H16" s="81">
        <f>SUM(H11:H15)</f>
        <v>787137473</v>
      </c>
      <c r="I16" s="82">
        <f t="shared" si="1"/>
        <v>3996617986</v>
      </c>
      <c r="J16" s="80">
        <f>SUM(J11:J15)</f>
        <v>822528963</v>
      </c>
      <c r="K16" s="81">
        <f>SUM(K11:K15)</f>
        <v>143543339</v>
      </c>
      <c r="L16" s="81">
        <f t="shared" si="2"/>
        <v>966072302</v>
      </c>
      <c r="M16" s="96">
        <f t="shared" si="3"/>
        <v>0.23187144711053265</v>
      </c>
      <c r="N16" s="80">
        <f>SUM(N11:N15)</f>
        <v>920697073</v>
      </c>
      <c r="O16" s="81">
        <f>SUM(O11:O15)</f>
        <v>172931715</v>
      </c>
      <c r="P16" s="81">
        <f t="shared" si="4"/>
        <v>1093628788</v>
      </c>
      <c r="Q16" s="96">
        <f t="shared" si="5"/>
        <v>0.26248686475155553</v>
      </c>
      <c r="R16" s="80">
        <f>SUM(R11:R15)</f>
        <v>841176683</v>
      </c>
      <c r="S16" s="81">
        <f>SUM(S11:S15)</f>
        <v>135056146</v>
      </c>
      <c r="T16" s="81">
        <f t="shared" si="6"/>
        <v>976232829</v>
      </c>
      <c r="U16" s="96">
        <f t="shared" si="7"/>
        <v>0.2442647339374707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2584402719</v>
      </c>
      <c r="AA16" s="81">
        <f t="shared" si="11"/>
        <v>451531200</v>
      </c>
      <c r="AB16" s="81">
        <f t="shared" si="12"/>
        <v>3035933919</v>
      </c>
      <c r="AC16" s="96">
        <f t="shared" si="13"/>
        <v>0.75962574597691357</v>
      </c>
      <c r="AD16" s="80">
        <f>SUM(AD11:AD15)</f>
        <v>757315446</v>
      </c>
      <c r="AE16" s="81">
        <f>SUM(AE11:AE15)</f>
        <v>104231884</v>
      </c>
      <c r="AF16" s="81">
        <f t="shared" si="14"/>
        <v>861547330</v>
      </c>
      <c r="AG16" s="81">
        <f>SUM(AG11:AG15)</f>
        <v>4117154949</v>
      </c>
      <c r="AH16" s="81">
        <f>SUM(AH11:AH15)</f>
        <v>4273221256</v>
      </c>
      <c r="AI16" s="82">
        <f>SUM(AI11:AI15)</f>
        <v>2878662015</v>
      </c>
      <c r="AJ16" s="116">
        <f t="shared" si="15"/>
        <v>0.67365152482055335</v>
      </c>
      <c r="AK16" s="117">
        <f t="shared" si="16"/>
        <v>0.13311572679355876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243214752</v>
      </c>
      <c r="E17" s="78">
        <v>45670100</v>
      </c>
      <c r="F17" s="79">
        <f t="shared" si="0"/>
        <v>288884852</v>
      </c>
      <c r="G17" s="77">
        <v>342814420</v>
      </c>
      <c r="H17" s="78">
        <v>50829394</v>
      </c>
      <c r="I17" s="79">
        <f t="shared" si="1"/>
        <v>393643814</v>
      </c>
      <c r="J17" s="77">
        <v>102311676</v>
      </c>
      <c r="K17" s="78">
        <v>13202158</v>
      </c>
      <c r="L17" s="78">
        <f t="shared" si="2"/>
        <v>115513834</v>
      </c>
      <c r="M17" s="95">
        <f t="shared" si="3"/>
        <v>0.39986116682919742</v>
      </c>
      <c r="N17" s="77">
        <v>113692410</v>
      </c>
      <c r="O17" s="78">
        <v>16044423</v>
      </c>
      <c r="P17" s="78">
        <f t="shared" si="4"/>
        <v>129736833</v>
      </c>
      <c r="Q17" s="95">
        <f t="shared" si="5"/>
        <v>0.44909531289650312</v>
      </c>
      <c r="R17" s="77">
        <v>181063127</v>
      </c>
      <c r="S17" s="78">
        <v>6385340</v>
      </c>
      <c r="T17" s="78">
        <f t="shared" si="6"/>
        <v>187448467</v>
      </c>
      <c r="U17" s="95">
        <f t="shared" si="7"/>
        <v>0.47618801650976789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397067213</v>
      </c>
      <c r="AA17" s="78">
        <f t="shared" si="11"/>
        <v>35631921</v>
      </c>
      <c r="AB17" s="78">
        <f t="shared" si="12"/>
        <v>432699134</v>
      </c>
      <c r="AC17" s="95">
        <f t="shared" si="13"/>
        <v>1.0992148704259836</v>
      </c>
      <c r="AD17" s="77">
        <v>54940947</v>
      </c>
      <c r="AE17" s="78">
        <v>7023490</v>
      </c>
      <c r="AF17" s="78">
        <f t="shared" si="14"/>
        <v>61964437</v>
      </c>
      <c r="AG17" s="78">
        <v>225865320</v>
      </c>
      <c r="AH17" s="78">
        <v>299823019</v>
      </c>
      <c r="AI17" s="79">
        <v>165300027</v>
      </c>
      <c r="AJ17" s="114">
        <f t="shared" si="15"/>
        <v>0.55132533703157727</v>
      </c>
      <c r="AK17" s="115">
        <f t="shared" si="16"/>
        <v>2.0250975571681544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571589705</v>
      </c>
      <c r="E18" s="78">
        <v>83817650</v>
      </c>
      <c r="F18" s="79">
        <f t="shared" si="0"/>
        <v>655407355</v>
      </c>
      <c r="G18" s="77">
        <v>587055612</v>
      </c>
      <c r="H18" s="78">
        <v>93627472</v>
      </c>
      <c r="I18" s="79">
        <f t="shared" si="1"/>
        <v>680683084</v>
      </c>
      <c r="J18" s="77">
        <v>137553829</v>
      </c>
      <c r="K18" s="78">
        <v>11143546</v>
      </c>
      <c r="L18" s="78">
        <f t="shared" si="2"/>
        <v>148697375</v>
      </c>
      <c r="M18" s="95">
        <f t="shared" si="3"/>
        <v>0.22687779419259035</v>
      </c>
      <c r="N18" s="77">
        <v>126380630</v>
      </c>
      <c r="O18" s="78">
        <v>7673172</v>
      </c>
      <c r="P18" s="78">
        <f t="shared" si="4"/>
        <v>134053802</v>
      </c>
      <c r="Q18" s="95">
        <f t="shared" si="5"/>
        <v>0.20453508947881735</v>
      </c>
      <c r="R18" s="77">
        <v>107639483</v>
      </c>
      <c r="S18" s="78">
        <v>11145162</v>
      </c>
      <c r="T18" s="78">
        <f t="shared" si="6"/>
        <v>118784645</v>
      </c>
      <c r="U18" s="95">
        <f t="shared" si="7"/>
        <v>0.17450800202344974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371573942</v>
      </c>
      <c r="AA18" s="78">
        <f t="shared" si="11"/>
        <v>29961880</v>
      </c>
      <c r="AB18" s="78">
        <f t="shared" si="12"/>
        <v>401535822</v>
      </c>
      <c r="AC18" s="95">
        <f t="shared" si="13"/>
        <v>0.58990127922732394</v>
      </c>
      <c r="AD18" s="77">
        <v>107068594</v>
      </c>
      <c r="AE18" s="78">
        <v>7351681</v>
      </c>
      <c r="AF18" s="78">
        <f t="shared" si="14"/>
        <v>114420275</v>
      </c>
      <c r="AG18" s="78">
        <v>579203337</v>
      </c>
      <c r="AH18" s="78">
        <v>589914225</v>
      </c>
      <c r="AI18" s="79">
        <v>382250349</v>
      </c>
      <c r="AJ18" s="114">
        <f t="shared" si="15"/>
        <v>0.64797615110908713</v>
      </c>
      <c r="AK18" s="115">
        <f t="shared" si="16"/>
        <v>3.8143327308031827E-2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190427939</v>
      </c>
      <c r="E19" s="78">
        <v>20827860</v>
      </c>
      <c r="F19" s="79">
        <f t="shared" si="0"/>
        <v>211255799</v>
      </c>
      <c r="G19" s="77">
        <v>244547798</v>
      </c>
      <c r="H19" s="78">
        <v>53208850</v>
      </c>
      <c r="I19" s="79">
        <f t="shared" si="1"/>
        <v>297756648</v>
      </c>
      <c r="J19" s="77">
        <v>63828686</v>
      </c>
      <c r="K19" s="78">
        <v>1692598</v>
      </c>
      <c r="L19" s="78">
        <f t="shared" si="2"/>
        <v>65521284</v>
      </c>
      <c r="M19" s="95">
        <f t="shared" si="3"/>
        <v>0.31015141032885918</v>
      </c>
      <c r="N19" s="77">
        <v>51618503</v>
      </c>
      <c r="O19" s="78">
        <v>6548002</v>
      </c>
      <c r="P19" s="78">
        <f t="shared" si="4"/>
        <v>58166505</v>
      </c>
      <c r="Q19" s="95">
        <f t="shared" si="5"/>
        <v>0.27533684412611081</v>
      </c>
      <c r="R19" s="77">
        <v>22453448</v>
      </c>
      <c r="S19" s="78">
        <v>1498987</v>
      </c>
      <c r="T19" s="78">
        <f t="shared" si="6"/>
        <v>23952435</v>
      </c>
      <c r="U19" s="95">
        <f t="shared" si="7"/>
        <v>8.0442989806897611E-2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137900637</v>
      </c>
      <c r="AA19" s="78">
        <f t="shared" si="11"/>
        <v>9739587</v>
      </c>
      <c r="AB19" s="78">
        <f t="shared" si="12"/>
        <v>147640224</v>
      </c>
      <c r="AC19" s="95">
        <f t="shared" si="13"/>
        <v>0.49584190644166576</v>
      </c>
      <c r="AD19" s="77">
        <v>50711459</v>
      </c>
      <c r="AE19" s="78">
        <v>2065098</v>
      </c>
      <c r="AF19" s="78">
        <f t="shared" si="14"/>
        <v>52776557</v>
      </c>
      <c r="AG19" s="78">
        <v>201300451</v>
      </c>
      <c r="AH19" s="78">
        <v>242233999</v>
      </c>
      <c r="AI19" s="79">
        <v>186192546</v>
      </c>
      <c r="AJ19" s="114">
        <f t="shared" si="15"/>
        <v>0.76864745150824187</v>
      </c>
      <c r="AK19" s="115">
        <f t="shared" si="16"/>
        <v>-0.5461538917743346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68399636</v>
      </c>
      <c r="E20" s="78">
        <v>13368750</v>
      </c>
      <c r="F20" s="79">
        <f t="shared" si="0"/>
        <v>81768386</v>
      </c>
      <c r="G20" s="77">
        <v>79781462</v>
      </c>
      <c r="H20" s="78">
        <v>57841500</v>
      </c>
      <c r="I20" s="79">
        <f t="shared" si="1"/>
        <v>137622962</v>
      </c>
      <c r="J20" s="77">
        <v>22658407</v>
      </c>
      <c r="K20" s="78">
        <v>4514672</v>
      </c>
      <c r="L20" s="78">
        <f t="shared" si="2"/>
        <v>27173079</v>
      </c>
      <c r="M20" s="95">
        <f t="shared" si="3"/>
        <v>0.33231766369951338</v>
      </c>
      <c r="N20" s="77">
        <v>19981590</v>
      </c>
      <c r="O20" s="78">
        <v>2490986</v>
      </c>
      <c r="P20" s="78">
        <f t="shared" si="4"/>
        <v>22472576</v>
      </c>
      <c r="Q20" s="95">
        <f t="shared" si="5"/>
        <v>0.27483208485978922</v>
      </c>
      <c r="R20" s="77">
        <v>22869530</v>
      </c>
      <c r="S20" s="78">
        <v>6748277</v>
      </c>
      <c r="T20" s="78">
        <f t="shared" si="6"/>
        <v>29617807</v>
      </c>
      <c r="U20" s="95">
        <f t="shared" si="7"/>
        <v>0.21520977727539392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65509527</v>
      </c>
      <c r="AA20" s="78">
        <f t="shared" si="11"/>
        <v>13753935</v>
      </c>
      <c r="AB20" s="78">
        <f t="shared" si="12"/>
        <v>79263462</v>
      </c>
      <c r="AC20" s="95">
        <f t="shared" si="13"/>
        <v>0.57594649067355486</v>
      </c>
      <c r="AD20" s="77">
        <v>15399089</v>
      </c>
      <c r="AE20" s="78">
        <v>1971785</v>
      </c>
      <c r="AF20" s="78">
        <f t="shared" si="14"/>
        <v>17370874</v>
      </c>
      <c r="AG20" s="78">
        <v>85475410</v>
      </c>
      <c r="AH20" s="78">
        <v>85437561</v>
      </c>
      <c r="AI20" s="79">
        <v>64249691</v>
      </c>
      <c r="AJ20" s="114">
        <f t="shared" si="15"/>
        <v>0.75200755087098048</v>
      </c>
      <c r="AK20" s="115">
        <f t="shared" si="16"/>
        <v>0.70502687429544419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7703787795</v>
      </c>
      <c r="E21" s="78">
        <v>768760054</v>
      </c>
      <c r="F21" s="79">
        <f t="shared" si="0"/>
        <v>8472547849</v>
      </c>
      <c r="G21" s="77">
        <v>7564072490</v>
      </c>
      <c r="H21" s="78">
        <v>802543954</v>
      </c>
      <c r="I21" s="79">
        <f t="shared" si="1"/>
        <v>8366616444</v>
      </c>
      <c r="J21" s="77">
        <v>1870204701</v>
      </c>
      <c r="K21" s="78">
        <v>104517130</v>
      </c>
      <c r="L21" s="78">
        <f t="shared" si="2"/>
        <v>1974721831</v>
      </c>
      <c r="M21" s="95">
        <f t="shared" si="3"/>
        <v>0.23307296296155741</v>
      </c>
      <c r="N21" s="77">
        <v>1513806301</v>
      </c>
      <c r="O21" s="78">
        <v>157212034</v>
      </c>
      <c r="P21" s="78">
        <f t="shared" si="4"/>
        <v>1671018335</v>
      </c>
      <c r="Q21" s="95">
        <f t="shared" si="5"/>
        <v>0.19722737065418017</v>
      </c>
      <c r="R21" s="77">
        <v>1499258297</v>
      </c>
      <c r="S21" s="78">
        <v>147856858</v>
      </c>
      <c r="T21" s="78">
        <f t="shared" si="6"/>
        <v>1647115155</v>
      </c>
      <c r="U21" s="95">
        <f t="shared" si="7"/>
        <v>0.19686753492580686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4883269299</v>
      </c>
      <c r="AA21" s="78">
        <f t="shared" si="11"/>
        <v>409586022</v>
      </c>
      <c r="AB21" s="78">
        <f t="shared" si="12"/>
        <v>5292855321</v>
      </c>
      <c r="AC21" s="95">
        <f t="shared" si="13"/>
        <v>0.63261598717073919</v>
      </c>
      <c r="AD21" s="77">
        <v>111663518</v>
      </c>
      <c r="AE21" s="78">
        <v>53096729</v>
      </c>
      <c r="AF21" s="78">
        <f t="shared" si="14"/>
        <v>164760247</v>
      </c>
      <c r="AG21" s="78">
        <v>7290865357</v>
      </c>
      <c r="AH21" s="78">
        <v>7151462876</v>
      </c>
      <c r="AI21" s="79">
        <v>3413239542</v>
      </c>
      <c r="AJ21" s="114">
        <f t="shared" si="15"/>
        <v>0.47727850947177314</v>
      </c>
      <c r="AK21" s="115">
        <f t="shared" si="16"/>
        <v>8.9970422780441694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141302173</v>
      </c>
      <c r="E22" s="78">
        <v>22922001</v>
      </c>
      <c r="F22" s="79">
        <f t="shared" si="0"/>
        <v>164224174</v>
      </c>
      <c r="G22" s="77">
        <v>245345457</v>
      </c>
      <c r="H22" s="78">
        <v>26835132</v>
      </c>
      <c r="I22" s="79">
        <f t="shared" si="1"/>
        <v>272180589</v>
      </c>
      <c r="J22" s="77">
        <v>34131615</v>
      </c>
      <c r="K22" s="78">
        <v>9024082</v>
      </c>
      <c r="L22" s="78">
        <f t="shared" si="2"/>
        <v>43155697</v>
      </c>
      <c r="M22" s="95">
        <f t="shared" si="3"/>
        <v>0.26278528884547775</v>
      </c>
      <c r="N22" s="77">
        <v>40697376</v>
      </c>
      <c r="O22" s="78">
        <v>6150195</v>
      </c>
      <c r="P22" s="78">
        <f t="shared" si="4"/>
        <v>46847571</v>
      </c>
      <c r="Q22" s="95">
        <f t="shared" si="5"/>
        <v>0.28526598648016338</v>
      </c>
      <c r="R22" s="77">
        <v>31055583</v>
      </c>
      <c r="S22" s="78">
        <v>3160079</v>
      </c>
      <c r="T22" s="78">
        <f t="shared" si="6"/>
        <v>34215662</v>
      </c>
      <c r="U22" s="95">
        <f t="shared" si="7"/>
        <v>0.12570941273111874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105884574</v>
      </c>
      <c r="AA22" s="78">
        <f t="shared" si="11"/>
        <v>18334356</v>
      </c>
      <c r="AB22" s="78">
        <f t="shared" si="12"/>
        <v>124218930</v>
      </c>
      <c r="AC22" s="95">
        <f t="shared" si="13"/>
        <v>0.45638423539453798</v>
      </c>
      <c r="AD22" s="77">
        <v>27396692</v>
      </c>
      <c r="AE22" s="78">
        <v>6231893</v>
      </c>
      <c r="AF22" s="78">
        <f t="shared" si="14"/>
        <v>33628585</v>
      </c>
      <c r="AG22" s="78">
        <v>144572838</v>
      </c>
      <c r="AH22" s="78">
        <v>175390545</v>
      </c>
      <c r="AI22" s="79">
        <v>129291198</v>
      </c>
      <c r="AJ22" s="114">
        <f t="shared" si="15"/>
        <v>0.73716173240695504</v>
      </c>
      <c r="AK22" s="115">
        <f t="shared" si="16"/>
        <v>1.7457677746476774E-2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166135412</v>
      </c>
      <c r="E23" s="78">
        <v>24324415</v>
      </c>
      <c r="F23" s="79">
        <f t="shared" si="0"/>
        <v>190459827</v>
      </c>
      <c r="G23" s="77">
        <v>177021147</v>
      </c>
      <c r="H23" s="78">
        <v>23994575</v>
      </c>
      <c r="I23" s="79">
        <f t="shared" si="1"/>
        <v>201015722</v>
      </c>
      <c r="J23" s="77">
        <v>39515433</v>
      </c>
      <c r="K23" s="78">
        <v>7920842</v>
      </c>
      <c r="L23" s="78">
        <f t="shared" si="2"/>
        <v>47436275</v>
      </c>
      <c r="M23" s="95">
        <f t="shared" si="3"/>
        <v>0.24906184021683481</v>
      </c>
      <c r="N23" s="77">
        <v>46190701</v>
      </c>
      <c r="O23" s="78">
        <v>5957528</v>
      </c>
      <c r="P23" s="78">
        <f t="shared" si="4"/>
        <v>52148229</v>
      </c>
      <c r="Q23" s="95">
        <f t="shared" si="5"/>
        <v>0.27380172407696246</v>
      </c>
      <c r="R23" s="77">
        <v>38141668</v>
      </c>
      <c r="S23" s="78">
        <v>2201985</v>
      </c>
      <c r="T23" s="78">
        <f t="shared" si="6"/>
        <v>40343653</v>
      </c>
      <c r="U23" s="95">
        <f t="shared" si="7"/>
        <v>0.20069899308671985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123847802</v>
      </c>
      <c r="AA23" s="78">
        <f t="shared" si="11"/>
        <v>16080355</v>
      </c>
      <c r="AB23" s="78">
        <f t="shared" si="12"/>
        <v>139928157</v>
      </c>
      <c r="AC23" s="95">
        <f t="shared" si="13"/>
        <v>0.69610553646147144</v>
      </c>
      <c r="AD23" s="77">
        <v>35459503</v>
      </c>
      <c r="AE23" s="78">
        <v>4198290</v>
      </c>
      <c r="AF23" s="78">
        <f t="shared" si="14"/>
        <v>39657793</v>
      </c>
      <c r="AG23" s="78">
        <v>187803988</v>
      </c>
      <c r="AH23" s="78">
        <v>200275131</v>
      </c>
      <c r="AI23" s="79">
        <v>116817971</v>
      </c>
      <c r="AJ23" s="114">
        <f t="shared" si="15"/>
        <v>0.58328745269925697</v>
      </c>
      <c r="AK23" s="115">
        <f t="shared" si="16"/>
        <v>1.7294457107080996E-2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1131196080</v>
      </c>
      <c r="E24" s="78">
        <v>184314976</v>
      </c>
      <c r="F24" s="79">
        <f t="shared" si="0"/>
        <v>1315511056</v>
      </c>
      <c r="G24" s="77">
        <v>1221113717</v>
      </c>
      <c r="H24" s="78">
        <v>179809200</v>
      </c>
      <c r="I24" s="79">
        <f t="shared" si="1"/>
        <v>1400922917</v>
      </c>
      <c r="J24" s="77">
        <v>220900747</v>
      </c>
      <c r="K24" s="78">
        <v>43565745</v>
      </c>
      <c r="L24" s="78">
        <f t="shared" si="2"/>
        <v>264466492</v>
      </c>
      <c r="M24" s="95">
        <f t="shared" si="3"/>
        <v>0.20103707284996014</v>
      </c>
      <c r="N24" s="77">
        <v>263019363</v>
      </c>
      <c r="O24" s="78">
        <v>73658028</v>
      </c>
      <c r="P24" s="78">
        <f t="shared" si="4"/>
        <v>336677391</v>
      </c>
      <c r="Q24" s="95">
        <f t="shared" si="5"/>
        <v>0.25592897107510132</v>
      </c>
      <c r="R24" s="77">
        <v>234999516</v>
      </c>
      <c r="S24" s="78">
        <v>26659519</v>
      </c>
      <c r="T24" s="78">
        <f t="shared" si="6"/>
        <v>261659035</v>
      </c>
      <c r="U24" s="95">
        <f t="shared" si="7"/>
        <v>0.1867761829182783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718919626</v>
      </c>
      <c r="AA24" s="78">
        <f t="shared" si="11"/>
        <v>143883292</v>
      </c>
      <c r="AB24" s="78">
        <f t="shared" si="12"/>
        <v>862802918</v>
      </c>
      <c r="AC24" s="95">
        <f t="shared" si="13"/>
        <v>0.61588179301659607</v>
      </c>
      <c r="AD24" s="77">
        <v>198213787</v>
      </c>
      <c r="AE24" s="78">
        <v>-190114434</v>
      </c>
      <c r="AF24" s="78">
        <f t="shared" si="14"/>
        <v>8099353</v>
      </c>
      <c r="AG24" s="78">
        <v>1123588762</v>
      </c>
      <c r="AH24" s="78">
        <v>1261513335</v>
      </c>
      <c r="AI24" s="79">
        <v>315275629</v>
      </c>
      <c r="AJ24" s="114">
        <f t="shared" si="15"/>
        <v>0.24991858607661885</v>
      </c>
      <c r="AK24" s="115">
        <f t="shared" si="16"/>
        <v>31.306165072691606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10216053492</v>
      </c>
      <c r="E25" s="81">
        <f>SUM(E17:E24)</f>
        <v>1164005806</v>
      </c>
      <c r="F25" s="82">
        <f t="shared" si="0"/>
        <v>11380059298</v>
      </c>
      <c r="G25" s="80">
        <f>SUM(G17:G24)</f>
        <v>10461752103</v>
      </c>
      <c r="H25" s="81">
        <f>SUM(H17:H24)</f>
        <v>1288690077</v>
      </c>
      <c r="I25" s="82">
        <f t="shared" si="1"/>
        <v>11750442180</v>
      </c>
      <c r="J25" s="80">
        <f>SUM(J17:J24)</f>
        <v>2491105094</v>
      </c>
      <c r="K25" s="81">
        <f>SUM(K17:K24)</f>
        <v>195580773</v>
      </c>
      <c r="L25" s="81">
        <f t="shared" si="2"/>
        <v>2686685867</v>
      </c>
      <c r="M25" s="96">
        <f t="shared" si="3"/>
        <v>0.23608715883160419</v>
      </c>
      <c r="N25" s="80">
        <f>SUM(N17:N24)</f>
        <v>2175386874</v>
      </c>
      <c r="O25" s="81">
        <f>SUM(O17:O24)</f>
        <v>275734368</v>
      </c>
      <c r="P25" s="81">
        <f t="shared" si="4"/>
        <v>2451121242</v>
      </c>
      <c r="Q25" s="96">
        <f t="shared" si="5"/>
        <v>0.21538738751833875</v>
      </c>
      <c r="R25" s="80">
        <f>SUM(R17:R24)</f>
        <v>2137480652</v>
      </c>
      <c r="S25" s="81">
        <f>SUM(S17:S24)</f>
        <v>205656207</v>
      </c>
      <c r="T25" s="81">
        <f t="shared" si="6"/>
        <v>2343136859</v>
      </c>
      <c r="U25" s="96">
        <f t="shared" si="7"/>
        <v>0.19940839868887386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6803972620</v>
      </c>
      <c r="AA25" s="81">
        <f t="shared" si="11"/>
        <v>676971348</v>
      </c>
      <c r="AB25" s="81">
        <f t="shared" si="12"/>
        <v>7480943968</v>
      </c>
      <c r="AC25" s="96">
        <f t="shared" si="13"/>
        <v>0.63665212367352797</v>
      </c>
      <c r="AD25" s="80">
        <f>SUM(AD17:AD24)</f>
        <v>600853589</v>
      </c>
      <c r="AE25" s="81">
        <f>SUM(AE17:AE24)</f>
        <v>-108175468</v>
      </c>
      <c r="AF25" s="81">
        <f t="shared" si="14"/>
        <v>492678121</v>
      </c>
      <c r="AG25" s="81">
        <f>SUM(AG17:AG24)</f>
        <v>9838675463</v>
      </c>
      <c r="AH25" s="81">
        <f>SUM(AH17:AH24)</f>
        <v>10006050691</v>
      </c>
      <c r="AI25" s="82">
        <f>SUM(AI17:AI24)</f>
        <v>4772616953</v>
      </c>
      <c r="AJ25" s="116">
        <f t="shared" si="15"/>
        <v>0.47697309361951939</v>
      </c>
      <c r="AK25" s="117">
        <f t="shared" si="16"/>
        <v>3.7559182336818244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239023919</v>
      </c>
      <c r="E26" s="78">
        <v>34233750</v>
      </c>
      <c r="F26" s="79">
        <f t="shared" si="0"/>
        <v>273257669</v>
      </c>
      <c r="G26" s="77">
        <v>261895430</v>
      </c>
      <c r="H26" s="78">
        <v>58406340</v>
      </c>
      <c r="I26" s="79">
        <f t="shared" si="1"/>
        <v>320301770</v>
      </c>
      <c r="J26" s="77">
        <v>53358133</v>
      </c>
      <c r="K26" s="78">
        <v>14901742</v>
      </c>
      <c r="L26" s="78">
        <f t="shared" si="2"/>
        <v>68259875</v>
      </c>
      <c r="M26" s="95">
        <f t="shared" si="3"/>
        <v>0.24980039992948927</v>
      </c>
      <c r="N26" s="77">
        <v>72681256</v>
      </c>
      <c r="O26" s="78">
        <v>10233077</v>
      </c>
      <c r="P26" s="78">
        <f t="shared" si="4"/>
        <v>82914333</v>
      </c>
      <c r="Q26" s="95">
        <f t="shared" si="5"/>
        <v>0.30342911620167556</v>
      </c>
      <c r="R26" s="77">
        <v>67170945</v>
      </c>
      <c r="S26" s="78">
        <v>4087400</v>
      </c>
      <c r="T26" s="78">
        <f t="shared" si="6"/>
        <v>71258345</v>
      </c>
      <c r="U26" s="95">
        <f t="shared" si="7"/>
        <v>0.22247252957734201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193210334</v>
      </c>
      <c r="AA26" s="78">
        <f t="shared" si="11"/>
        <v>29222219</v>
      </c>
      <c r="AB26" s="78">
        <f t="shared" si="12"/>
        <v>222432553</v>
      </c>
      <c r="AC26" s="95">
        <f t="shared" si="13"/>
        <v>0.6944468430505395</v>
      </c>
      <c r="AD26" s="77">
        <v>55369087</v>
      </c>
      <c r="AE26" s="78">
        <v>8486846</v>
      </c>
      <c r="AF26" s="78">
        <f t="shared" si="14"/>
        <v>63855933</v>
      </c>
      <c r="AG26" s="78">
        <v>297752036</v>
      </c>
      <c r="AH26" s="78">
        <v>335287789</v>
      </c>
      <c r="AI26" s="79">
        <v>222611194</v>
      </c>
      <c r="AJ26" s="114">
        <f t="shared" si="15"/>
        <v>0.6639406542777494</v>
      </c>
      <c r="AK26" s="115">
        <f t="shared" si="16"/>
        <v>0.11592363704089959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756798402</v>
      </c>
      <c r="E27" s="78">
        <v>54003956</v>
      </c>
      <c r="F27" s="79">
        <f t="shared" si="0"/>
        <v>810802358</v>
      </c>
      <c r="G27" s="77">
        <v>788314446</v>
      </c>
      <c r="H27" s="78">
        <v>93524016</v>
      </c>
      <c r="I27" s="79">
        <f t="shared" si="1"/>
        <v>881838462</v>
      </c>
      <c r="J27" s="77">
        <v>154471638</v>
      </c>
      <c r="K27" s="78">
        <v>32589738</v>
      </c>
      <c r="L27" s="78">
        <f t="shared" si="2"/>
        <v>187061376</v>
      </c>
      <c r="M27" s="95">
        <f t="shared" si="3"/>
        <v>0.23071143559747762</v>
      </c>
      <c r="N27" s="77">
        <v>154341742</v>
      </c>
      <c r="O27" s="78">
        <v>28503173</v>
      </c>
      <c r="P27" s="78">
        <f t="shared" si="4"/>
        <v>182844915</v>
      </c>
      <c r="Q27" s="95">
        <f t="shared" si="5"/>
        <v>0.22551107948307175</v>
      </c>
      <c r="R27" s="77">
        <v>152254046</v>
      </c>
      <c r="S27" s="78">
        <v>17006941</v>
      </c>
      <c r="T27" s="78">
        <f t="shared" si="6"/>
        <v>169260987</v>
      </c>
      <c r="U27" s="95">
        <f t="shared" si="7"/>
        <v>0.19194103488763456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461067426</v>
      </c>
      <c r="AA27" s="78">
        <f t="shared" si="11"/>
        <v>78099852</v>
      </c>
      <c r="AB27" s="78">
        <f t="shared" si="12"/>
        <v>539167278</v>
      </c>
      <c r="AC27" s="95">
        <f t="shared" si="13"/>
        <v>0.61141274874445206</v>
      </c>
      <c r="AD27" s="77">
        <v>93214497</v>
      </c>
      <c r="AE27" s="78">
        <v>19658962</v>
      </c>
      <c r="AF27" s="78">
        <f t="shared" si="14"/>
        <v>112873459</v>
      </c>
      <c r="AG27" s="78">
        <v>782349348</v>
      </c>
      <c r="AH27" s="78">
        <v>873714325</v>
      </c>
      <c r="AI27" s="79">
        <v>462084005</v>
      </c>
      <c r="AJ27" s="114">
        <f t="shared" si="15"/>
        <v>0.52887310162849854</v>
      </c>
      <c r="AK27" s="115">
        <f t="shared" si="16"/>
        <v>0.49956410036127274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1369887126</v>
      </c>
      <c r="E28" s="78">
        <v>131661450</v>
      </c>
      <c r="F28" s="79">
        <f t="shared" si="0"/>
        <v>1501548576</v>
      </c>
      <c r="G28" s="77">
        <v>1384536354</v>
      </c>
      <c r="H28" s="78">
        <v>162147960</v>
      </c>
      <c r="I28" s="79">
        <f t="shared" si="1"/>
        <v>1546684314</v>
      </c>
      <c r="J28" s="77">
        <v>288637398</v>
      </c>
      <c r="K28" s="78">
        <v>20030637</v>
      </c>
      <c r="L28" s="78">
        <f t="shared" si="2"/>
        <v>308668035</v>
      </c>
      <c r="M28" s="95">
        <f t="shared" si="3"/>
        <v>0.20556646646908078</v>
      </c>
      <c r="N28" s="77">
        <v>249885222</v>
      </c>
      <c r="O28" s="78">
        <v>24374065</v>
      </c>
      <c r="P28" s="78">
        <f t="shared" si="4"/>
        <v>274259287</v>
      </c>
      <c r="Q28" s="95">
        <f t="shared" si="5"/>
        <v>0.18265095873927958</v>
      </c>
      <c r="R28" s="77">
        <v>271448862</v>
      </c>
      <c r="S28" s="78">
        <v>30389235</v>
      </c>
      <c r="T28" s="78">
        <f t="shared" si="6"/>
        <v>301838097</v>
      </c>
      <c r="U28" s="95">
        <f t="shared" si="7"/>
        <v>0.19515171536161321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809971482</v>
      </c>
      <c r="AA28" s="78">
        <f t="shared" si="11"/>
        <v>74793937</v>
      </c>
      <c r="AB28" s="78">
        <f t="shared" si="12"/>
        <v>884765419</v>
      </c>
      <c r="AC28" s="95">
        <f t="shared" si="13"/>
        <v>0.57204008018406782</v>
      </c>
      <c r="AD28" s="77">
        <v>234683447</v>
      </c>
      <c r="AE28" s="78">
        <v>24793747</v>
      </c>
      <c r="AF28" s="78">
        <f t="shared" si="14"/>
        <v>259477194</v>
      </c>
      <c r="AG28" s="78">
        <v>1319738483</v>
      </c>
      <c r="AH28" s="78">
        <v>1434014541</v>
      </c>
      <c r="AI28" s="79">
        <v>808655445</v>
      </c>
      <c r="AJ28" s="114">
        <f t="shared" si="15"/>
        <v>0.56391021281840681</v>
      </c>
      <c r="AK28" s="115">
        <f t="shared" si="16"/>
        <v>0.16325482153934501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1050535988</v>
      </c>
      <c r="E29" s="78">
        <v>308395356</v>
      </c>
      <c r="F29" s="79">
        <f t="shared" si="0"/>
        <v>1358931344</v>
      </c>
      <c r="G29" s="77">
        <v>936405070</v>
      </c>
      <c r="H29" s="78">
        <v>306868499</v>
      </c>
      <c r="I29" s="79">
        <f t="shared" si="1"/>
        <v>1243273569</v>
      </c>
      <c r="J29" s="77">
        <v>141745507</v>
      </c>
      <c r="K29" s="78">
        <v>25017659</v>
      </c>
      <c r="L29" s="78">
        <f t="shared" si="2"/>
        <v>166763166</v>
      </c>
      <c r="M29" s="95">
        <f t="shared" si="3"/>
        <v>0.12271640266176685</v>
      </c>
      <c r="N29" s="77">
        <v>217856195</v>
      </c>
      <c r="O29" s="78">
        <v>92471981</v>
      </c>
      <c r="P29" s="78">
        <f t="shared" si="4"/>
        <v>310328176</v>
      </c>
      <c r="Q29" s="95">
        <f t="shared" si="5"/>
        <v>0.22836192377942532</v>
      </c>
      <c r="R29" s="77">
        <v>313786783</v>
      </c>
      <c r="S29" s="78">
        <v>42089257</v>
      </c>
      <c r="T29" s="78">
        <f t="shared" si="6"/>
        <v>355876040</v>
      </c>
      <c r="U29" s="95">
        <f t="shared" si="7"/>
        <v>0.28624113700594561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673388485</v>
      </c>
      <c r="AA29" s="78">
        <f t="shared" si="11"/>
        <v>159578897</v>
      </c>
      <c r="AB29" s="78">
        <f t="shared" si="12"/>
        <v>832967382</v>
      </c>
      <c r="AC29" s="95">
        <f t="shared" si="13"/>
        <v>0.6699791604755011</v>
      </c>
      <c r="AD29" s="77">
        <v>180037398</v>
      </c>
      <c r="AE29" s="78">
        <v>28208453</v>
      </c>
      <c r="AF29" s="78">
        <f t="shared" si="14"/>
        <v>208245851</v>
      </c>
      <c r="AG29" s="78">
        <v>1245267354</v>
      </c>
      <c r="AH29" s="78">
        <v>1184545622</v>
      </c>
      <c r="AI29" s="79">
        <v>573537190</v>
      </c>
      <c r="AJ29" s="114">
        <f t="shared" si="15"/>
        <v>0.48418328458437376</v>
      </c>
      <c r="AK29" s="115">
        <f t="shared" si="16"/>
        <v>0.7089225945730846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3416245435</v>
      </c>
      <c r="E30" s="81">
        <f>SUM(E26:E29)</f>
        <v>528294512</v>
      </c>
      <c r="F30" s="82">
        <f t="shared" si="0"/>
        <v>3944539947</v>
      </c>
      <c r="G30" s="80">
        <f>SUM(G26:G29)</f>
        <v>3371151300</v>
      </c>
      <c r="H30" s="81">
        <f>SUM(H26:H29)</f>
        <v>620946815</v>
      </c>
      <c r="I30" s="82">
        <f t="shared" si="1"/>
        <v>3992098115</v>
      </c>
      <c r="J30" s="80">
        <f>SUM(J26:J29)</f>
        <v>638212676</v>
      </c>
      <c r="K30" s="81">
        <f>SUM(K26:K29)</f>
        <v>92539776</v>
      </c>
      <c r="L30" s="81">
        <f t="shared" si="2"/>
        <v>730752452</v>
      </c>
      <c r="M30" s="96">
        <f t="shared" si="3"/>
        <v>0.18525669959452942</v>
      </c>
      <c r="N30" s="80">
        <f>SUM(N26:N29)</f>
        <v>694764415</v>
      </c>
      <c r="O30" s="81">
        <f>SUM(O26:O29)</f>
        <v>155582296</v>
      </c>
      <c r="P30" s="81">
        <f t="shared" si="4"/>
        <v>850346711</v>
      </c>
      <c r="Q30" s="96">
        <f t="shared" si="5"/>
        <v>0.21557563681075836</v>
      </c>
      <c r="R30" s="80">
        <f>SUM(R26:R29)</f>
        <v>804660636</v>
      </c>
      <c r="S30" s="81">
        <f>SUM(S26:S29)</f>
        <v>93572833</v>
      </c>
      <c r="T30" s="81">
        <f t="shared" si="6"/>
        <v>898233469</v>
      </c>
      <c r="U30" s="96">
        <f t="shared" si="7"/>
        <v>0.22500285391908512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2137637727</v>
      </c>
      <c r="AA30" s="81">
        <f t="shared" si="11"/>
        <v>341694905</v>
      </c>
      <c r="AB30" s="81">
        <f t="shared" si="12"/>
        <v>2479332632</v>
      </c>
      <c r="AC30" s="96">
        <f t="shared" si="13"/>
        <v>0.62106004426196326</v>
      </c>
      <c r="AD30" s="80">
        <f>SUM(AD26:AD29)</f>
        <v>563304429</v>
      </c>
      <c r="AE30" s="81">
        <f>SUM(AE26:AE29)</f>
        <v>81148008</v>
      </c>
      <c r="AF30" s="81">
        <f t="shared" si="14"/>
        <v>644452437</v>
      </c>
      <c r="AG30" s="81">
        <f>SUM(AG26:AG29)</f>
        <v>3645107221</v>
      </c>
      <c r="AH30" s="81">
        <f>SUM(AH26:AH29)</f>
        <v>3827562277</v>
      </c>
      <c r="AI30" s="82">
        <f>SUM(AI26:AI29)</f>
        <v>2066887834</v>
      </c>
      <c r="AJ30" s="116">
        <f t="shared" si="15"/>
        <v>0.54000109845893962</v>
      </c>
      <c r="AK30" s="117">
        <f t="shared" si="16"/>
        <v>0.39379326918427027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452596163</v>
      </c>
      <c r="E31" s="78">
        <v>25668700</v>
      </c>
      <c r="F31" s="79">
        <f t="shared" si="0"/>
        <v>478264863</v>
      </c>
      <c r="G31" s="77">
        <v>440913254</v>
      </c>
      <c r="H31" s="78">
        <v>31544426</v>
      </c>
      <c r="I31" s="79">
        <f t="shared" si="1"/>
        <v>472457680</v>
      </c>
      <c r="J31" s="77">
        <v>64058496</v>
      </c>
      <c r="K31" s="78">
        <v>1786732</v>
      </c>
      <c r="L31" s="78">
        <f t="shared" si="2"/>
        <v>65845228</v>
      </c>
      <c r="M31" s="95">
        <f t="shared" si="3"/>
        <v>0.13767523624247513</v>
      </c>
      <c r="N31" s="77">
        <v>132136816</v>
      </c>
      <c r="O31" s="78">
        <v>2216789</v>
      </c>
      <c r="P31" s="78">
        <f t="shared" si="4"/>
        <v>134353605</v>
      </c>
      <c r="Q31" s="95">
        <f t="shared" si="5"/>
        <v>0.28091882844422966</v>
      </c>
      <c r="R31" s="77">
        <v>74670597</v>
      </c>
      <c r="S31" s="78">
        <v>9794452</v>
      </c>
      <c r="T31" s="78">
        <f t="shared" si="6"/>
        <v>84465049</v>
      </c>
      <c r="U31" s="95">
        <f t="shared" si="7"/>
        <v>0.1787780209224242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270865909</v>
      </c>
      <c r="AA31" s="78">
        <f t="shared" si="11"/>
        <v>13797973</v>
      </c>
      <c r="AB31" s="78">
        <f t="shared" si="12"/>
        <v>284663882</v>
      </c>
      <c r="AC31" s="95">
        <f t="shared" si="13"/>
        <v>0.60251720746713233</v>
      </c>
      <c r="AD31" s="77">
        <v>71192143</v>
      </c>
      <c r="AE31" s="78">
        <v>2161649</v>
      </c>
      <c r="AF31" s="78">
        <f t="shared" si="14"/>
        <v>73353792</v>
      </c>
      <c r="AG31" s="78">
        <v>449937232</v>
      </c>
      <c r="AH31" s="78">
        <v>446240999</v>
      </c>
      <c r="AI31" s="79">
        <v>197060910</v>
      </c>
      <c r="AJ31" s="114">
        <f t="shared" si="15"/>
        <v>0.44160198287831459</v>
      </c>
      <c r="AK31" s="115">
        <f t="shared" si="16"/>
        <v>0.15147488217105387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284118741</v>
      </c>
      <c r="E32" s="78">
        <v>60607733</v>
      </c>
      <c r="F32" s="79">
        <f t="shared" si="0"/>
        <v>344726474</v>
      </c>
      <c r="G32" s="77">
        <v>312702804</v>
      </c>
      <c r="H32" s="78">
        <v>103578546</v>
      </c>
      <c r="I32" s="79">
        <f t="shared" si="1"/>
        <v>416281350</v>
      </c>
      <c r="J32" s="77">
        <v>21422645</v>
      </c>
      <c r="K32" s="78">
        <v>13598976</v>
      </c>
      <c r="L32" s="78">
        <f t="shared" si="2"/>
        <v>35021621</v>
      </c>
      <c r="M32" s="95">
        <f t="shared" si="3"/>
        <v>0.10159249039863413</v>
      </c>
      <c r="N32" s="77">
        <v>45729245</v>
      </c>
      <c r="O32" s="78">
        <v>20389447</v>
      </c>
      <c r="P32" s="78">
        <f t="shared" si="4"/>
        <v>66118692</v>
      </c>
      <c r="Q32" s="95">
        <f t="shared" si="5"/>
        <v>0.19180044756295683</v>
      </c>
      <c r="R32" s="77">
        <v>39979381</v>
      </c>
      <c r="S32" s="78">
        <v>23048058</v>
      </c>
      <c r="T32" s="78">
        <f t="shared" si="6"/>
        <v>63027439</v>
      </c>
      <c r="U32" s="95">
        <f t="shared" si="7"/>
        <v>0.1514058676902052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107131271</v>
      </c>
      <c r="AA32" s="78">
        <f t="shared" si="11"/>
        <v>57036481</v>
      </c>
      <c r="AB32" s="78">
        <f t="shared" si="12"/>
        <v>164167752</v>
      </c>
      <c r="AC32" s="95">
        <f t="shared" si="13"/>
        <v>0.39436729990425945</v>
      </c>
      <c r="AD32" s="77">
        <v>28858421</v>
      </c>
      <c r="AE32" s="78">
        <v>7874357</v>
      </c>
      <c r="AF32" s="78">
        <f t="shared" si="14"/>
        <v>36732778</v>
      </c>
      <c r="AG32" s="78">
        <v>355006460</v>
      </c>
      <c r="AH32" s="78">
        <v>388800700</v>
      </c>
      <c r="AI32" s="79">
        <v>121359321</v>
      </c>
      <c r="AJ32" s="114">
        <f t="shared" si="15"/>
        <v>0.31213760932014784</v>
      </c>
      <c r="AK32" s="115">
        <f t="shared" si="16"/>
        <v>0.71583643905179173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323196096</v>
      </c>
      <c r="E33" s="78">
        <v>57968220</v>
      </c>
      <c r="F33" s="79">
        <f t="shared" si="0"/>
        <v>381164316</v>
      </c>
      <c r="G33" s="77">
        <v>391380911</v>
      </c>
      <c r="H33" s="78">
        <v>80442048</v>
      </c>
      <c r="I33" s="79">
        <f t="shared" si="1"/>
        <v>471822959</v>
      </c>
      <c r="J33" s="77">
        <v>28782869</v>
      </c>
      <c r="K33" s="78">
        <v>9735236</v>
      </c>
      <c r="L33" s="78">
        <f t="shared" si="2"/>
        <v>38518105</v>
      </c>
      <c r="M33" s="95">
        <f t="shared" si="3"/>
        <v>0.10105380641140604</v>
      </c>
      <c r="N33" s="77">
        <v>88115069</v>
      </c>
      <c r="O33" s="78">
        <v>16778915</v>
      </c>
      <c r="P33" s="78">
        <f t="shared" si="4"/>
        <v>104893984</v>
      </c>
      <c r="Q33" s="95">
        <f t="shared" si="5"/>
        <v>0.27519360967672535</v>
      </c>
      <c r="R33" s="77">
        <v>61017512</v>
      </c>
      <c r="S33" s="78">
        <v>5658627</v>
      </c>
      <c r="T33" s="78">
        <f t="shared" si="6"/>
        <v>66676139</v>
      </c>
      <c r="U33" s="95">
        <f t="shared" si="7"/>
        <v>0.14131601213581468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177915450</v>
      </c>
      <c r="AA33" s="78">
        <f t="shared" si="11"/>
        <v>32172778</v>
      </c>
      <c r="AB33" s="78">
        <f t="shared" si="12"/>
        <v>210088228</v>
      </c>
      <c r="AC33" s="95">
        <f t="shared" si="13"/>
        <v>0.44526919259136771</v>
      </c>
      <c r="AD33" s="77">
        <v>30666975</v>
      </c>
      <c r="AE33" s="78">
        <v>7303023</v>
      </c>
      <c r="AF33" s="78">
        <f t="shared" si="14"/>
        <v>37969998</v>
      </c>
      <c r="AG33" s="78">
        <v>379857679</v>
      </c>
      <c r="AH33" s="78">
        <v>348621696</v>
      </c>
      <c r="AI33" s="79">
        <v>169282380</v>
      </c>
      <c r="AJ33" s="114">
        <f t="shared" si="15"/>
        <v>0.48557614727455173</v>
      </c>
      <c r="AK33" s="115">
        <f t="shared" si="16"/>
        <v>0.7560216621554734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412010280</v>
      </c>
      <c r="E34" s="78">
        <v>39697803</v>
      </c>
      <c r="F34" s="79">
        <f t="shared" si="0"/>
        <v>451708083</v>
      </c>
      <c r="G34" s="77">
        <v>452892926</v>
      </c>
      <c r="H34" s="78">
        <v>36168995</v>
      </c>
      <c r="I34" s="79">
        <f t="shared" si="1"/>
        <v>489061921</v>
      </c>
      <c r="J34" s="77">
        <v>102781186</v>
      </c>
      <c r="K34" s="78">
        <v>11065747</v>
      </c>
      <c r="L34" s="78">
        <f t="shared" si="2"/>
        <v>113846933</v>
      </c>
      <c r="M34" s="95">
        <f t="shared" si="3"/>
        <v>0.25203651934650018</v>
      </c>
      <c r="N34" s="77">
        <v>92325386</v>
      </c>
      <c r="O34" s="78">
        <v>9960765</v>
      </c>
      <c r="P34" s="78">
        <f t="shared" si="4"/>
        <v>102286151</v>
      </c>
      <c r="Q34" s="95">
        <f t="shared" si="5"/>
        <v>0.22644303887738931</v>
      </c>
      <c r="R34" s="77">
        <v>86648445</v>
      </c>
      <c r="S34" s="78">
        <v>6605567</v>
      </c>
      <c r="T34" s="78">
        <f t="shared" si="6"/>
        <v>93254012</v>
      </c>
      <c r="U34" s="95">
        <f t="shared" si="7"/>
        <v>0.19067935571291392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281755017</v>
      </c>
      <c r="AA34" s="78">
        <f t="shared" si="11"/>
        <v>27632079</v>
      </c>
      <c r="AB34" s="78">
        <f t="shared" si="12"/>
        <v>309387096</v>
      </c>
      <c r="AC34" s="95">
        <f t="shared" si="13"/>
        <v>0.63261334140958403</v>
      </c>
      <c r="AD34" s="77">
        <v>88308815</v>
      </c>
      <c r="AE34" s="78">
        <v>4056858</v>
      </c>
      <c r="AF34" s="78">
        <f t="shared" si="14"/>
        <v>92365673</v>
      </c>
      <c r="AG34" s="78">
        <v>394817687</v>
      </c>
      <c r="AH34" s="78">
        <v>458638266</v>
      </c>
      <c r="AI34" s="79">
        <v>301644113</v>
      </c>
      <c r="AJ34" s="114">
        <f t="shared" si="15"/>
        <v>0.65769504064887596</v>
      </c>
      <c r="AK34" s="115">
        <f t="shared" si="16"/>
        <v>9.617631433270768E-3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595163890</v>
      </c>
      <c r="E35" s="78">
        <v>371252703</v>
      </c>
      <c r="F35" s="79">
        <f t="shared" si="0"/>
        <v>966416593</v>
      </c>
      <c r="G35" s="77">
        <v>612625427</v>
      </c>
      <c r="H35" s="78">
        <v>232110148</v>
      </c>
      <c r="I35" s="79">
        <f t="shared" si="1"/>
        <v>844735575</v>
      </c>
      <c r="J35" s="77">
        <v>116427164</v>
      </c>
      <c r="K35" s="78">
        <v>43201781</v>
      </c>
      <c r="L35" s="78">
        <f t="shared" si="2"/>
        <v>159628945</v>
      </c>
      <c r="M35" s="95">
        <f t="shared" si="3"/>
        <v>0.16517612192943795</v>
      </c>
      <c r="N35" s="77">
        <v>148630165</v>
      </c>
      <c r="O35" s="78">
        <v>69418605</v>
      </c>
      <c r="P35" s="78">
        <f t="shared" si="4"/>
        <v>218048770</v>
      </c>
      <c r="Q35" s="95">
        <f t="shared" si="5"/>
        <v>0.22562606186543405</v>
      </c>
      <c r="R35" s="77">
        <v>181494282</v>
      </c>
      <c r="S35" s="78">
        <v>33445868</v>
      </c>
      <c r="T35" s="78">
        <f t="shared" si="6"/>
        <v>214940150</v>
      </c>
      <c r="U35" s="95">
        <f t="shared" si="7"/>
        <v>0.25444666515909431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446551611</v>
      </c>
      <c r="AA35" s="78">
        <f t="shared" si="11"/>
        <v>146066254</v>
      </c>
      <c r="AB35" s="78">
        <f t="shared" si="12"/>
        <v>592617865</v>
      </c>
      <c r="AC35" s="95">
        <f t="shared" si="13"/>
        <v>0.70154245013298988</v>
      </c>
      <c r="AD35" s="77">
        <v>143612453</v>
      </c>
      <c r="AE35" s="78">
        <v>29215073</v>
      </c>
      <c r="AF35" s="78">
        <f t="shared" si="14"/>
        <v>172827526</v>
      </c>
      <c r="AG35" s="78">
        <v>862777280</v>
      </c>
      <c r="AH35" s="78">
        <v>837408293</v>
      </c>
      <c r="AI35" s="79">
        <v>543228218</v>
      </c>
      <c r="AJ35" s="114">
        <f t="shared" si="15"/>
        <v>0.64870174148132065</v>
      </c>
      <c r="AK35" s="115">
        <f t="shared" si="16"/>
        <v>0.24366849988930572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2067085170</v>
      </c>
      <c r="E36" s="81">
        <f>SUM(E31:E35)</f>
        <v>555195159</v>
      </c>
      <c r="F36" s="82">
        <f t="shared" si="0"/>
        <v>2622280329</v>
      </c>
      <c r="G36" s="80">
        <f>SUM(G31:G35)</f>
        <v>2210515322</v>
      </c>
      <c r="H36" s="81">
        <f>SUM(H31:H35)</f>
        <v>483844163</v>
      </c>
      <c r="I36" s="82">
        <f t="shared" si="1"/>
        <v>2694359485</v>
      </c>
      <c r="J36" s="80">
        <f>SUM(J31:J35)</f>
        <v>333472360</v>
      </c>
      <c r="K36" s="81">
        <f>SUM(K31:K35)</f>
        <v>79388472</v>
      </c>
      <c r="L36" s="81">
        <f t="shared" si="2"/>
        <v>412860832</v>
      </c>
      <c r="M36" s="96">
        <f t="shared" si="3"/>
        <v>0.15744343861109747</v>
      </c>
      <c r="N36" s="80">
        <f>SUM(N31:N35)</f>
        <v>506936681</v>
      </c>
      <c r="O36" s="81">
        <f>SUM(O31:O35)</f>
        <v>118764521</v>
      </c>
      <c r="P36" s="81">
        <f t="shared" si="4"/>
        <v>625701202</v>
      </c>
      <c r="Q36" s="96">
        <f t="shared" si="5"/>
        <v>0.23860957773290759</v>
      </c>
      <c r="R36" s="80">
        <f>SUM(R31:R35)</f>
        <v>443810217</v>
      </c>
      <c r="S36" s="81">
        <f>SUM(S31:S35)</f>
        <v>78552572</v>
      </c>
      <c r="T36" s="81">
        <f t="shared" si="6"/>
        <v>522362789</v>
      </c>
      <c r="U36" s="96">
        <f t="shared" si="7"/>
        <v>0.1938727151696315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1284219258</v>
      </c>
      <c r="AA36" s="81">
        <f t="shared" si="11"/>
        <v>276705565</v>
      </c>
      <c r="AB36" s="81">
        <f t="shared" si="12"/>
        <v>1560924823</v>
      </c>
      <c r="AC36" s="96">
        <f t="shared" si="13"/>
        <v>0.57933057251267273</v>
      </c>
      <c r="AD36" s="80">
        <f>SUM(AD31:AD35)</f>
        <v>362638807</v>
      </c>
      <c r="AE36" s="81">
        <f>SUM(AE31:AE35)</f>
        <v>50610960</v>
      </c>
      <c r="AF36" s="81">
        <f t="shared" si="14"/>
        <v>413249767</v>
      </c>
      <c r="AG36" s="81">
        <f>SUM(AG31:AG35)</f>
        <v>2442396338</v>
      </c>
      <c r="AH36" s="81">
        <f>SUM(AH31:AH35)</f>
        <v>2479709954</v>
      </c>
      <c r="AI36" s="82">
        <f>SUM(AI31:AI35)</f>
        <v>1332574942</v>
      </c>
      <c r="AJ36" s="116">
        <f t="shared" si="15"/>
        <v>0.53739145574281144</v>
      </c>
      <c r="AK36" s="117">
        <f t="shared" si="16"/>
        <v>0.26403649974713717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2724588710</v>
      </c>
      <c r="E37" s="78">
        <v>255337696</v>
      </c>
      <c r="F37" s="79">
        <f t="shared" si="0"/>
        <v>2979926406</v>
      </c>
      <c r="G37" s="77">
        <v>2771048563</v>
      </c>
      <c r="H37" s="78">
        <v>250901815</v>
      </c>
      <c r="I37" s="79">
        <f t="shared" si="1"/>
        <v>3021950378</v>
      </c>
      <c r="J37" s="77">
        <v>552983267</v>
      </c>
      <c r="K37" s="78">
        <v>26731453</v>
      </c>
      <c r="L37" s="78">
        <f t="shared" si="2"/>
        <v>579714720</v>
      </c>
      <c r="M37" s="95">
        <f t="shared" si="3"/>
        <v>0.19453994529286373</v>
      </c>
      <c r="N37" s="77">
        <v>546425073</v>
      </c>
      <c r="O37" s="78">
        <v>82889747</v>
      </c>
      <c r="P37" s="78">
        <f t="shared" si="4"/>
        <v>629314820</v>
      </c>
      <c r="Q37" s="95">
        <f t="shared" si="5"/>
        <v>0.21118468520997427</v>
      </c>
      <c r="R37" s="77">
        <v>559906405</v>
      </c>
      <c r="S37" s="78">
        <v>32699426</v>
      </c>
      <c r="T37" s="78">
        <f t="shared" si="6"/>
        <v>592605831</v>
      </c>
      <c r="U37" s="95">
        <f t="shared" si="7"/>
        <v>0.19610045066067594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1659314745</v>
      </c>
      <c r="AA37" s="78">
        <f t="shared" si="11"/>
        <v>142320626</v>
      </c>
      <c r="AB37" s="78">
        <f t="shared" si="12"/>
        <v>1801635371</v>
      </c>
      <c r="AC37" s="95">
        <f t="shared" si="13"/>
        <v>0.59618297643668328</v>
      </c>
      <c r="AD37" s="77">
        <v>532044855</v>
      </c>
      <c r="AE37" s="78">
        <v>23967064</v>
      </c>
      <c r="AF37" s="78">
        <f t="shared" si="14"/>
        <v>556011919</v>
      </c>
      <c r="AG37" s="78">
        <v>3220253552</v>
      </c>
      <c r="AH37" s="78">
        <v>2660310073</v>
      </c>
      <c r="AI37" s="79">
        <v>1755708626</v>
      </c>
      <c r="AJ37" s="114">
        <f t="shared" si="15"/>
        <v>0.65996390564356588</v>
      </c>
      <c r="AK37" s="115">
        <f t="shared" si="16"/>
        <v>6.5814977610219261E-2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130135944</v>
      </c>
      <c r="E38" s="78">
        <v>39050601</v>
      </c>
      <c r="F38" s="79">
        <f t="shared" si="0"/>
        <v>169186545</v>
      </c>
      <c r="G38" s="77">
        <v>129045869</v>
      </c>
      <c r="H38" s="78">
        <v>55241084</v>
      </c>
      <c r="I38" s="79">
        <f t="shared" si="1"/>
        <v>184286953</v>
      </c>
      <c r="J38" s="77">
        <v>20193545</v>
      </c>
      <c r="K38" s="78">
        <v>9067420</v>
      </c>
      <c r="L38" s="78">
        <f t="shared" si="2"/>
        <v>29260965</v>
      </c>
      <c r="M38" s="95">
        <f t="shared" si="3"/>
        <v>0.17295089866632124</v>
      </c>
      <c r="N38" s="77">
        <v>29515740</v>
      </c>
      <c r="O38" s="78">
        <v>8858757</v>
      </c>
      <c r="P38" s="78">
        <f t="shared" si="4"/>
        <v>38374497</v>
      </c>
      <c r="Q38" s="95">
        <f t="shared" si="5"/>
        <v>0.22681766448980917</v>
      </c>
      <c r="R38" s="77">
        <v>29491615</v>
      </c>
      <c r="S38" s="78">
        <v>8715252</v>
      </c>
      <c r="T38" s="78">
        <f t="shared" si="6"/>
        <v>38206867</v>
      </c>
      <c r="U38" s="95">
        <f t="shared" si="7"/>
        <v>0.20732269093406738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79200900</v>
      </c>
      <c r="AA38" s="78">
        <f t="shared" si="11"/>
        <v>26641429</v>
      </c>
      <c r="AB38" s="78">
        <f t="shared" si="12"/>
        <v>105842329</v>
      </c>
      <c r="AC38" s="95">
        <f t="shared" si="13"/>
        <v>0.5743343588734684</v>
      </c>
      <c r="AD38" s="77">
        <v>28251037</v>
      </c>
      <c r="AE38" s="78">
        <v>840771</v>
      </c>
      <c r="AF38" s="78">
        <f t="shared" si="14"/>
        <v>29091808</v>
      </c>
      <c r="AG38" s="78">
        <v>133498629</v>
      </c>
      <c r="AH38" s="78">
        <v>136814867</v>
      </c>
      <c r="AI38" s="79">
        <v>86735201</v>
      </c>
      <c r="AJ38" s="114">
        <f t="shared" si="15"/>
        <v>0.63396035023006669</v>
      </c>
      <c r="AK38" s="115">
        <f t="shared" si="16"/>
        <v>0.31332047152243003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179073206</v>
      </c>
      <c r="E39" s="78">
        <v>74656000</v>
      </c>
      <c r="F39" s="79">
        <f t="shared" si="0"/>
        <v>253729206</v>
      </c>
      <c r="G39" s="77">
        <v>191570054</v>
      </c>
      <c r="H39" s="78">
        <v>53050815</v>
      </c>
      <c r="I39" s="79">
        <f t="shared" si="1"/>
        <v>244620869</v>
      </c>
      <c r="J39" s="77">
        <v>38135611</v>
      </c>
      <c r="K39" s="78">
        <v>5566983</v>
      </c>
      <c r="L39" s="78">
        <f t="shared" si="2"/>
        <v>43702594</v>
      </c>
      <c r="M39" s="95">
        <f t="shared" si="3"/>
        <v>0.17224108603406105</v>
      </c>
      <c r="N39" s="77">
        <v>36197388</v>
      </c>
      <c r="O39" s="78">
        <v>10289768</v>
      </c>
      <c r="P39" s="78">
        <f t="shared" si="4"/>
        <v>46487156</v>
      </c>
      <c r="Q39" s="95">
        <f t="shared" si="5"/>
        <v>0.18321562871244709</v>
      </c>
      <c r="R39" s="77">
        <v>42915322</v>
      </c>
      <c r="S39" s="78">
        <v>3589798</v>
      </c>
      <c r="T39" s="78">
        <f t="shared" si="6"/>
        <v>46505120</v>
      </c>
      <c r="U39" s="95">
        <f t="shared" si="7"/>
        <v>0.19011100806775402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117248321</v>
      </c>
      <c r="AA39" s="78">
        <f t="shared" si="11"/>
        <v>19446549</v>
      </c>
      <c r="AB39" s="78">
        <f t="shared" si="12"/>
        <v>136694870</v>
      </c>
      <c r="AC39" s="95">
        <f t="shared" si="13"/>
        <v>0.55880297768053466</v>
      </c>
      <c r="AD39" s="77">
        <v>35764709</v>
      </c>
      <c r="AE39" s="78">
        <v>16218315</v>
      </c>
      <c r="AF39" s="78">
        <f t="shared" si="14"/>
        <v>51983024</v>
      </c>
      <c r="AG39" s="78">
        <v>211251360</v>
      </c>
      <c r="AH39" s="78">
        <v>233294115</v>
      </c>
      <c r="AI39" s="79">
        <v>167548519</v>
      </c>
      <c r="AJ39" s="114">
        <f t="shared" si="15"/>
        <v>0.71818579307069108</v>
      </c>
      <c r="AK39" s="115">
        <f t="shared" si="16"/>
        <v>-0.10537870978802621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244217329</v>
      </c>
      <c r="E40" s="78">
        <v>83693201</v>
      </c>
      <c r="F40" s="79">
        <f t="shared" si="0"/>
        <v>327910530</v>
      </c>
      <c r="G40" s="77">
        <v>324943085</v>
      </c>
      <c r="H40" s="78">
        <v>88271701</v>
      </c>
      <c r="I40" s="79">
        <f t="shared" si="1"/>
        <v>413214786</v>
      </c>
      <c r="J40" s="77">
        <v>63086619</v>
      </c>
      <c r="K40" s="78">
        <v>7984581</v>
      </c>
      <c r="L40" s="78">
        <f t="shared" si="2"/>
        <v>71071200</v>
      </c>
      <c r="M40" s="95">
        <f t="shared" si="3"/>
        <v>0.21673960881951548</v>
      </c>
      <c r="N40" s="77">
        <v>69504110</v>
      </c>
      <c r="O40" s="78">
        <v>21457459</v>
      </c>
      <c r="P40" s="78">
        <f t="shared" si="4"/>
        <v>90961569</v>
      </c>
      <c r="Q40" s="95">
        <f t="shared" si="5"/>
        <v>0.27739752364768522</v>
      </c>
      <c r="R40" s="77">
        <v>75757217</v>
      </c>
      <c r="S40" s="78">
        <v>31134142</v>
      </c>
      <c r="T40" s="78">
        <f t="shared" si="6"/>
        <v>106891359</v>
      </c>
      <c r="U40" s="95">
        <f t="shared" si="7"/>
        <v>0.2586823187880794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208347946</v>
      </c>
      <c r="AA40" s="78">
        <f t="shared" si="11"/>
        <v>60576182</v>
      </c>
      <c r="AB40" s="78">
        <f t="shared" si="12"/>
        <v>268924128</v>
      </c>
      <c r="AC40" s="95">
        <f t="shared" si="13"/>
        <v>0.6508095477493393</v>
      </c>
      <c r="AD40" s="77">
        <v>71862520</v>
      </c>
      <c r="AE40" s="78">
        <v>12637573</v>
      </c>
      <c r="AF40" s="78">
        <f t="shared" si="14"/>
        <v>84500093</v>
      </c>
      <c r="AG40" s="78">
        <v>322233037</v>
      </c>
      <c r="AH40" s="78">
        <v>386816097</v>
      </c>
      <c r="AI40" s="79">
        <v>234019099</v>
      </c>
      <c r="AJ40" s="114">
        <f t="shared" si="15"/>
        <v>0.60498800545004205</v>
      </c>
      <c r="AK40" s="115">
        <f t="shared" si="16"/>
        <v>0.26498510480929283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3278015189</v>
      </c>
      <c r="E41" s="81">
        <f>SUM(E37:E40)</f>
        <v>452737498</v>
      </c>
      <c r="F41" s="82">
        <f t="shared" si="0"/>
        <v>3730752687</v>
      </c>
      <c r="G41" s="80">
        <f>SUM(G37:G40)</f>
        <v>3416607571</v>
      </c>
      <c r="H41" s="81">
        <f>SUM(H37:H40)</f>
        <v>447465415</v>
      </c>
      <c r="I41" s="82">
        <f t="shared" si="1"/>
        <v>3864072986</v>
      </c>
      <c r="J41" s="80">
        <f>SUM(J37:J40)</f>
        <v>674399042</v>
      </c>
      <c r="K41" s="81">
        <f>SUM(K37:K40)</f>
        <v>49350437</v>
      </c>
      <c r="L41" s="81">
        <f t="shared" si="2"/>
        <v>723749479</v>
      </c>
      <c r="M41" s="96">
        <f t="shared" si="3"/>
        <v>0.19399556596767789</v>
      </c>
      <c r="N41" s="80">
        <f>SUM(N37:N40)</f>
        <v>681642311</v>
      </c>
      <c r="O41" s="81">
        <f>SUM(O37:O40)</f>
        <v>123495731</v>
      </c>
      <c r="P41" s="81">
        <f t="shared" si="4"/>
        <v>805138042</v>
      </c>
      <c r="Q41" s="96">
        <f t="shared" si="5"/>
        <v>0.21581115382039259</v>
      </c>
      <c r="R41" s="80">
        <f>SUM(R37:R40)</f>
        <v>708070559</v>
      </c>
      <c r="S41" s="81">
        <f>SUM(S37:S40)</f>
        <v>76138618</v>
      </c>
      <c r="T41" s="81">
        <f t="shared" si="6"/>
        <v>784209177</v>
      </c>
      <c r="U41" s="96">
        <f t="shared" si="7"/>
        <v>0.20294885211570379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2064111912</v>
      </c>
      <c r="AA41" s="81">
        <f t="shared" si="11"/>
        <v>248984786</v>
      </c>
      <c r="AB41" s="81">
        <f t="shared" si="12"/>
        <v>2313096698</v>
      </c>
      <c r="AC41" s="96">
        <f t="shared" si="13"/>
        <v>0.59861620274270877</v>
      </c>
      <c r="AD41" s="80">
        <f>SUM(AD37:AD40)</f>
        <v>667923121</v>
      </c>
      <c r="AE41" s="81">
        <f>SUM(AE37:AE40)</f>
        <v>53663723</v>
      </c>
      <c r="AF41" s="81">
        <f t="shared" si="14"/>
        <v>721586844</v>
      </c>
      <c r="AG41" s="81">
        <f>SUM(AG37:AG40)</f>
        <v>3887236578</v>
      </c>
      <c r="AH41" s="81">
        <f>SUM(AH37:AH40)</f>
        <v>3417235152</v>
      </c>
      <c r="AI41" s="82">
        <f>SUM(AI37:AI40)</f>
        <v>2244011445</v>
      </c>
      <c r="AJ41" s="116">
        <f t="shared" si="15"/>
        <v>0.65667457613698343</v>
      </c>
      <c r="AK41" s="117">
        <f t="shared" si="16"/>
        <v>8.6784194474587739E-2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209180461</v>
      </c>
      <c r="E42" s="78">
        <v>36938065</v>
      </c>
      <c r="F42" s="79">
        <f t="shared" ref="F42:F74" si="17">$D42      +$E42</f>
        <v>246118526</v>
      </c>
      <c r="G42" s="77">
        <v>228724319</v>
      </c>
      <c r="H42" s="78">
        <v>102910166</v>
      </c>
      <c r="I42" s="79">
        <f t="shared" ref="I42:I74" si="18">$G42      +$H42</f>
        <v>331634485</v>
      </c>
      <c r="J42" s="77">
        <v>44907661</v>
      </c>
      <c r="K42" s="78">
        <v>15781291</v>
      </c>
      <c r="L42" s="78">
        <f t="shared" ref="L42:L74" si="19">$J42      +$K42</f>
        <v>60688952</v>
      </c>
      <c r="M42" s="95">
        <f t="shared" ref="M42:M74" si="20">IF(($F42      =0),0,($L42      /$F42      ))</f>
        <v>0.24658424941160259</v>
      </c>
      <c r="N42" s="77">
        <v>46242571</v>
      </c>
      <c r="O42" s="78">
        <v>34318325</v>
      </c>
      <c r="P42" s="78">
        <f t="shared" ref="P42:P74" si="21">$N42      +$O42</f>
        <v>80560896</v>
      </c>
      <c r="Q42" s="95">
        <f t="shared" ref="Q42:Q74" si="22">IF(($F42      =0),0,($P42      /$F42      ))</f>
        <v>0.32732560733766136</v>
      </c>
      <c r="R42" s="77">
        <v>41717084</v>
      </c>
      <c r="S42" s="78">
        <v>24378236</v>
      </c>
      <c r="T42" s="78">
        <f t="shared" ref="T42:T74" si="23">$R42      +$S42</f>
        <v>66095320</v>
      </c>
      <c r="U42" s="95">
        <f t="shared" ref="U42:U74" si="24">IF(($I42      =0),0,($T42      /$I42      ))</f>
        <v>0.19930171013427631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      +$R42</f>
        <v>132867316</v>
      </c>
      <c r="AA42" s="78">
        <f t="shared" ref="AA42:AA74" si="28">$K42      +$O42      +$S42</f>
        <v>74477852</v>
      </c>
      <c r="AB42" s="78">
        <f t="shared" ref="AB42:AB74" si="29">$Z42      +$AA42</f>
        <v>207345168</v>
      </c>
      <c r="AC42" s="95">
        <f t="shared" ref="AC42:AC74" si="30">IF(($I42      =0),0,($AB42      /$I42      ))</f>
        <v>0.62522197593534334</v>
      </c>
      <c r="AD42" s="77">
        <v>56301005</v>
      </c>
      <c r="AE42" s="78">
        <v>1716202</v>
      </c>
      <c r="AF42" s="78">
        <f t="shared" ref="AF42:AF74" si="31">$AD42      +$AE42</f>
        <v>58017207</v>
      </c>
      <c r="AG42" s="78">
        <v>247069046</v>
      </c>
      <c r="AH42" s="78">
        <v>223427146</v>
      </c>
      <c r="AI42" s="79">
        <v>164660694</v>
      </c>
      <c r="AJ42" s="114">
        <f t="shared" ref="AJ42:AJ74" si="32">IF(($AH42      =0),0,($AI42      /$AH42      ))</f>
        <v>0.73697711736424365</v>
      </c>
      <c r="AK42" s="115">
        <f t="shared" ref="AK42:AK74" si="33">IF(($AF42      =0),0,(($T42      /$AF42      )-1))</f>
        <v>0.13923650271547894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296245331</v>
      </c>
      <c r="E43" s="78">
        <v>43124000</v>
      </c>
      <c r="F43" s="79">
        <f t="shared" si="17"/>
        <v>339369331</v>
      </c>
      <c r="G43" s="77">
        <v>323772595</v>
      </c>
      <c r="H43" s="78">
        <v>39515005</v>
      </c>
      <c r="I43" s="79">
        <f t="shared" si="18"/>
        <v>363287600</v>
      </c>
      <c r="J43" s="77">
        <v>66644269</v>
      </c>
      <c r="K43" s="78">
        <v>6213696</v>
      </c>
      <c r="L43" s="78">
        <f t="shared" si="19"/>
        <v>72857965</v>
      </c>
      <c r="M43" s="95">
        <f t="shared" si="20"/>
        <v>0.2146863559689193</v>
      </c>
      <c r="N43" s="77">
        <v>79218371</v>
      </c>
      <c r="O43" s="78">
        <v>4117455</v>
      </c>
      <c r="P43" s="78">
        <f t="shared" si="21"/>
        <v>83335826</v>
      </c>
      <c r="Q43" s="95">
        <f t="shared" si="22"/>
        <v>0.24556086360084201</v>
      </c>
      <c r="R43" s="77">
        <v>79519574</v>
      </c>
      <c r="S43" s="78">
        <v>11987524</v>
      </c>
      <c r="T43" s="78">
        <f t="shared" si="23"/>
        <v>91507098</v>
      </c>
      <c r="U43" s="95">
        <f t="shared" si="24"/>
        <v>0.25188610346183027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225382214</v>
      </c>
      <c r="AA43" s="78">
        <f t="shared" si="28"/>
        <v>22318675</v>
      </c>
      <c r="AB43" s="78">
        <f t="shared" si="29"/>
        <v>247700889</v>
      </c>
      <c r="AC43" s="95">
        <f t="shared" si="30"/>
        <v>0.68183138923541564</v>
      </c>
      <c r="AD43" s="77">
        <v>72641965</v>
      </c>
      <c r="AE43" s="78">
        <v>4312387</v>
      </c>
      <c r="AF43" s="78">
        <f t="shared" si="31"/>
        <v>76954352</v>
      </c>
      <c r="AG43" s="78">
        <v>302494972</v>
      </c>
      <c r="AH43" s="78">
        <v>348253976</v>
      </c>
      <c r="AI43" s="79">
        <v>238845437</v>
      </c>
      <c r="AJ43" s="114">
        <f t="shared" si="32"/>
        <v>0.68583692781730077</v>
      </c>
      <c r="AK43" s="115">
        <f t="shared" si="33"/>
        <v>0.18910881089610121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720495031</v>
      </c>
      <c r="E44" s="78">
        <v>83440000</v>
      </c>
      <c r="F44" s="79">
        <f t="shared" si="17"/>
        <v>803935031</v>
      </c>
      <c r="G44" s="77">
        <v>699270592</v>
      </c>
      <c r="H44" s="78">
        <v>80885000</v>
      </c>
      <c r="I44" s="79">
        <f t="shared" si="18"/>
        <v>780155592</v>
      </c>
      <c r="J44" s="77">
        <v>159918517</v>
      </c>
      <c r="K44" s="78">
        <v>5509578</v>
      </c>
      <c r="L44" s="78">
        <f t="shared" si="19"/>
        <v>165428095</v>
      </c>
      <c r="M44" s="95">
        <f t="shared" si="20"/>
        <v>0.20577296500468084</v>
      </c>
      <c r="N44" s="77">
        <v>246154351</v>
      </c>
      <c r="O44" s="78">
        <v>11084733</v>
      </c>
      <c r="P44" s="78">
        <f t="shared" si="21"/>
        <v>257239084</v>
      </c>
      <c r="Q44" s="95">
        <f t="shared" si="22"/>
        <v>0.31997496573824508</v>
      </c>
      <c r="R44" s="77">
        <v>213035666</v>
      </c>
      <c r="S44" s="78">
        <v>20767111</v>
      </c>
      <c r="T44" s="78">
        <f t="shared" si="23"/>
        <v>233802777</v>
      </c>
      <c r="U44" s="95">
        <f t="shared" si="24"/>
        <v>0.2996873692856899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619108534</v>
      </c>
      <c r="AA44" s="78">
        <f t="shared" si="28"/>
        <v>37361422</v>
      </c>
      <c r="AB44" s="78">
        <f t="shared" si="29"/>
        <v>656469956</v>
      </c>
      <c r="AC44" s="95">
        <f t="shared" si="30"/>
        <v>0.84146029680705026</v>
      </c>
      <c r="AD44" s="77">
        <v>135043922</v>
      </c>
      <c r="AE44" s="78">
        <v>10656288</v>
      </c>
      <c r="AF44" s="78">
        <f t="shared" si="31"/>
        <v>145700210</v>
      </c>
      <c r="AG44" s="78">
        <v>756447591</v>
      </c>
      <c r="AH44" s="78">
        <v>716995002</v>
      </c>
      <c r="AI44" s="79">
        <v>470263712</v>
      </c>
      <c r="AJ44" s="114">
        <f t="shared" si="32"/>
        <v>0.6558814366742266</v>
      </c>
      <c r="AK44" s="115">
        <f t="shared" si="33"/>
        <v>0.60468387108021338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228434611</v>
      </c>
      <c r="E45" s="78">
        <v>49623456</v>
      </c>
      <c r="F45" s="79">
        <f t="shared" si="17"/>
        <v>278058067</v>
      </c>
      <c r="G45" s="77">
        <v>241618488</v>
      </c>
      <c r="H45" s="78">
        <v>47029240</v>
      </c>
      <c r="I45" s="79">
        <f t="shared" si="18"/>
        <v>288647728</v>
      </c>
      <c r="J45" s="77">
        <v>69753320</v>
      </c>
      <c r="K45" s="78">
        <v>9294878</v>
      </c>
      <c r="L45" s="78">
        <f t="shared" si="19"/>
        <v>79048198</v>
      </c>
      <c r="M45" s="95">
        <f t="shared" si="20"/>
        <v>0.28428665585163548</v>
      </c>
      <c r="N45" s="77">
        <v>73300903</v>
      </c>
      <c r="O45" s="78">
        <v>12830732</v>
      </c>
      <c r="P45" s="78">
        <f t="shared" si="21"/>
        <v>86131635</v>
      </c>
      <c r="Q45" s="95">
        <f t="shared" si="22"/>
        <v>0.30976132406185503</v>
      </c>
      <c r="R45" s="77">
        <v>62158667</v>
      </c>
      <c r="S45" s="78">
        <v>7015986</v>
      </c>
      <c r="T45" s="78">
        <f t="shared" si="23"/>
        <v>69174653</v>
      </c>
      <c r="U45" s="95">
        <f t="shared" si="24"/>
        <v>0.2396507794442089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205212890</v>
      </c>
      <c r="AA45" s="78">
        <f t="shared" si="28"/>
        <v>29141596</v>
      </c>
      <c r="AB45" s="78">
        <f t="shared" si="29"/>
        <v>234354486</v>
      </c>
      <c r="AC45" s="95">
        <f t="shared" si="30"/>
        <v>0.81190483508673239</v>
      </c>
      <c r="AD45" s="77">
        <v>52272208</v>
      </c>
      <c r="AE45" s="78">
        <v>1485864</v>
      </c>
      <c r="AF45" s="78">
        <f t="shared" si="31"/>
        <v>53758072</v>
      </c>
      <c r="AG45" s="78">
        <v>247500308</v>
      </c>
      <c r="AH45" s="78">
        <v>266770942</v>
      </c>
      <c r="AI45" s="79">
        <v>222886846</v>
      </c>
      <c r="AJ45" s="114">
        <f t="shared" si="32"/>
        <v>0.83549896525087053</v>
      </c>
      <c r="AK45" s="115">
        <f t="shared" si="33"/>
        <v>0.2867770443850739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427832200</v>
      </c>
      <c r="E46" s="78">
        <v>40775831</v>
      </c>
      <c r="F46" s="79">
        <f t="shared" si="17"/>
        <v>468608031</v>
      </c>
      <c r="G46" s="77">
        <v>540106134</v>
      </c>
      <c r="H46" s="78">
        <v>53302031</v>
      </c>
      <c r="I46" s="79">
        <f t="shared" si="18"/>
        <v>593408165</v>
      </c>
      <c r="J46" s="77">
        <v>112622793</v>
      </c>
      <c r="K46" s="78">
        <v>13841273</v>
      </c>
      <c r="L46" s="78">
        <f t="shared" si="19"/>
        <v>126464066</v>
      </c>
      <c r="M46" s="95">
        <f t="shared" si="20"/>
        <v>0.26987174276575726</v>
      </c>
      <c r="N46" s="77">
        <v>132391030</v>
      </c>
      <c r="O46" s="78">
        <v>8335472</v>
      </c>
      <c r="P46" s="78">
        <f t="shared" si="21"/>
        <v>140726502</v>
      </c>
      <c r="Q46" s="95">
        <f t="shared" si="22"/>
        <v>0.30030749088890457</v>
      </c>
      <c r="R46" s="77">
        <v>139540839</v>
      </c>
      <c r="S46" s="78">
        <v>4586818</v>
      </c>
      <c r="T46" s="78">
        <f t="shared" si="23"/>
        <v>144127657</v>
      </c>
      <c r="U46" s="95">
        <f t="shared" si="24"/>
        <v>0.24288114909911965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384554662</v>
      </c>
      <c r="AA46" s="78">
        <f t="shared" si="28"/>
        <v>26763563</v>
      </c>
      <c r="AB46" s="78">
        <f t="shared" si="29"/>
        <v>411318225</v>
      </c>
      <c r="AC46" s="95">
        <f t="shared" si="30"/>
        <v>0.69314554342203905</v>
      </c>
      <c r="AD46" s="77">
        <v>119315726</v>
      </c>
      <c r="AE46" s="78">
        <v>8460766</v>
      </c>
      <c r="AF46" s="78">
        <f t="shared" si="31"/>
        <v>127776492</v>
      </c>
      <c r="AG46" s="78">
        <v>465353025</v>
      </c>
      <c r="AH46" s="78">
        <v>509721580</v>
      </c>
      <c r="AI46" s="79">
        <v>399278621</v>
      </c>
      <c r="AJ46" s="114">
        <f t="shared" si="32"/>
        <v>0.78332689190832372</v>
      </c>
      <c r="AK46" s="115">
        <f t="shared" si="33"/>
        <v>0.12796692681154531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722102135</v>
      </c>
      <c r="E47" s="78">
        <v>790424351</v>
      </c>
      <c r="F47" s="79">
        <f t="shared" si="17"/>
        <v>1512526486</v>
      </c>
      <c r="G47" s="77">
        <v>825286370</v>
      </c>
      <c r="H47" s="78">
        <v>757843826</v>
      </c>
      <c r="I47" s="79">
        <f t="shared" si="18"/>
        <v>1583130196</v>
      </c>
      <c r="J47" s="77">
        <v>203039222</v>
      </c>
      <c r="K47" s="78">
        <v>107187839</v>
      </c>
      <c r="L47" s="78">
        <f t="shared" si="19"/>
        <v>310227061</v>
      </c>
      <c r="M47" s="95">
        <f t="shared" si="20"/>
        <v>0.20510520898078344</v>
      </c>
      <c r="N47" s="77">
        <v>237336715</v>
      </c>
      <c r="O47" s="78">
        <v>305378146</v>
      </c>
      <c r="P47" s="78">
        <f t="shared" si="21"/>
        <v>542714861</v>
      </c>
      <c r="Q47" s="95">
        <f t="shared" si="22"/>
        <v>0.35881345948212373</v>
      </c>
      <c r="R47" s="77">
        <v>259161873</v>
      </c>
      <c r="S47" s="78">
        <v>119599769</v>
      </c>
      <c r="T47" s="78">
        <f t="shared" si="23"/>
        <v>378761642</v>
      </c>
      <c r="U47" s="95">
        <f t="shared" si="24"/>
        <v>0.23924857409516559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699537810</v>
      </c>
      <c r="AA47" s="78">
        <f t="shared" si="28"/>
        <v>532165754</v>
      </c>
      <c r="AB47" s="78">
        <f t="shared" si="29"/>
        <v>1231703564</v>
      </c>
      <c r="AC47" s="95">
        <f t="shared" si="30"/>
        <v>0.77801785798291978</v>
      </c>
      <c r="AD47" s="77">
        <v>222208859</v>
      </c>
      <c r="AE47" s="78">
        <v>48921542</v>
      </c>
      <c r="AF47" s="78">
        <f t="shared" si="31"/>
        <v>271130401</v>
      </c>
      <c r="AG47" s="78">
        <v>958322297</v>
      </c>
      <c r="AH47" s="78">
        <v>1237182314</v>
      </c>
      <c r="AI47" s="79">
        <v>774705214</v>
      </c>
      <c r="AJ47" s="114">
        <f t="shared" si="32"/>
        <v>0.62618516707958694</v>
      </c>
      <c r="AK47" s="115">
        <f t="shared" si="33"/>
        <v>0.39697223403582838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2604289769</v>
      </c>
      <c r="E48" s="81">
        <f>SUM(E42:E47)</f>
        <v>1044325703</v>
      </c>
      <c r="F48" s="82">
        <f t="shared" si="17"/>
        <v>3648615472</v>
      </c>
      <c r="G48" s="80">
        <f>SUM(G42:G47)</f>
        <v>2858778498</v>
      </c>
      <c r="H48" s="81">
        <f>SUM(H42:H47)</f>
        <v>1081485268</v>
      </c>
      <c r="I48" s="82">
        <f t="shared" si="18"/>
        <v>3940263766</v>
      </c>
      <c r="J48" s="80">
        <f>SUM(J42:J47)</f>
        <v>656885782</v>
      </c>
      <c r="K48" s="81">
        <f>SUM(K42:K47)</f>
        <v>157828555</v>
      </c>
      <c r="L48" s="81">
        <f t="shared" si="19"/>
        <v>814714337</v>
      </c>
      <c r="M48" s="96">
        <f t="shared" si="20"/>
        <v>0.22329410793004498</v>
      </c>
      <c r="N48" s="80">
        <f>SUM(N42:N47)</f>
        <v>814643941</v>
      </c>
      <c r="O48" s="81">
        <f>SUM(O42:O47)</f>
        <v>376064863</v>
      </c>
      <c r="P48" s="81">
        <f t="shared" si="21"/>
        <v>1190708804</v>
      </c>
      <c r="Q48" s="96">
        <f t="shared" si="22"/>
        <v>0.32634538036076166</v>
      </c>
      <c r="R48" s="80">
        <f>SUM(R42:R47)</f>
        <v>795133703</v>
      </c>
      <c r="S48" s="81">
        <f>SUM(S42:S47)</f>
        <v>188335444</v>
      </c>
      <c r="T48" s="81">
        <f t="shared" si="23"/>
        <v>983469147</v>
      </c>
      <c r="U48" s="96">
        <f t="shared" si="24"/>
        <v>0.2495947493379051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2266663426</v>
      </c>
      <c r="AA48" s="81">
        <f t="shared" si="28"/>
        <v>722228862</v>
      </c>
      <c r="AB48" s="81">
        <f t="shared" si="29"/>
        <v>2988892288</v>
      </c>
      <c r="AC48" s="96">
        <f t="shared" si="30"/>
        <v>0.7585513218152411</v>
      </c>
      <c r="AD48" s="80">
        <f>SUM(AD42:AD47)</f>
        <v>657783685</v>
      </c>
      <c r="AE48" s="81">
        <f>SUM(AE42:AE47)</f>
        <v>75553049</v>
      </c>
      <c r="AF48" s="81">
        <f t="shared" si="31"/>
        <v>733336734</v>
      </c>
      <c r="AG48" s="81">
        <f>SUM(AG42:AG47)</f>
        <v>2977187239</v>
      </c>
      <c r="AH48" s="81">
        <f>SUM(AH42:AH47)</f>
        <v>3302350960</v>
      </c>
      <c r="AI48" s="82">
        <f>SUM(AI42:AI47)</f>
        <v>2270640524</v>
      </c>
      <c r="AJ48" s="116">
        <f t="shared" si="32"/>
        <v>0.68758304356602973</v>
      </c>
      <c r="AK48" s="117">
        <f t="shared" si="33"/>
        <v>0.34108807237249339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245313810</v>
      </c>
      <c r="E49" s="78">
        <v>58959230</v>
      </c>
      <c r="F49" s="79">
        <f t="shared" si="17"/>
        <v>304273040</v>
      </c>
      <c r="G49" s="77">
        <v>283167460</v>
      </c>
      <c r="H49" s="78">
        <v>60631979</v>
      </c>
      <c r="I49" s="79">
        <f t="shared" si="18"/>
        <v>343799439</v>
      </c>
      <c r="J49" s="77">
        <v>48985099</v>
      </c>
      <c r="K49" s="78">
        <v>3639498</v>
      </c>
      <c r="L49" s="78">
        <f t="shared" si="19"/>
        <v>52624597</v>
      </c>
      <c r="M49" s="95">
        <f t="shared" si="20"/>
        <v>0.17295188886928661</v>
      </c>
      <c r="N49" s="77">
        <v>53608501</v>
      </c>
      <c r="O49" s="78">
        <v>7982421</v>
      </c>
      <c r="P49" s="78">
        <f t="shared" si="21"/>
        <v>61590922</v>
      </c>
      <c r="Q49" s="95">
        <f t="shared" si="22"/>
        <v>0.20241991206319165</v>
      </c>
      <c r="R49" s="77">
        <v>51211778</v>
      </c>
      <c r="S49" s="78">
        <v>8239781</v>
      </c>
      <c r="T49" s="78">
        <f t="shared" si="23"/>
        <v>59451559</v>
      </c>
      <c r="U49" s="95">
        <f t="shared" si="24"/>
        <v>0.17292511928735288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153805378</v>
      </c>
      <c r="AA49" s="78">
        <f t="shared" si="28"/>
        <v>19861700</v>
      </c>
      <c r="AB49" s="78">
        <f t="shared" si="29"/>
        <v>173667078</v>
      </c>
      <c r="AC49" s="95">
        <f t="shared" si="30"/>
        <v>0.50514066720161233</v>
      </c>
      <c r="AD49" s="77">
        <v>40116947</v>
      </c>
      <c r="AE49" s="78">
        <v>8248893</v>
      </c>
      <c r="AF49" s="78">
        <f t="shared" si="31"/>
        <v>48365840</v>
      </c>
      <c r="AG49" s="78">
        <v>285745829</v>
      </c>
      <c r="AH49" s="78">
        <v>303247335</v>
      </c>
      <c r="AI49" s="79">
        <v>117552232</v>
      </c>
      <c r="AJ49" s="114">
        <f t="shared" si="32"/>
        <v>0.38764473231067309</v>
      </c>
      <c r="AK49" s="115">
        <f t="shared" si="33"/>
        <v>0.22920555085986316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310512191</v>
      </c>
      <c r="E50" s="78">
        <v>44865268</v>
      </c>
      <c r="F50" s="79">
        <f t="shared" si="17"/>
        <v>355377459</v>
      </c>
      <c r="G50" s="77">
        <v>364076106</v>
      </c>
      <c r="H50" s="78">
        <v>66817449</v>
      </c>
      <c r="I50" s="79">
        <f t="shared" si="18"/>
        <v>430893555</v>
      </c>
      <c r="J50" s="77">
        <v>91509691</v>
      </c>
      <c r="K50" s="78">
        <v>12194633</v>
      </c>
      <c r="L50" s="78">
        <f t="shared" si="19"/>
        <v>103704324</v>
      </c>
      <c r="M50" s="95">
        <f t="shared" si="20"/>
        <v>0.2918145801700946</v>
      </c>
      <c r="N50" s="77">
        <v>106128984</v>
      </c>
      <c r="O50" s="78">
        <v>20349576</v>
      </c>
      <c r="P50" s="78">
        <f t="shared" si="21"/>
        <v>126478560</v>
      </c>
      <c r="Q50" s="95">
        <f t="shared" si="22"/>
        <v>0.35589921869524088</v>
      </c>
      <c r="R50" s="77">
        <v>93956225</v>
      </c>
      <c r="S50" s="78">
        <v>10791357</v>
      </c>
      <c r="T50" s="78">
        <f t="shared" si="23"/>
        <v>104747582</v>
      </c>
      <c r="U50" s="95">
        <f t="shared" si="24"/>
        <v>0.24309387036434091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291594900</v>
      </c>
      <c r="AA50" s="78">
        <f t="shared" si="28"/>
        <v>43335566</v>
      </c>
      <c r="AB50" s="78">
        <f t="shared" si="29"/>
        <v>334930466</v>
      </c>
      <c r="AC50" s="95">
        <f t="shared" si="30"/>
        <v>0.77729281887263313</v>
      </c>
      <c r="AD50" s="77">
        <v>100961168</v>
      </c>
      <c r="AE50" s="78">
        <v>13462534</v>
      </c>
      <c r="AF50" s="78">
        <f t="shared" si="31"/>
        <v>114423702</v>
      </c>
      <c r="AG50" s="78">
        <v>328957549</v>
      </c>
      <c r="AH50" s="78">
        <v>387195937</v>
      </c>
      <c r="AI50" s="79">
        <v>317382150</v>
      </c>
      <c r="AJ50" s="114">
        <f t="shared" si="32"/>
        <v>0.81969390603393655</v>
      </c>
      <c r="AK50" s="115">
        <f t="shared" si="33"/>
        <v>-8.456394812326562E-2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291381921</v>
      </c>
      <c r="E51" s="78">
        <v>47556437</v>
      </c>
      <c r="F51" s="79">
        <f t="shared" si="17"/>
        <v>338938358</v>
      </c>
      <c r="G51" s="77">
        <v>295451701</v>
      </c>
      <c r="H51" s="78">
        <v>46281805</v>
      </c>
      <c r="I51" s="79">
        <f t="shared" si="18"/>
        <v>341733506</v>
      </c>
      <c r="J51" s="77">
        <v>62955528</v>
      </c>
      <c r="K51" s="78">
        <v>8326460</v>
      </c>
      <c r="L51" s="78">
        <f t="shared" si="19"/>
        <v>71281988</v>
      </c>
      <c r="M51" s="95">
        <f t="shared" si="20"/>
        <v>0.21030959263690066</v>
      </c>
      <c r="N51" s="77">
        <v>67585604</v>
      </c>
      <c r="O51" s="78">
        <v>7775335</v>
      </c>
      <c r="P51" s="78">
        <f t="shared" si="21"/>
        <v>75360939</v>
      </c>
      <c r="Q51" s="95">
        <f t="shared" si="22"/>
        <v>0.22234408476127684</v>
      </c>
      <c r="R51" s="77">
        <v>58246500</v>
      </c>
      <c r="S51" s="78">
        <v>1205366</v>
      </c>
      <c r="T51" s="78">
        <f t="shared" si="23"/>
        <v>59451866</v>
      </c>
      <c r="U51" s="95">
        <f t="shared" si="24"/>
        <v>0.17397142789972722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188787632</v>
      </c>
      <c r="AA51" s="78">
        <f t="shared" si="28"/>
        <v>17307161</v>
      </c>
      <c r="AB51" s="78">
        <f t="shared" si="29"/>
        <v>206094793</v>
      </c>
      <c r="AC51" s="95">
        <f t="shared" si="30"/>
        <v>0.60308629204184616</v>
      </c>
      <c r="AD51" s="77">
        <v>63981155</v>
      </c>
      <c r="AE51" s="78">
        <v>1632843</v>
      </c>
      <c r="AF51" s="78">
        <f t="shared" si="31"/>
        <v>65613998</v>
      </c>
      <c r="AG51" s="78">
        <v>351317594</v>
      </c>
      <c r="AH51" s="78">
        <v>363425718</v>
      </c>
      <c r="AI51" s="79">
        <v>221607103</v>
      </c>
      <c r="AJ51" s="114">
        <f t="shared" si="32"/>
        <v>0.60977275967024436</v>
      </c>
      <c r="AK51" s="115">
        <f t="shared" si="33"/>
        <v>-9.3914899073822666E-2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211945708</v>
      </c>
      <c r="E52" s="78">
        <v>35190077</v>
      </c>
      <c r="F52" s="79">
        <f t="shared" si="17"/>
        <v>247135785</v>
      </c>
      <c r="G52" s="77">
        <v>219808318</v>
      </c>
      <c r="H52" s="78">
        <v>33825120</v>
      </c>
      <c r="I52" s="79">
        <f t="shared" si="18"/>
        <v>253633438</v>
      </c>
      <c r="J52" s="77">
        <v>41423007</v>
      </c>
      <c r="K52" s="78">
        <v>4555351</v>
      </c>
      <c r="L52" s="78">
        <f t="shared" si="19"/>
        <v>45978358</v>
      </c>
      <c r="M52" s="95">
        <f t="shared" si="20"/>
        <v>0.18604492263230921</v>
      </c>
      <c r="N52" s="77">
        <v>55761582</v>
      </c>
      <c r="O52" s="78">
        <v>10552953</v>
      </c>
      <c r="P52" s="78">
        <f t="shared" si="21"/>
        <v>66314535</v>
      </c>
      <c r="Q52" s="95">
        <f t="shared" si="22"/>
        <v>0.26833238658658842</v>
      </c>
      <c r="R52" s="77">
        <v>40753071</v>
      </c>
      <c r="S52" s="78">
        <v>9575299</v>
      </c>
      <c r="T52" s="78">
        <f t="shared" si="23"/>
        <v>50328370</v>
      </c>
      <c r="U52" s="95">
        <f t="shared" si="24"/>
        <v>0.19842955407165203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137937660</v>
      </c>
      <c r="AA52" s="78">
        <f t="shared" si="28"/>
        <v>24683603</v>
      </c>
      <c r="AB52" s="78">
        <f t="shared" si="29"/>
        <v>162621263</v>
      </c>
      <c r="AC52" s="95">
        <f t="shared" si="30"/>
        <v>0.64116649713986051</v>
      </c>
      <c r="AD52" s="77">
        <v>35406165</v>
      </c>
      <c r="AE52" s="78">
        <v>6649949</v>
      </c>
      <c r="AF52" s="78">
        <f t="shared" si="31"/>
        <v>42056114</v>
      </c>
      <c r="AG52" s="78">
        <v>243154456</v>
      </c>
      <c r="AH52" s="78">
        <v>226634457</v>
      </c>
      <c r="AI52" s="79">
        <v>136160056</v>
      </c>
      <c r="AJ52" s="114">
        <f t="shared" si="32"/>
        <v>0.60079150276782489</v>
      </c>
      <c r="AK52" s="115">
        <f t="shared" si="33"/>
        <v>0.19669568139367333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675136206</v>
      </c>
      <c r="E53" s="78">
        <v>233671204</v>
      </c>
      <c r="F53" s="79">
        <f t="shared" si="17"/>
        <v>908807410</v>
      </c>
      <c r="G53" s="77">
        <v>694914818</v>
      </c>
      <c r="H53" s="78">
        <v>213276421</v>
      </c>
      <c r="I53" s="79">
        <f t="shared" si="18"/>
        <v>908191239</v>
      </c>
      <c r="J53" s="77">
        <v>130645285</v>
      </c>
      <c r="K53" s="78">
        <v>40601974</v>
      </c>
      <c r="L53" s="78">
        <f t="shared" si="19"/>
        <v>171247259</v>
      </c>
      <c r="M53" s="95">
        <f t="shared" si="20"/>
        <v>0.1884307468399713</v>
      </c>
      <c r="N53" s="77">
        <v>149424018</v>
      </c>
      <c r="O53" s="78">
        <v>67309912</v>
      </c>
      <c r="P53" s="78">
        <f t="shared" si="21"/>
        <v>216733930</v>
      </c>
      <c r="Q53" s="95">
        <f t="shared" si="22"/>
        <v>0.23848169327756691</v>
      </c>
      <c r="R53" s="77">
        <v>266764954</v>
      </c>
      <c r="S53" s="78">
        <v>66041680</v>
      </c>
      <c r="T53" s="78">
        <f t="shared" si="23"/>
        <v>332806634</v>
      </c>
      <c r="U53" s="95">
        <f t="shared" si="24"/>
        <v>0.36644994986568019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546834257</v>
      </c>
      <c r="AA53" s="78">
        <f t="shared" si="28"/>
        <v>173953566</v>
      </c>
      <c r="AB53" s="78">
        <f t="shared" si="29"/>
        <v>720787823</v>
      </c>
      <c r="AC53" s="95">
        <f t="shared" si="30"/>
        <v>0.79365203279614549</v>
      </c>
      <c r="AD53" s="77">
        <v>135132463</v>
      </c>
      <c r="AE53" s="78">
        <v>20034961</v>
      </c>
      <c r="AF53" s="78">
        <f t="shared" si="31"/>
        <v>155167424</v>
      </c>
      <c r="AG53" s="78">
        <v>894436890</v>
      </c>
      <c r="AH53" s="78">
        <v>844385588</v>
      </c>
      <c r="AI53" s="79">
        <v>459051365</v>
      </c>
      <c r="AJ53" s="114">
        <f t="shared" si="32"/>
        <v>0.54365135019334321</v>
      </c>
      <c r="AK53" s="115">
        <f t="shared" si="33"/>
        <v>1.1448228334318418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1734289836</v>
      </c>
      <c r="E54" s="81">
        <f>SUM(E49:E53)</f>
        <v>420242216</v>
      </c>
      <c r="F54" s="82">
        <f t="shared" si="17"/>
        <v>2154532052</v>
      </c>
      <c r="G54" s="80">
        <f>SUM(G49:G53)</f>
        <v>1857418403</v>
      </c>
      <c r="H54" s="81">
        <f>SUM(H49:H53)</f>
        <v>420832774</v>
      </c>
      <c r="I54" s="82">
        <f t="shared" si="18"/>
        <v>2278251177</v>
      </c>
      <c r="J54" s="80">
        <f>SUM(J49:J53)</f>
        <v>375518610</v>
      </c>
      <c r="K54" s="81">
        <f>SUM(K49:K53)</f>
        <v>69317916</v>
      </c>
      <c r="L54" s="81">
        <f t="shared" si="19"/>
        <v>444836526</v>
      </c>
      <c r="M54" s="96">
        <f t="shared" si="20"/>
        <v>0.20646549471708672</v>
      </c>
      <c r="N54" s="80">
        <f>SUM(N49:N53)</f>
        <v>432508689</v>
      </c>
      <c r="O54" s="81">
        <f>SUM(O49:O53)</f>
        <v>113970197</v>
      </c>
      <c r="P54" s="81">
        <f t="shared" si="21"/>
        <v>546478886</v>
      </c>
      <c r="Q54" s="96">
        <f t="shared" si="22"/>
        <v>0.25364156708307817</v>
      </c>
      <c r="R54" s="80">
        <f>SUM(R49:R53)</f>
        <v>510932528</v>
      </c>
      <c r="S54" s="81">
        <f>SUM(S49:S53)</f>
        <v>95853483</v>
      </c>
      <c r="T54" s="81">
        <f t="shared" si="23"/>
        <v>606786011</v>
      </c>
      <c r="U54" s="96">
        <f t="shared" si="24"/>
        <v>0.26633850434306172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1318959827</v>
      </c>
      <c r="AA54" s="81">
        <f t="shared" si="28"/>
        <v>279141596</v>
      </c>
      <c r="AB54" s="81">
        <f t="shared" si="29"/>
        <v>1598101423</v>
      </c>
      <c r="AC54" s="96">
        <f t="shared" si="30"/>
        <v>0.70145971573879717</v>
      </c>
      <c r="AD54" s="80">
        <f>SUM(AD49:AD53)</f>
        <v>375597898</v>
      </c>
      <c r="AE54" s="81">
        <f>SUM(AE49:AE53)</f>
        <v>50029180</v>
      </c>
      <c r="AF54" s="81">
        <f t="shared" si="31"/>
        <v>425627078</v>
      </c>
      <c r="AG54" s="81">
        <f>SUM(AG49:AG53)</f>
        <v>2103612318</v>
      </c>
      <c r="AH54" s="81">
        <f>SUM(AH49:AH53)</f>
        <v>2124889035</v>
      </c>
      <c r="AI54" s="82">
        <f>SUM(AI49:AI53)</f>
        <v>1251752906</v>
      </c>
      <c r="AJ54" s="116">
        <f t="shared" si="32"/>
        <v>0.58909095269532508</v>
      </c>
      <c r="AK54" s="117">
        <f t="shared" si="33"/>
        <v>0.42562830788693384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222246336</v>
      </c>
      <c r="E55" s="78">
        <v>40310623</v>
      </c>
      <c r="F55" s="79">
        <f t="shared" si="17"/>
        <v>262556959</v>
      </c>
      <c r="G55" s="77">
        <v>227341574</v>
      </c>
      <c r="H55" s="78">
        <v>38493518</v>
      </c>
      <c r="I55" s="79">
        <f t="shared" si="18"/>
        <v>265835092</v>
      </c>
      <c r="J55" s="77">
        <v>51113371</v>
      </c>
      <c r="K55" s="78">
        <v>10494785</v>
      </c>
      <c r="L55" s="78">
        <f t="shared" si="19"/>
        <v>61608156</v>
      </c>
      <c r="M55" s="95">
        <f t="shared" si="20"/>
        <v>0.23464682191112671</v>
      </c>
      <c r="N55" s="77">
        <v>56975684</v>
      </c>
      <c r="O55" s="78">
        <v>24629256</v>
      </c>
      <c r="P55" s="78">
        <f t="shared" si="21"/>
        <v>81604940</v>
      </c>
      <c r="Q55" s="95">
        <f t="shared" si="22"/>
        <v>0.31080852059990532</v>
      </c>
      <c r="R55" s="77">
        <v>76415279</v>
      </c>
      <c r="S55" s="78">
        <v>3090640</v>
      </c>
      <c r="T55" s="78">
        <f t="shared" si="23"/>
        <v>79505919</v>
      </c>
      <c r="U55" s="95">
        <f t="shared" si="24"/>
        <v>0.29907984834447665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184504334</v>
      </c>
      <c r="AA55" s="78">
        <f t="shared" si="28"/>
        <v>38214681</v>
      </c>
      <c r="AB55" s="78">
        <f t="shared" si="29"/>
        <v>222719015</v>
      </c>
      <c r="AC55" s="95">
        <f t="shared" si="30"/>
        <v>0.83780893381826349</v>
      </c>
      <c r="AD55" s="77">
        <v>45296025</v>
      </c>
      <c r="AE55" s="78">
        <v>1877216</v>
      </c>
      <c r="AF55" s="78">
        <f t="shared" si="31"/>
        <v>47173241</v>
      </c>
      <c r="AG55" s="78">
        <v>241165119</v>
      </c>
      <c r="AH55" s="78">
        <v>249133537</v>
      </c>
      <c r="AI55" s="79">
        <v>174768380</v>
      </c>
      <c r="AJ55" s="114">
        <f t="shared" si="32"/>
        <v>0.70150483192473601</v>
      </c>
      <c r="AK55" s="115">
        <f t="shared" si="33"/>
        <v>0.68540293850066392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4937023600</v>
      </c>
      <c r="E56" s="78">
        <v>802941100</v>
      </c>
      <c r="F56" s="79">
        <f t="shared" si="17"/>
        <v>5739964700</v>
      </c>
      <c r="G56" s="77">
        <v>5286027200</v>
      </c>
      <c r="H56" s="78">
        <v>817406500</v>
      </c>
      <c r="I56" s="79">
        <f t="shared" si="18"/>
        <v>6103433700</v>
      </c>
      <c r="J56" s="77">
        <v>1313912979</v>
      </c>
      <c r="K56" s="78">
        <v>193901025</v>
      </c>
      <c r="L56" s="78">
        <f t="shared" si="19"/>
        <v>1507814004</v>
      </c>
      <c r="M56" s="95">
        <f t="shared" si="20"/>
        <v>0.26268698202969787</v>
      </c>
      <c r="N56" s="77">
        <v>1249790110</v>
      </c>
      <c r="O56" s="78">
        <v>266757370</v>
      </c>
      <c r="P56" s="78">
        <f t="shared" si="21"/>
        <v>1516547480</v>
      </c>
      <c r="Q56" s="95">
        <f t="shared" si="22"/>
        <v>0.26420850288504388</v>
      </c>
      <c r="R56" s="77">
        <v>1244644217</v>
      </c>
      <c r="S56" s="78">
        <v>183314195</v>
      </c>
      <c r="T56" s="78">
        <f t="shared" si="23"/>
        <v>1427958412</v>
      </c>
      <c r="U56" s="95">
        <f t="shared" si="24"/>
        <v>0.23395984656964489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3808347306</v>
      </c>
      <c r="AA56" s="78">
        <f t="shared" si="28"/>
        <v>643972590</v>
      </c>
      <c r="AB56" s="78">
        <f t="shared" si="29"/>
        <v>4452319896</v>
      </c>
      <c r="AC56" s="95">
        <f t="shared" si="30"/>
        <v>0.7294778832446398</v>
      </c>
      <c r="AD56" s="77">
        <v>1050267992</v>
      </c>
      <c r="AE56" s="78">
        <v>196126747</v>
      </c>
      <c r="AF56" s="78">
        <f t="shared" si="31"/>
        <v>1246394739</v>
      </c>
      <c r="AG56" s="78">
        <v>5377007600</v>
      </c>
      <c r="AH56" s="78">
        <v>5711192417</v>
      </c>
      <c r="AI56" s="79">
        <v>3980240339</v>
      </c>
      <c r="AJ56" s="114">
        <f t="shared" si="32"/>
        <v>0.69691932058747863</v>
      </c>
      <c r="AK56" s="115">
        <f t="shared" si="33"/>
        <v>0.14567108422302155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521062970</v>
      </c>
      <c r="E57" s="78">
        <v>110154690</v>
      </c>
      <c r="F57" s="79">
        <f t="shared" si="17"/>
        <v>631217660</v>
      </c>
      <c r="G57" s="77">
        <v>531429780</v>
      </c>
      <c r="H57" s="78">
        <v>114170910</v>
      </c>
      <c r="I57" s="79">
        <f t="shared" si="18"/>
        <v>645600690</v>
      </c>
      <c r="J57" s="77">
        <v>125543789</v>
      </c>
      <c r="K57" s="78">
        <v>6466597</v>
      </c>
      <c r="L57" s="78">
        <f t="shared" si="19"/>
        <v>132010386</v>
      </c>
      <c r="M57" s="95">
        <f t="shared" si="20"/>
        <v>0.20913607835370132</v>
      </c>
      <c r="N57" s="77">
        <v>130738050</v>
      </c>
      <c r="O57" s="78">
        <v>48897392</v>
      </c>
      <c r="P57" s="78">
        <f t="shared" si="21"/>
        <v>179635442</v>
      </c>
      <c r="Q57" s="95">
        <f t="shared" si="22"/>
        <v>0.28458557702583925</v>
      </c>
      <c r="R57" s="77">
        <v>108789617</v>
      </c>
      <c r="S57" s="78">
        <v>17896136</v>
      </c>
      <c r="T57" s="78">
        <f t="shared" si="23"/>
        <v>126685753</v>
      </c>
      <c r="U57" s="95">
        <f t="shared" si="24"/>
        <v>0.19622927137825705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365071456</v>
      </c>
      <c r="AA57" s="78">
        <f t="shared" si="28"/>
        <v>73260125</v>
      </c>
      <c r="AB57" s="78">
        <f t="shared" si="29"/>
        <v>438331581</v>
      </c>
      <c r="AC57" s="95">
        <f t="shared" si="30"/>
        <v>0.67895153736592195</v>
      </c>
      <c r="AD57" s="77">
        <v>69953617</v>
      </c>
      <c r="AE57" s="78">
        <v>6656784</v>
      </c>
      <c r="AF57" s="78">
        <f t="shared" si="31"/>
        <v>76610401</v>
      </c>
      <c r="AG57" s="78">
        <v>569048290</v>
      </c>
      <c r="AH57" s="78">
        <v>583769360</v>
      </c>
      <c r="AI57" s="79">
        <v>379530903</v>
      </c>
      <c r="AJ57" s="114">
        <f t="shared" si="32"/>
        <v>0.65013844337428051</v>
      </c>
      <c r="AK57" s="115">
        <f t="shared" si="33"/>
        <v>0.65363646902200645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176681500</v>
      </c>
      <c r="E58" s="78">
        <v>35933045</v>
      </c>
      <c r="F58" s="79">
        <f t="shared" si="17"/>
        <v>212614545</v>
      </c>
      <c r="G58" s="77">
        <v>183864758</v>
      </c>
      <c r="H58" s="78">
        <v>27758145</v>
      </c>
      <c r="I58" s="79">
        <f t="shared" si="18"/>
        <v>211622903</v>
      </c>
      <c r="J58" s="77">
        <v>54081245</v>
      </c>
      <c r="K58" s="78">
        <v>9968883</v>
      </c>
      <c r="L58" s="78">
        <f t="shared" si="19"/>
        <v>64050128</v>
      </c>
      <c r="M58" s="95">
        <f t="shared" si="20"/>
        <v>0.30124998268580355</v>
      </c>
      <c r="N58" s="77">
        <v>54217817</v>
      </c>
      <c r="O58" s="78">
        <v>6567416</v>
      </c>
      <c r="P58" s="78">
        <f t="shared" si="21"/>
        <v>60785233</v>
      </c>
      <c r="Q58" s="95">
        <f t="shared" si="22"/>
        <v>0.28589404831169946</v>
      </c>
      <c r="R58" s="77">
        <v>41387394</v>
      </c>
      <c r="S58" s="78">
        <v>1579738</v>
      </c>
      <c r="T58" s="78">
        <f t="shared" si="23"/>
        <v>42967132</v>
      </c>
      <c r="U58" s="95">
        <f t="shared" si="24"/>
        <v>0.20303630368401099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149686456</v>
      </c>
      <c r="AA58" s="78">
        <f t="shared" si="28"/>
        <v>18116037</v>
      </c>
      <c r="AB58" s="78">
        <f t="shared" si="29"/>
        <v>167802493</v>
      </c>
      <c r="AC58" s="95">
        <f t="shared" si="30"/>
        <v>0.79293162801003636</v>
      </c>
      <c r="AD58" s="77">
        <v>35197936</v>
      </c>
      <c r="AE58" s="78">
        <v>8696397</v>
      </c>
      <c r="AF58" s="78">
        <f t="shared" si="31"/>
        <v>43894333</v>
      </c>
      <c r="AG58" s="78">
        <v>220802851</v>
      </c>
      <c r="AH58" s="78">
        <v>237599195</v>
      </c>
      <c r="AI58" s="79">
        <v>163247443</v>
      </c>
      <c r="AJ58" s="114">
        <f t="shared" si="32"/>
        <v>0.68707069062249981</v>
      </c>
      <c r="AK58" s="115">
        <f t="shared" si="33"/>
        <v>-2.1123478513729754E-2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237280630</v>
      </c>
      <c r="E59" s="78">
        <v>43469339</v>
      </c>
      <c r="F59" s="79">
        <f t="shared" si="17"/>
        <v>280749969</v>
      </c>
      <c r="G59" s="77">
        <v>201727016</v>
      </c>
      <c r="H59" s="78">
        <v>43043322</v>
      </c>
      <c r="I59" s="79">
        <f t="shared" si="18"/>
        <v>244770338</v>
      </c>
      <c r="J59" s="77">
        <v>43229577</v>
      </c>
      <c r="K59" s="78">
        <v>8845979</v>
      </c>
      <c r="L59" s="78">
        <f t="shared" si="19"/>
        <v>52075556</v>
      </c>
      <c r="M59" s="95">
        <f t="shared" si="20"/>
        <v>0.18548730810367428</v>
      </c>
      <c r="N59" s="77">
        <v>54476280</v>
      </c>
      <c r="O59" s="78">
        <v>10009263</v>
      </c>
      <c r="P59" s="78">
        <f t="shared" si="21"/>
        <v>64485543</v>
      </c>
      <c r="Q59" s="95">
        <f t="shared" si="22"/>
        <v>0.2296902942845917</v>
      </c>
      <c r="R59" s="77">
        <v>45263948</v>
      </c>
      <c r="S59" s="78">
        <v>8666996</v>
      </c>
      <c r="T59" s="78">
        <f t="shared" si="23"/>
        <v>53930944</v>
      </c>
      <c r="U59" s="95">
        <f t="shared" si="24"/>
        <v>0.22033284114678961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142969805</v>
      </c>
      <c r="AA59" s="78">
        <f t="shared" si="28"/>
        <v>27522238</v>
      </c>
      <c r="AB59" s="78">
        <f t="shared" si="29"/>
        <v>170492043</v>
      </c>
      <c r="AC59" s="95">
        <f t="shared" si="30"/>
        <v>0.69653882244506282</v>
      </c>
      <c r="AD59" s="77">
        <v>36057548</v>
      </c>
      <c r="AE59" s="78">
        <v>4716862</v>
      </c>
      <c r="AF59" s="78">
        <f t="shared" si="31"/>
        <v>40774410</v>
      </c>
      <c r="AG59" s="78">
        <v>245306509</v>
      </c>
      <c r="AH59" s="78">
        <v>249238134</v>
      </c>
      <c r="AI59" s="79">
        <v>125717605</v>
      </c>
      <c r="AJ59" s="114">
        <f t="shared" si="32"/>
        <v>0.504407583953425</v>
      </c>
      <c r="AK59" s="115">
        <f t="shared" si="33"/>
        <v>0.32266644692099766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1031641617</v>
      </c>
      <c r="E60" s="78">
        <v>452537631</v>
      </c>
      <c r="F60" s="79">
        <f t="shared" si="17"/>
        <v>1484179248</v>
      </c>
      <c r="G60" s="77">
        <v>1147462045</v>
      </c>
      <c r="H60" s="78">
        <v>436735296</v>
      </c>
      <c r="I60" s="79">
        <f t="shared" si="18"/>
        <v>1584197341</v>
      </c>
      <c r="J60" s="77">
        <v>253891704</v>
      </c>
      <c r="K60" s="78">
        <v>91783692</v>
      </c>
      <c r="L60" s="78">
        <f t="shared" si="19"/>
        <v>345675396</v>
      </c>
      <c r="M60" s="95">
        <f t="shared" si="20"/>
        <v>0.2329067708403911</v>
      </c>
      <c r="N60" s="77">
        <v>246645727</v>
      </c>
      <c r="O60" s="78">
        <v>152307864</v>
      </c>
      <c r="P60" s="78">
        <f t="shared" si="21"/>
        <v>398953591</v>
      </c>
      <c r="Q60" s="95">
        <f t="shared" si="22"/>
        <v>0.26880418354966784</v>
      </c>
      <c r="R60" s="77">
        <v>238678312</v>
      </c>
      <c r="S60" s="78">
        <v>86621323</v>
      </c>
      <c r="T60" s="78">
        <f t="shared" si="23"/>
        <v>325299635</v>
      </c>
      <c r="U60" s="95">
        <f t="shared" si="24"/>
        <v>0.2053403490720794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739215743</v>
      </c>
      <c r="AA60" s="78">
        <f t="shared" si="28"/>
        <v>330712879</v>
      </c>
      <c r="AB60" s="78">
        <f t="shared" si="29"/>
        <v>1069928622</v>
      </c>
      <c r="AC60" s="95">
        <f t="shared" si="30"/>
        <v>0.67537584763563874</v>
      </c>
      <c r="AD60" s="77">
        <v>200863228</v>
      </c>
      <c r="AE60" s="78">
        <v>79781835</v>
      </c>
      <c r="AF60" s="78">
        <f t="shared" si="31"/>
        <v>280645063</v>
      </c>
      <c r="AG60" s="78">
        <v>1474159003</v>
      </c>
      <c r="AH60" s="78">
        <v>1583411461</v>
      </c>
      <c r="AI60" s="79">
        <v>941246979</v>
      </c>
      <c r="AJ60" s="114">
        <f t="shared" si="32"/>
        <v>0.59444244416770708</v>
      </c>
      <c r="AK60" s="115">
        <f t="shared" si="33"/>
        <v>0.15911404791040273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7125936653</v>
      </c>
      <c r="E61" s="81">
        <f>SUM(E55:E60)</f>
        <v>1485346428</v>
      </c>
      <c r="F61" s="82">
        <f t="shared" si="17"/>
        <v>8611283081</v>
      </c>
      <c r="G61" s="80">
        <f>SUM(G55:G60)</f>
        <v>7577852373</v>
      </c>
      <c r="H61" s="81">
        <f>SUM(H55:H60)</f>
        <v>1477607691</v>
      </c>
      <c r="I61" s="82">
        <f t="shared" si="18"/>
        <v>9055460064</v>
      </c>
      <c r="J61" s="80">
        <f>SUM(J55:J60)</f>
        <v>1841772665</v>
      </c>
      <c r="K61" s="81">
        <f>SUM(K55:K60)</f>
        <v>321460961</v>
      </c>
      <c r="L61" s="81">
        <f t="shared" si="19"/>
        <v>2163233626</v>
      </c>
      <c r="M61" s="96">
        <f t="shared" si="20"/>
        <v>0.25120921071250985</v>
      </c>
      <c r="N61" s="80">
        <f>SUM(N55:N60)</f>
        <v>1792843668</v>
      </c>
      <c r="O61" s="81">
        <f>SUM(O55:O60)</f>
        <v>509168561</v>
      </c>
      <c r="P61" s="81">
        <f t="shared" si="21"/>
        <v>2302012229</v>
      </c>
      <c r="Q61" s="96">
        <f t="shared" si="22"/>
        <v>0.26732511373121354</v>
      </c>
      <c r="R61" s="80">
        <f>SUM(R55:R60)</f>
        <v>1755178767</v>
      </c>
      <c r="S61" s="81">
        <f>SUM(S55:S60)</f>
        <v>301169028</v>
      </c>
      <c r="T61" s="81">
        <f t="shared" si="23"/>
        <v>2056347795</v>
      </c>
      <c r="U61" s="96">
        <f t="shared" si="24"/>
        <v>0.22708374621130681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5389795100</v>
      </c>
      <c r="AA61" s="81">
        <f t="shared" si="28"/>
        <v>1131798550</v>
      </c>
      <c r="AB61" s="81">
        <f t="shared" si="29"/>
        <v>6521593650</v>
      </c>
      <c r="AC61" s="96">
        <f t="shared" si="30"/>
        <v>0.72018358028286256</v>
      </c>
      <c r="AD61" s="80">
        <f>SUM(AD55:AD60)</f>
        <v>1437636346</v>
      </c>
      <c r="AE61" s="81">
        <f>SUM(AE55:AE60)</f>
        <v>297855841</v>
      </c>
      <c r="AF61" s="81">
        <f t="shared" si="31"/>
        <v>1735492187</v>
      </c>
      <c r="AG61" s="81">
        <f>SUM(AG55:AG60)</f>
        <v>8127489372</v>
      </c>
      <c r="AH61" s="81">
        <f>SUM(AH55:AH60)</f>
        <v>8614344104</v>
      </c>
      <c r="AI61" s="82">
        <f>SUM(AI55:AI60)</f>
        <v>5764751649</v>
      </c>
      <c r="AJ61" s="116">
        <f t="shared" si="32"/>
        <v>0.66920378143742654</v>
      </c>
      <c r="AK61" s="117">
        <f t="shared" si="33"/>
        <v>0.18487873953188827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402120559</v>
      </c>
      <c r="E62" s="78">
        <v>143944633</v>
      </c>
      <c r="F62" s="79">
        <f t="shared" si="17"/>
        <v>546065192</v>
      </c>
      <c r="G62" s="77">
        <v>438378733</v>
      </c>
      <c r="H62" s="78">
        <v>139783764</v>
      </c>
      <c r="I62" s="79">
        <f t="shared" si="18"/>
        <v>578162497</v>
      </c>
      <c r="J62" s="77">
        <v>77336597</v>
      </c>
      <c r="K62" s="78">
        <v>15262839</v>
      </c>
      <c r="L62" s="78">
        <f t="shared" si="19"/>
        <v>92599436</v>
      </c>
      <c r="M62" s="95">
        <f t="shared" si="20"/>
        <v>0.16957578940501303</v>
      </c>
      <c r="N62" s="77">
        <v>113753746</v>
      </c>
      <c r="O62" s="78">
        <v>25999126</v>
      </c>
      <c r="P62" s="78">
        <f t="shared" si="21"/>
        <v>139752872</v>
      </c>
      <c r="Q62" s="95">
        <f t="shared" si="22"/>
        <v>0.25592708351936116</v>
      </c>
      <c r="R62" s="77">
        <v>90383752</v>
      </c>
      <c r="S62" s="78">
        <v>31307695</v>
      </c>
      <c r="T62" s="78">
        <f t="shared" si="23"/>
        <v>121691447</v>
      </c>
      <c r="U62" s="95">
        <f t="shared" si="24"/>
        <v>0.21047966208711044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281474095</v>
      </c>
      <c r="AA62" s="78">
        <f t="shared" si="28"/>
        <v>72569660</v>
      </c>
      <c r="AB62" s="78">
        <f t="shared" si="29"/>
        <v>354043755</v>
      </c>
      <c r="AC62" s="95">
        <f t="shared" si="30"/>
        <v>0.61236029115876744</v>
      </c>
      <c r="AD62" s="77">
        <v>67990627</v>
      </c>
      <c r="AE62" s="78">
        <v>9547210</v>
      </c>
      <c r="AF62" s="78">
        <f t="shared" si="31"/>
        <v>77537837</v>
      </c>
      <c r="AG62" s="78">
        <v>440035883</v>
      </c>
      <c r="AH62" s="78">
        <v>458419052</v>
      </c>
      <c r="AI62" s="79">
        <v>288490082</v>
      </c>
      <c r="AJ62" s="114">
        <f t="shared" si="32"/>
        <v>0.62931521004934154</v>
      </c>
      <c r="AK62" s="115">
        <f t="shared" si="33"/>
        <v>0.56944598544836889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2572793892</v>
      </c>
      <c r="E63" s="78">
        <v>950898017</v>
      </c>
      <c r="F63" s="79">
        <f t="shared" si="17"/>
        <v>3523691909</v>
      </c>
      <c r="G63" s="77">
        <v>2618278812</v>
      </c>
      <c r="H63" s="78">
        <v>1122175158</v>
      </c>
      <c r="I63" s="79">
        <f t="shared" si="18"/>
        <v>3740453970</v>
      </c>
      <c r="J63" s="77">
        <v>550172872</v>
      </c>
      <c r="K63" s="78">
        <v>61769764</v>
      </c>
      <c r="L63" s="78">
        <f t="shared" si="19"/>
        <v>611942636</v>
      </c>
      <c r="M63" s="95">
        <f t="shared" si="20"/>
        <v>0.17366519315636345</v>
      </c>
      <c r="N63" s="77">
        <v>597557950</v>
      </c>
      <c r="O63" s="78">
        <v>248110121</v>
      </c>
      <c r="P63" s="78">
        <f t="shared" si="21"/>
        <v>845668071</v>
      </c>
      <c r="Q63" s="95">
        <f t="shared" si="22"/>
        <v>0.23999489536529739</v>
      </c>
      <c r="R63" s="77">
        <v>560957731</v>
      </c>
      <c r="S63" s="78">
        <v>173086300</v>
      </c>
      <c r="T63" s="78">
        <f t="shared" si="23"/>
        <v>734044031</v>
      </c>
      <c r="U63" s="95">
        <f t="shared" si="24"/>
        <v>0.19624463685085797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1708688553</v>
      </c>
      <c r="AA63" s="78">
        <f t="shared" si="28"/>
        <v>482966185</v>
      </c>
      <c r="AB63" s="78">
        <f t="shared" si="29"/>
        <v>2191654738</v>
      </c>
      <c r="AC63" s="95">
        <f t="shared" si="30"/>
        <v>0.58593281873750747</v>
      </c>
      <c r="AD63" s="77">
        <v>501980087</v>
      </c>
      <c r="AE63" s="78">
        <v>68125239</v>
      </c>
      <c r="AF63" s="78">
        <f t="shared" si="31"/>
        <v>570105326</v>
      </c>
      <c r="AG63" s="78">
        <v>2646772120</v>
      </c>
      <c r="AH63" s="78">
        <v>3268078686</v>
      </c>
      <c r="AI63" s="79">
        <v>1682622060</v>
      </c>
      <c r="AJ63" s="114">
        <f t="shared" si="32"/>
        <v>0.5148658345370084</v>
      </c>
      <c r="AK63" s="115">
        <f t="shared" si="33"/>
        <v>0.28755862736844517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232008039</v>
      </c>
      <c r="E64" s="78">
        <v>74984786</v>
      </c>
      <c r="F64" s="79">
        <f t="shared" si="17"/>
        <v>306992825</v>
      </c>
      <c r="G64" s="77">
        <v>248215716</v>
      </c>
      <c r="H64" s="78">
        <v>94622839</v>
      </c>
      <c r="I64" s="79">
        <f t="shared" si="18"/>
        <v>342838555</v>
      </c>
      <c r="J64" s="77">
        <v>62350278</v>
      </c>
      <c r="K64" s="78">
        <v>27828258</v>
      </c>
      <c r="L64" s="78">
        <f t="shared" si="19"/>
        <v>90178536</v>
      </c>
      <c r="M64" s="95">
        <f t="shared" si="20"/>
        <v>0.29374802489276419</v>
      </c>
      <c r="N64" s="77">
        <v>69386352</v>
      </c>
      <c r="O64" s="78">
        <v>23252900</v>
      </c>
      <c r="P64" s="78">
        <f t="shared" si="21"/>
        <v>92639252</v>
      </c>
      <c r="Q64" s="95">
        <f t="shared" si="22"/>
        <v>0.30176357379036467</v>
      </c>
      <c r="R64" s="77">
        <v>58277150</v>
      </c>
      <c r="S64" s="78">
        <v>11457468</v>
      </c>
      <c r="T64" s="78">
        <f t="shared" si="23"/>
        <v>69734618</v>
      </c>
      <c r="U64" s="95">
        <f t="shared" si="24"/>
        <v>0.20340366327818643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190013780</v>
      </c>
      <c r="AA64" s="78">
        <f t="shared" si="28"/>
        <v>62538626</v>
      </c>
      <c r="AB64" s="78">
        <f t="shared" si="29"/>
        <v>252552406</v>
      </c>
      <c r="AC64" s="95">
        <f t="shared" si="30"/>
        <v>0.73665112140027544</v>
      </c>
      <c r="AD64" s="77">
        <v>49110758</v>
      </c>
      <c r="AE64" s="78">
        <v>17597742</v>
      </c>
      <c r="AF64" s="78">
        <f t="shared" si="31"/>
        <v>66708500</v>
      </c>
      <c r="AG64" s="78">
        <v>296983345</v>
      </c>
      <c r="AH64" s="78">
        <v>303237593</v>
      </c>
      <c r="AI64" s="79">
        <v>219850085</v>
      </c>
      <c r="AJ64" s="114">
        <f t="shared" si="32"/>
        <v>0.7250093328632905</v>
      </c>
      <c r="AK64" s="115">
        <f t="shared" si="33"/>
        <v>4.5363304526409687E-2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145288859</v>
      </c>
      <c r="E65" s="78">
        <v>26314871</v>
      </c>
      <c r="F65" s="79">
        <f t="shared" si="17"/>
        <v>171603730</v>
      </c>
      <c r="G65" s="77">
        <v>172234334</v>
      </c>
      <c r="H65" s="78">
        <v>30872877</v>
      </c>
      <c r="I65" s="79">
        <f t="shared" si="18"/>
        <v>203107211</v>
      </c>
      <c r="J65" s="77">
        <v>35027973</v>
      </c>
      <c r="K65" s="78">
        <v>4554070</v>
      </c>
      <c r="L65" s="78">
        <f t="shared" si="19"/>
        <v>39582043</v>
      </c>
      <c r="M65" s="95">
        <f t="shared" si="20"/>
        <v>0.23065957249297553</v>
      </c>
      <c r="N65" s="77">
        <v>31860802</v>
      </c>
      <c r="O65" s="78">
        <v>6994675</v>
      </c>
      <c r="P65" s="78">
        <f t="shared" si="21"/>
        <v>38855477</v>
      </c>
      <c r="Q65" s="95">
        <f t="shared" si="22"/>
        <v>0.22642559692612743</v>
      </c>
      <c r="R65" s="77">
        <v>55095817</v>
      </c>
      <c r="S65" s="78">
        <v>7849950</v>
      </c>
      <c r="T65" s="78">
        <f t="shared" si="23"/>
        <v>62945767</v>
      </c>
      <c r="U65" s="95">
        <f t="shared" si="24"/>
        <v>0.3099139941417442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121984592</v>
      </c>
      <c r="AA65" s="78">
        <f t="shared" si="28"/>
        <v>19398695</v>
      </c>
      <c r="AB65" s="78">
        <f t="shared" si="29"/>
        <v>141383287</v>
      </c>
      <c r="AC65" s="95">
        <f t="shared" si="30"/>
        <v>0.69610175977454591</v>
      </c>
      <c r="AD65" s="77">
        <v>30504640</v>
      </c>
      <c r="AE65" s="78">
        <v>6867857</v>
      </c>
      <c r="AF65" s="78">
        <f t="shared" si="31"/>
        <v>37372497</v>
      </c>
      <c r="AG65" s="78">
        <v>173484840</v>
      </c>
      <c r="AH65" s="78">
        <v>174900044</v>
      </c>
      <c r="AI65" s="79">
        <v>121570488</v>
      </c>
      <c r="AJ65" s="114">
        <f t="shared" si="32"/>
        <v>0.69508551981839406</v>
      </c>
      <c r="AK65" s="115">
        <f t="shared" si="33"/>
        <v>0.68428047502418687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1493069153</v>
      </c>
      <c r="E66" s="78">
        <v>452464959</v>
      </c>
      <c r="F66" s="79">
        <f t="shared" si="17"/>
        <v>1945534112</v>
      </c>
      <c r="G66" s="77">
        <v>1554366349</v>
      </c>
      <c r="H66" s="78">
        <v>420341888</v>
      </c>
      <c r="I66" s="79">
        <f t="shared" si="18"/>
        <v>1974708237</v>
      </c>
      <c r="J66" s="77">
        <v>207743615</v>
      </c>
      <c r="K66" s="78">
        <v>21831273</v>
      </c>
      <c r="L66" s="78">
        <f t="shared" si="19"/>
        <v>229574888</v>
      </c>
      <c r="M66" s="95">
        <f t="shared" si="20"/>
        <v>0.11800095746663526</v>
      </c>
      <c r="N66" s="77">
        <v>412486694</v>
      </c>
      <c r="O66" s="78">
        <v>47899905</v>
      </c>
      <c r="P66" s="78">
        <f t="shared" si="21"/>
        <v>460386599</v>
      </c>
      <c r="Q66" s="95">
        <f t="shared" si="22"/>
        <v>0.2366376390731719</v>
      </c>
      <c r="R66" s="77">
        <v>226240243</v>
      </c>
      <c r="S66" s="78">
        <v>85245732</v>
      </c>
      <c r="T66" s="78">
        <f t="shared" si="23"/>
        <v>311485975</v>
      </c>
      <c r="U66" s="95">
        <f t="shared" si="24"/>
        <v>0.15773772001539485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846470552</v>
      </c>
      <c r="AA66" s="78">
        <f t="shared" si="28"/>
        <v>154976910</v>
      </c>
      <c r="AB66" s="78">
        <f t="shared" si="29"/>
        <v>1001447462</v>
      </c>
      <c r="AC66" s="95">
        <f t="shared" si="30"/>
        <v>0.50713692445088032</v>
      </c>
      <c r="AD66" s="77">
        <v>286520350</v>
      </c>
      <c r="AE66" s="78">
        <v>30247584</v>
      </c>
      <c r="AF66" s="78">
        <f t="shared" si="31"/>
        <v>316767934</v>
      </c>
      <c r="AG66" s="78">
        <v>1583654852</v>
      </c>
      <c r="AH66" s="78">
        <v>1731352804</v>
      </c>
      <c r="AI66" s="79">
        <v>1006868022</v>
      </c>
      <c r="AJ66" s="114">
        <f t="shared" si="32"/>
        <v>0.58154988380981654</v>
      </c>
      <c r="AK66" s="115">
        <f t="shared" si="33"/>
        <v>-1.667453814943276E-2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4845280502</v>
      </c>
      <c r="E67" s="81">
        <f>SUM(E62:E66)</f>
        <v>1648607266</v>
      </c>
      <c r="F67" s="82">
        <f t="shared" si="17"/>
        <v>6493887768</v>
      </c>
      <c r="G67" s="80">
        <f>SUM(G62:G66)</f>
        <v>5031473944</v>
      </c>
      <c r="H67" s="81">
        <f>SUM(H62:H66)</f>
        <v>1807796526</v>
      </c>
      <c r="I67" s="82">
        <f t="shared" si="18"/>
        <v>6839270470</v>
      </c>
      <c r="J67" s="80">
        <f>SUM(J62:J66)</f>
        <v>932631335</v>
      </c>
      <c r="K67" s="81">
        <f>SUM(K62:K66)</f>
        <v>131246204</v>
      </c>
      <c r="L67" s="81">
        <f t="shared" si="19"/>
        <v>1063877539</v>
      </c>
      <c r="M67" s="96">
        <f t="shared" si="20"/>
        <v>0.16382752166467685</v>
      </c>
      <c r="N67" s="80">
        <f>SUM(N62:N66)</f>
        <v>1225045544</v>
      </c>
      <c r="O67" s="81">
        <f>SUM(O62:O66)</f>
        <v>352256727</v>
      </c>
      <c r="P67" s="81">
        <f t="shared" si="21"/>
        <v>1577302271</v>
      </c>
      <c r="Q67" s="96">
        <f t="shared" si="22"/>
        <v>0.24289028812177649</v>
      </c>
      <c r="R67" s="80">
        <f>SUM(R62:R66)</f>
        <v>990954693</v>
      </c>
      <c r="S67" s="81">
        <f>SUM(S62:S66)</f>
        <v>308947145</v>
      </c>
      <c r="T67" s="81">
        <f t="shared" si="23"/>
        <v>1299901838</v>
      </c>
      <c r="U67" s="96">
        <f t="shared" si="24"/>
        <v>0.19006439995346464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3148631572</v>
      </c>
      <c r="AA67" s="81">
        <f t="shared" si="28"/>
        <v>792450076</v>
      </c>
      <c r="AB67" s="81">
        <f t="shared" si="29"/>
        <v>3941081648</v>
      </c>
      <c r="AC67" s="96">
        <f t="shared" si="30"/>
        <v>0.5762429875068239</v>
      </c>
      <c r="AD67" s="80">
        <f>SUM(AD62:AD66)</f>
        <v>936106462</v>
      </c>
      <c r="AE67" s="81">
        <f>SUM(AE62:AE66)</f>
        <v>132385632</v>
      </c>
      <c r="AF67" s="81">
        <f t="shared" si="31"/>
        <v>1068492094</v>
      </c>
      <c r="AG67" s="81">
        <f>SUM(AG62:AG66)</f>
        <v>5140931040</v>
      </c>
      <c r="AH67" s="81">
        <f>SUM(AH62:AH66)</f>
        <v>5935988179</v>
      </c>
      <c r="AI67" s="82">
        <f>SUM(AI62:AI66)</f>
        <v>3319400737</v>
      </c>
      <c r="AJ67" s="116">
        <f t="shared" si="32"/>
        <v>0.55919935095948914</v>
      </c>
      <c r="AK67" s="117">
        <f t="shared" si="33"/>
        <v>0.21657600023383972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442227967</v>
      </c>
      <c r="E68" s="78">
        <v>111109115</v>
      </c>
      <c r="F68" s="79">
        <f t="shared" si="17"/>
        <v>553337082</v>
      </c>
      <c r="G68" s="77">
        <v>457893847</v>
      </c>
      <c r="H68" s="78">
        <v>135619335</v>
      </c>
      <c r="I68" s="79">
        <f t="shared" si="18"/>
        <v>593513182</v>
      </c>
      <c r="J68" s="77">
        <v>139801129</v>
      </c>
      <c r="K68" s="78">
        <v>26790717</v>
      </c>
      <c r="L68" s="78">
        <f t="shared" si="19"/>
        <v>166591846</v>
      </c>
      <c r="M68" s="95">
        <f t="shared" si="20"/>
        <v>0.3010675615627727</v>
      </c>
      <c r="N68" s="77">
        <v>120782915</v>
      </c>
      <c r="O68" s="78">
        <v>39729956</v>
      </c>
      <c r="P68" s="78">
        <f t="shared" si="21"/>
        <v>160512871</v>
      </c>
      <c r="Q68" s="95">
        <f t="shared" si="22"/>
        <v>0.29008153659219243</v>
      </c>
      <c r="R68" s="77">
        <v>105888951</v>
      </c>
      <c r="S68" s="78">
        <v>10155947</v>
      </c>
      <c r="T68" s="78">
        <f t="shared" si="23"/>
        <v>116044898</v>
      </c>
      <c r="U68" s="95">
        <f t="shared" si="24"/>
        <v>0.19552202296325746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366472995</v>
      </c>
      <c r="AA68" s="78">
        <f t="shared" si="28"/>
        <v>76676620</v>
      </c>
      <c r="AB68" s="78">
        <f t="shared" si="29"/>
        <v>443149615</v>
      </c>
      <c r="AC68" s="95">
        <f t="shared" si="30"/>
        <v>0.74665505070450144</v>
      </c>
      <c r="AD68" s="77">
        <v>79912422</v>
      </c>
      <c r="AE68" s="78">
        <v>5016177</v>
      </c>
      <c r="AF68" s="78">
        <f t="shared" si="31"/>
        <v>84928599</v>
      </c>
      <c r="AG68" s="78">
        <v>569779876</v>
      </c>
      <c r="AH68" s="78">
        <v>583802506</v>
      </c>
      <c r="AI68" s="79">
        <v>355874920</v>
      </c>
      <c r="AJ68" s="114">
        <f t="shared" si="32"/>
        <v>0.60958100786227187</v>
      </c>
      <c r="AK68" s="115">
        <f t="shared" si="33"/>
        <v>0.36638187096433783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213580259</v>
      </c>
      <c r="E69" s="78">
        <v>59604599</v>
      </c>
      <c r="F69" s="79">
        <f t="shared" si="17"/>
        <v>273184858</v>
      </c>
      <c r="G69" s="77">
        <v>246626467</v>
      </c>
      <c r="H69" s="78">
        <v>61822966</v>
      </c>
      <c r="I69" s="79">
        <f t="shared" si="18"/>
        <v>308449433</v>
      </c>
      <c r="J69" s="77">
        <v>54695808</v>
      </c>
      <c r="K69" s="78">
        <v>10301413</v>
      </c>
      <c r="L69" s="78">
        <f t="shared" si="19"/>
        <v>64997221</v>
      </c>
      <c r="M69" s="95">
        <f t="shared" si="20"/>
        <v>0.23792395184655513</v>
      </c>
      <c r="N69" s="77">
        <v>56853452</v>
      </c>
      <c r="O69" s="78">
        <v>19206372</v>
      </c>
      <c r="P69" s="78">
        <f t="shared" si="21"/>
        <v>76059824</v>
      </c>
      <c r="Q69" s="95">
        <f t="shared" si="22"/>
        <v>0.27841888659875869</v>
      </c>
      <c r="R69" s="77">
        <v>53559254</v>
      </c>
      <c r="S69" s="78">
        <v>10973887</v>
      </c>
      <c r="T69" s="78">
        <f t="shared" si="23"/>
        <v>64533141</v>
      </c>
      <c r="U69" s="95">
        <f t="shared" si="24"/>
        <v>0.20921789472052621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165108514</v>
      </c>
      <c r="AA69" s="78">
        <f t="shared" si="28"/>
        <v>40481672</v>
      </c>
      <c r="AB69" s="78">
        <f t="shared" si="29"/>
        <v>205590186</v>
      </c>
      <c r="AC69" s="95">
        <f t="shared" si="30"/>
        <v>0.6665280075259532</v>
      </c>
      <c r="AD69" s="77">
        <v>42387281</v>
      </c>
      <c r="AE69" s="78">
        <v>6305204</v>
      </c>
      <c r="AF69" s="78">
        <f t="shared" si="31"/>
        <v>48692485</v>
      </c>
      <c r="AG69" s="78">
        <v>253548582</v>
      </c>
      <c r="AH69" s="78">
        <v>255674016</v>
      </c>
      <c r="AI69" s="79">
        <v>155148796</v>
      </c>
      <c r="AJ69" s="114">
        <f t="shared" si="32"/>
        <v>0.60682269722708149</v>
      </c>
      <c r="AK69" s="115">
        <f t="shared" si="33"/>
        <v>0.32532034460759185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347107227</v>
      </c>
      <c r="E70" s="78">
        <v>108906083</v>
      </c>
      <c r="F70" s="79">
        <f t="shared" si="17"/>
        <v>456013310</v>
      </c>
      <c r="G70" s="77">
        <v>357318457</v>
      </c>
      <c r="H70" s="78">
        <v>92794703</v>
      </c>
      <c r="I70" s="79">
        <f t="shared" si="18"/>
        <v>450113160</v>
      </c>
      <c r="J70" s="77">
        <v>80298349</v>
      </c>
      <c r="K70" s="78">
        <v>18879042</v>
      </c>
      <c r="L70" s="78">
        <f t="shared" si="19"/>
        <v>99177391</v>
      </c>
      <c r="M70" s="95">
        <f t="shared" si="20"/>
        <v>0.21748793034133149</v>
      </c>
      <c r="N70" s="77">
        <v>74653642</v>
      </c>
      <c r="O70" s="78">
        <v>25825280</v>
      </c>
      <c r="P70" s="78">
        <f t="shared" si="21"/>
        <v>100478922</v>
      </c>
      <c r="Q70" s="95">
        <f t="shared" si="22"/>
        <v>0.22034208168178249</v>
      </c>
      <c r="R70" s="77">
        <v>78963190</v>
      </c>
      <c r="S70" s="78">
        <v>14841522</v>
      </c>
      <c r="T70" s="78">
        <f t="shared" si="23"/>
        <v>93804712</v>
      </c>
      <c r="U70" s="95">
        <f t="shared" si="24"/>
        <v>0.20840250927122414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233915181</v>
      </c>
      <c r="AA70" s="78">
        <f t="shared" si="28"/>
        <v>59545844</v>
      </c>
      <c r="AB70" s="78">
        <f t="shared" si="29"/>
        <v>293461025</v>
      </c>
      <c r="AC70" s="95">
        <f t="shared" si="30"/>
        <v>0.65197166197051426</v>
      </c>
      <c r="AD70" s="77">
        <v>71979011</v>
      </c>
      <c r="AE70" s="78">
        <v>13668109</v>
      </c>
      <c r="AF70" s="78">
        <f t="shared" si="31"/>
        <v>85647120</v>
      </c>
      <c r="AG70" s="78">
        <v>483908318</v>
      </c>
      <c r="AH70" s="78">
        <v>491518537</v>
      </c>
      <c r="AI70" s="79">
        <v>286101694</v>
      </c>
      <c r="AJ70" s="114">
        <f t="shared" si="32"/>
        <v>0.58207711909754489</v>
      </c>
      <c r="AK70" s="115">
        <f t="shared" si="33"/>
        <v>9.5246541856865763E-2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264792946</v>
      </c>
      <c r="E71" s="78">
        <v>91794000</v>
      </c>
      <c r="F71" s="79">
        <f t="shared" si="17"/>
        <v>356586946</v>
      </c>
      <c r="G71" s="77">
        <v>279182240</v>
      </c>
      <c r="H71" s="78">
        <v>84661187</v>
      </c>
      <c r="I71" s="79">
        <f t="shared" si="18"/>
        <v>363843427</v>
      </c>
      <c r="J71" s="77">
        <v>31410379</v>
      </c>
      <c r="K71" s="78">
        <v>7446534</v>
      </c>
      <c r="L71" s="78">
        <f t="shared" si="19"/>
        <v>38856913</v>
      </c>
      <c r="M71" s="95">
        <f t="shared" si="20"/>
        <v>0.10896897218441642</v>
      </c>
      <c r="N71" s="77">
        <v>16285417</v>
      </c>
      <c r="O71" s="78">
        <v>19945969</v>
      </c>
      <c r="P71" s="78">
        <f t="shared" si="21"/>
        <v>36231386</v>
      </c>
      <c r="Q71" s="95">
        <f t="shared" si="22"/>
        <v>0.10160603579694698</v>
      </c>
      <c r="R71" s="77">
        <v>81480998</v>
      </c>
      <c r="S71" s="78">
        <v>10580056</v>
      </c>
      <c r="T71" s="78">
        <f t="shared" si="23"/>
        <v>92061054</v>
      </c>
      <c r="U71" s="95">
        <f t="shared" si="24"/>
        <v>0.25302382060072232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129176794</v>
      </c>
      <c r="AA71" s="78">
        <f t="shared" si="28"/>
        <v>37972559</v>
      </c>
      <c r="AB71" s="78">
        <f t="shared" si="29"/>
        <v>167149353</v>
      </c>
      <c r="AC71" s="95">
        <f t="shared" si="30"/>
        <v>0.45939912774623243</v>
      </c>
      <c r="AD71" s="77">
        <v>54583999</v>
      </c>
      <c r="AE71" s="78">
        <v>16892178</v>
      </c>
      <c r="AF71" s="78">
        <f t="shared" si="31"/>
        <v>71476177</v>
      </c>
      <c r="AG71" s="78">
        <v>332098669</v>
      </c>
      <c r="AH71" s="78">
        <v>354659541</v>
      </c>
      <c r="AI71" s="79">
        <v>193582606</v>
      </c>
      <c r="AJ71" s="114">
        <f t="shared" si="32"/>
        <v>0.54582658471325318</v>
      </c>
      <c r="AK71" s="115">
        <f t="shared" si="33"/>
        <v>0.28799633477878928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684154362</v>
      </c>
      <c r="E72" s="78">
        <v>306141124</v>
      </c>
      <c r="F72" s="79">
        <f t="shared" si="17"/>
        <v>990295486</v>
      </c>
      <c r="G72" s="77">
        <v>706578371</v>
      </c>
      <c r="H72" s="78">
        <v>316868022</v>
      </c>
      <c r="I72" s="79">
        <f t="shared" si="18"/>
        <v>1023446393</v>
      </c>
      <c r="J72" s="77">
        <v>121642636</v>
      </c>
      <c r="K72" s="78">
        <v>78335194</v>
      </c>
      <c r="L72" s="78">
        <f t="shared" si="19"/>
        <v>199977830</v>
      </c>
      <c r="M72" s="95">
        <f t="shared" si="20"/>
        <v>0.20193753564176098</v>
      </c>
      <c r="N72" s="77">
        <v>134254732</v>
      </c>
      <c r="O72" s="78">
        <v>103571342</v>
      </c>
      <c r="P72" s="78">
        <f t="shared" si="21"/>
        <v>237826074</v>
      </c>
      <c r="Q72" s="95">
        <f t="shared" si="22"/>
        <v>0.24015667784231423</v>
      </c>
      <c r="R72" s="77">
        <v>191970979</v>
      </c>
      <c r="S72" s="78">
        <v>71774514</v>
      </c>
      <c r="T72" s="78">
        <f t="shared" si="23"/>
        <v>263745493</v>
      </c>
      <c r="U72" s="95">
        <f t="shared" si="24"/>
        <v>0.25770328060553338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447868347</v>
      </c>
      <c r="AA72" s="78">
        <f t="shared" si="28"/>
        <v>253681050</v>
      </c>
      <c r="AB72" s="78">
        <f t="shared" si="29"/>
        <v>701549397</v>
      </c>
      <c r="AC72" s="95">
        <f t="shared" si="30"/>
        <v>0.6854774239260033</v>
      </c>
      <c r="AD72" s="77">
        <v>150027617</v>
      </c>
      <c r="AE72" s="78">
        <v>38180519</v>
      </c>
      <c r="AF72" s="78">
        <f t="shared" si="31"/>
        <v>188208136</v>
      </c>
      <c r="AG72" s="78">
        <v>906013842</v>
      </c>
      <c r="AH72" s="78">
        <v>924844652</v>
      </c>
      <c r="AI72" s="79">
        <v>596962145</v>
      </c>
      <c r="AJ72" s="114">
        <f t="shared" si="32"/>
        <v>0.64547288423959015</v>
      </c>
      <c r="AK72" s="115">
        <f t="shared" si="33"/>
        <v>0.40135011485369576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1951862761</v>
      </c>
      <c r="E73" s="81">
        <f>SUM(E68:E72)</f>
        <v>677554921</v>
      </c>
      <c r="F73" s="82">
        <f t="shared" si="17"/>
        <v>2629417682</v>
      </c>
      <c r="G73" s="80">
        <f>SUM(G68:G72)</f>
        <v>2047599382</v>
      </c>
      <c r="H73" s="81">
        <f>SUM(H68:H72)</f>
        <v>691766213</v>
      </c>
      <c r="I73" s="82">
        <f t="shared" si="18"/>
        <v>2739365595</v>
      </c>
      <c r="J73" s="80">
        <f>SUM(J68:J72)</f>
        <v>427848301</v>
      </c>
      <c r="K73" s="81">
        <f>SUM(K68:K72)</f>
        <v>141752900</v>
      </c>
      <c r="L73" s="81">
        <f t="shared" si="19"/>
        <v>569601201</v>
      </c>
      <c r="M73" s="96">
        <f t="shared" si="20"/>
        <v>0.21662636746503783</v>
      </c>
      <c r="N73" s="80">
        <f>SUM(N68:N72)</f>
        <v>402830158</v>
      </c>
      <c r="O73" s="81">
        <f>SUM(O68:O72)</f>
        <v>208278919</v>
      </c>
      <c r="P73" s="81">
        <f t="shared" si="21"/>
        <v>611109077</v>
      </c>
      <c r="Q73" s="96">
        <f t="shared" si="22"/>
        <v>0.23241232504954304</v>
      </c>
      <c r="R73" s="80">
        <f>SUM(R68:R72)</f>
        <v>511863372</v>
      </c>
      <c r="S73" s="81">
        <f>SUM(S68:S72)</f>
        <v>118325926</v>
      </c>
      <c r="T73" s="81">
        <f t="shared" si="23"/>
        <v>630189298</v>
      </c>
      <c r="U73" s="96">
        <f t="shared" si="24"/>
        <v>0.23004935856325523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1342541831</v>
      </c>
      <c r="AA73" s="81">
        <f t="shared" si="28"/>
        <v>468357745</v>
      </c>
      <c r="AB73" s="81">
        <f t="shared" si="29"/>
        <v>1810899576</v>
      </c>
      <c r="AC73" s="96">
        <f t="shared" si="30"/>
        <v>0.66106531355483422</v>
      </c>
      <c r="AD73" s="80">
        <f>SUM(AD68:AD72)</f>
        <v>398890330</v>
      </c>
      <c r="AE73" s="81">
        <f>SUM(AE68:AE72)</f>
        <v>80062187</v>
      </c>
      <c r="AF73" s="81">
        <f t="shared" si="31"/>
        <v>478952517</v>
      </c>
      <c r="AG73" s="81">
        <f>SUM(AG68:AG72)</f>
        <v>2545349287</v>
      </c>
      <c r="AH73" s="81">
        <f>SUM(AH68:AH72)</f>
        <v>2610499252</v>
      </c>
      <c r="AI73" s="82">
        <f>SUM(AI68:AI72)</f>
        <v>1587670161</v>
      </c>
      <c r="AJ73" s="116">
        <f t="shared" si="32"/>
        <v>0.60818640717235495</v>
      </c>
      <c r="AK73" s="117">
        <f t="shared" si="33"/>
        <v>0.31576570877484289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92893526792</v>
      </c>
      <c r="E74" s="84">
        <f>SUM(E9,E11:E15,E17:E24,E26:E29,E31:E35,E37:E40,E42:E47,E49:E53,E55:E60,E62:E66,E68:E72)</f>
        <v>16920947494</v>
      </c>
      <c r="F74" s="85">
        <f t="shared" si="17"/>
        <v>109814474286</v>
      </c>
      <c r="G74" s="83">
        <f>SUM(G9,G11:G15,G17:G24,G26:G29,G31:G35,G37:G40,G42:G47,G49:G53,G55:G60,G62:G66,G68:G72)</f>
        <v>94964281141</v>
      </c>
      <c r="H74" s="84">
        <f>SUM(H9,H11:H15,H17:H24,H26:H29,H31:H35,H37:H40,H42:H47,H49:H53,H55:H60,H62:H66,H68:H72)</f>
        <v>16740587088</v>
      </c>
      <c r="I74" s="85">
        <f t="shared" si="18"/>
        <v>111704868229</v>
      </c>
      <c r="J74" s="83">
        <f>SUM(J9,J11:J15,J17:J24,J26:J29,J31:J35,J37:J40,J42:J47,J49:J53,J55:J60,J62:J66,J68:J72)</f>
        <v>21438657339</v>
      </c>
      <c r="K74" s="84">
        <f>SUM(K9,K11:K15,K17:K24,K26:K29,K31:K35,K37:K40,K42:K47,K49:K53,K55:K60,K62:K66,K68:K72)</f>
        <v>1902526484</v>
      </c>
      <c r="L74" s="84">
        <f t="shared" si="19"/>
        <v>23341183823</v>
      </c>
      <c r="M74" s="97">
        <f t="shared" si="20"/>
        <v>0.21255106828823306</v>
      </c>
      <c r="N74" s="83">
        <f>SUM(N9,N11:N15,N17:N24,N26:N29,N31:N35,N37:N40,N42:N47,N49:N53,N55:N60,N62:N66,N68:N72)</f>
        <v>22457313991</v>
      </c>
      <c r="O74" s="84">
        <f>SUM(O9,O11:O15,O17:O24,O26:O29,O31:O35,O37:O40,O42:O47,O49:O53,O55:O60,O62:O66,O68:O72)</f>
        <v>3415112509</v>
      </c>
      <c r="P74" s="84">
        <f t="shared" si="21"/>
        <v>25872426500</v>
      </c>
      <c r="Q74" s="97">
        <f t="shared" si="22"/>
        <v>0.23560124171443961</v>
      </c>
      <c r="R74" s="83">
        <f>SUM(R9,R11:R15,R17:R24,R26:R29,R31:R35,R37:R40,R42:R47,R49:R53,R55:R60,R62:R66,R68:R72)</f>
        <v>20206477911</v>
      </c>
      <c r="S74" s="84">
        <f>SUM(S9,S11:S15,S17:S24,S26:S29,S31:S35,S37:S40,S42:S47,S49:S53,S55:S60,S62:S66,S68:S72)</f>
        <v>2649012472</v>
      </c>
      <c r="T74" s="84">
        <f t="shared" si="23"/>
        <v>22855490383</v>
      </c>
      <c r="U74" s="97">
        <f t="shared" si="24"/>
        <v>0.20460603683042011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64102449241</v>
      </c>
      <c r="AA74" s="84">
        <f t="shared" si="28"/>
        <v>7966651465</v>
      </c>
      <c r="AB74" s="84">
        <f t="shared" si="29"/>
        <v>72069100706</v>
      </c>
      <c r="AC74" s="97">
        <f t="shared" si="30"/>
        <v>0.64517421531042951</v>
      </c>
      <c r="AD74" s="83">
        <f>SUM(AD9,AD11:AD15,AD17:AD24,AD26:AD29,AD31:AD35,AD37:AD40,AD42:AD47,AD49:AD53,AD55:AD60,AD62:AD66,AD68:AD72)</f>
        <v>16753610606</v>
      </c>
      <c r="AE74" s="84">
        <f>SUM(AE9,AE11:AE15,AE17:AE24,AE26:AE29,AE31:AE35,AE37:AE40,AE42:AE47,AE49:AE53,AE55:AE60,AE62:AE66,AE68:AE72)</f>
        <v>1415900352</v>
      </c>
      <c r="AF74" s="84">
        <f t="shared" si="31"/>
        <v>18169510958</v>
      </c>
      <c r="AG74" s="84">
        <f>SUM(AG9,AG11:AG15,AG17:AG24,AG26:AG29,AG31:AG35,AG37:AG40,AG42:AG47,AG49:AG53,AG55:AG60,AG62:AG66,AG68:AG72)</f>
        <v>96231781125</v>
      </c>
      <c r="AH74" s="84">
        <f>SUM(AH9,AH11:AH15,AH17:AH24,AH26:AH29,AH31:AH35,AH37:AH40,AH42:AH47,AH49:AH53,AH55:AH60,AH62:AH66,AH68:AH72)</f>
        <v>99079499150</v>
      </c>
      <c r="AI74" s="85">
        <f>SUM(AI9,AI11:AI15,AI17:AI24,AI26:AI29,AI31:AI35,AI37:AI40,AI42:AI47,AI49:AI53,AI55:AI60,AI62:AI66,AI68:AI72)</f>
        <v>61602930954</v>
      </c>
      <c r="AJ74" s="118">
        <f t="shared" si="32"/>
        <v>0.62175254702021776</v>
      </c>
      <c r="AK74" s="119">
        <f t="shared" si="33"/>
        <v>0.25790344252148256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CoOfYbMeVVlaBVnwlaEVkXH31Nr+oI9m6u8Oy+cH0aCsZnIwGqHH0YXVg7qYVEjIPQs/ezvUQRvAc2qXUpl0UA==" saltValue="gu1x8SFuJYKP43stzo7+IQ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548343584</v>
      </c>
      <c r="E9" s="78">
        <v>214990539</v>
      </c>
      <c r="F9" s="79">
        <f>$D9       +$E9</f>
        <v>763334123</v>
      </c>
      <c r="G9" s="77">
        <v>633763891</v>
      </c>
      <c r="H9" s="78">
        <v>219483289</v>
      </c>
      <c r="I9" s="79">
        <f>$G9       +$H9</f>
        <v>853247180</v>
      </c>
      <c r="J9" s="77">
        <v>72709684</v>
      </c>
      <c r="K9" s="78">
        <v>53324662</v>
      </c>
      <c r="L9" s="78">
        <f>$J9       +$K9</f>
        <v>126034346</v>
      </c>
      <c r="M9" s="95">
        <f>IF(($F9       =0),0,($L9       /$F9       ))</f>
        <v>0.16511032613695956</v>
      </c>
      <c r="N9" s="77">
        <v>150080707</v>
      </c>
      <c r="O9" s="78">
        <v>55515787</v>
      </c>
      <c r="P9" s="78">
        <f>$N9       +$O9</f>
        <v>205596494</v>
      </c>
      <c r="Q9" s="95">
        <f>IF(($F9       =0),0,($P9       /$F9       ))</f>
        <v>0.26934010652108631</v>
      </c>
      <c r="R9" s="77">
        <v>107142951</v>
      </c>
      <c r="S9" s="78">
        <v>31272612</v>
      </c>
      <c r="T9" s="78">
        <f>$R9       +$S9</f>
        <v>138415563</v>
      </c>
      <c r="U9" s="95">
        <f>IF(($I9       =0),0,($T9       /$I9       ))</f>
        <v>0.16222211598753833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329933342</v>
      </c>
      <c r="AA9" s="78">
        <f>$K9       +$O9       +$S9</f>
        <v>140113061</v>
      </c>
      <c r="AB9" s="78">
        <f>$Z9       +$AA9</f>
        <v>470046403</v>
      </c>
      <c r="AC9" s="95">
        <f>IF(($I9       =0),0,($AB9       /$I9       ))</f>
        <v>0.5508912470123839</v>
      </c>
      <c r="AD9" s="77">
        <v>80596731</v>
      </c>
      <c r="AE9" s="78">
        <v>25884321</v>
      </c>
      <c r="AF9" s="78">
        <f>$AD9       +$AE9</f>
        <v>106481052</v>
      </c>
      <c r="AG9" s="78">
        <v>696783204</v>
      </c>
      <c r="AH9" s="78">
        <v>705575594</v>
      </c>
      <c r="AI9" s="79">
        <v>359428219</v>
      </c>
      <c r="AJ9" s="114">
        <f>IF(($AH9       =0),0,($AI9       /$AH9       ))</f>
        <v>0.50941135444092467</v>
      </c>
      <c r="AK9" s="115">
        <f>IF(($AF9       =0),0,(($T9       /$AF9       )-1))</f>
        <v>0.29990792164600322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423397997</v>
      </c>
      <c r="E10" s="78">
        <v>110032249</v>
      </c>
      <c r="F10" s="79">
        <f t="shared" ref="F10:F41" si="0">$D10      +$E10</f>
        <v>533430246</v>
      </c>
      <c r="G10" s="77">
        <v>436517725</v>
      </c>
      <c r="H10" s="78">
        <v>110032249</v>
      </c>
      <c r="I10" s="79">
        <f t="shared" ref="I10:I41" si="1">$G10      +$H10</f>
        <v>546549974</v>
      </c>
      <c r="J10" s="77">
        <v>104579993</v>
      </c>
      <c r="K10" s="78">
        <v>24124042</v>
      </c>
      <c r="L10" s="78">
        <f t="shared" ref="L10:L41" si="2">$J10      +$K10</f>
        <v>128704035</v>
      </c>
      <c r="M10" s="95">
        <f t="shared" ref="M10:M41" si="3">IF(($F10      =0),0,($L10      /$F10      ))</f>
        <v>0.24127622302091958</v>
      </c>
      <c r="N10" s="77">
        <v>132185838</v>
      </c>
      <c r="O10" s="78">
        <v>30794086</v>
      </c>
      <c r="P10" s="78">
        <f t="shared" ref="P10:P41" si="4">$N10      +$O10</f>
        <v>162979924</v>
      </c>
      <c r="Q10" s="95">
        <f t="shared" ref="Q10:Q41" si="5">IF(($F10      =0),0,($P10      /$F10      ))</f>
        <v>0.30553183892763364</v>
      </c>
      <c r="R10" s="77">
        <v>97121529</v>
      </c>
      <c r="S10" s="78">
        <v>18846880</v>
      </c>
      <c r="T10" s="78">
        <f t="shared" ref="T10:T41" si="6">$R10      +$S10</f>
        <v>115968409</v>
      </c>
      <c r="U10" s="95">
        <f t="shared" ref="U10:U41" si="7">IF(($I10      =0),0,($T10      /$I10      ))</f>
        <v>0.21218262650580605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      +$R10</f>
        <v>333887360</v>
      </c>
      <c r="AA10" s="78">
        <f t="shared" ref="AA10:AA41" si="11">$K10      +$O10      +$S10</f>
        <v>73765008</v>
      </c>
      <c r="AB10" s="78">
        <f t="shared" ref="AB10:AB41" si="12">$Z10      +$AA10</f>
        <v>407652368</v>
      </c>
      <c r="AC10" s="95">
        <f t="shared" ref="AC10:AC41" si="13">IF(($I10      =0),0,($AB10      /$I10      ))</f>
        <v>0.74586476514954514</v>
      </c>
      <c r="AD10" s="77">
        <v>101411784</v>
      </c>
      <c r="AE10" s="78">
        <v>22873349</v>
      </c>
      <c r="AF10" s="78">
        <f t="shared" ref="AF10:AF41" si="14">$AD10      +$AE10</f>
        <v>124285133</v>
      </c>
      <c r="AG10" s="78">
        <v>526080432</v>
      </c>
      <c r="AH10" s="78">
        <v>517506382</v>
      </c>
      <c r="AI10" s="79">
        <v>406484447</v>
      </c>
      <c r="AJ10" s="114">
        <f t="shared" ref="AJ10:AJ41" si="15">IF(($AH10      =0),0,($AI10      /$AH10      ))</f>
        <v>0.78546750559686818</v>
      </c>
      <c r="AK10" s="115">
        <f t="shared" ref="AK10:AK41" si="16">IF(($AF10      =0),0,(($T10      /$AF10      )-1))</f>
        <v>-6.6916483084103029E-2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1525702777</v>
      </c>
      <c r="E11" s="78">
        <v>190704744</v>
      </c>
      <c r="F11" s="79">
        <f t="shared" si="0"/>
        <v>1716407521</v>
      </c>
      <c r="G11" s="77">
        <v>1592382970</v>
      </c>
      <c r="H11" s="78">
        <v>214146161</v>
      </c>
      <c r="I11" s="79">
        <f t="shared" si="1"/>
        <v>1806529131</v>
      </c>
      <c r="J11" s="77">
        <v>337122386</v>
      </c>
      <c r="K11" s="78">
        <v>21030392</v>
      </c>
      <c r="L11" s="78">
        <f t="shared" si="2"/>
        <v>358152778</v>
      </c>
      <c r="M11" s="95">
        <f t="shared" si="3"/>
        <v>0.20866418587547078</v>
      </c>
      <c r="N11" s="77">
        <v>354824440</v>
      </c>
      <c r="O11" s="78">
        <v>41474254</v>
      </c>
      <c r="P11" s="78">
        <f t="shared" si="4"/>
        <v>396298694</v>
      </c>
      <c r="Q11" s="95">
        <f t="shared" si="5"/>
        <v>0.23088846276384967</v>
      </c>
      <c r="R11" s="77">
        <v>347253882</v>
      </c>
      <c r="S11" s="78">
        <v>20037578</v>
      </c>
      <c r="T11" s="78">
        <f t="shared" si="6"/>
        <v>367291460</v>
      </c>
      <c r="U11" s="95">
        <f t="shared" si="7"/>
        <v>0.20331333367244772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1039200708</v>
      </c>
      <c r="AA11" s="78">
        <f t="shared" si="11"/>
        <v>82542224</v>
      </c>
      <c r="AB11" s="78">
        <f t="shared" si="12"/>
        <v>1121742932</v>
      </c>
      <c r="AC11" s="95">
        <f t="shared" si="13"/>
        <v>0.62093819177942722</v>
      </c>
      <c r="AD11" s="77">
        <v>324262909</v>
      </c>
      <c r="AE11" s="78">
        <v>16598724</v>
      </c>
      <c r="AF11" s="78">
        <f t="shared" si="14"/>
        <v>340861633</v>
      </c>
      <c r="AG11" s="78">
        <v>1695648891</v>
      </c>
      <c r="AH11" s="78">
        <v>1698232761</v>
      </c>
      <c r="AI11" s="79">
        <v>996437899</v>
      </c>
      <c r="AJ11" s="114">
        <f t="shared" si="15"/>
        <v>0.58674989782510734</v>
      </c>
      <c r="AK11" s="115">
        <f t="shared" si="16"/>
        <v>7.7538286627876429E-2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764525273</v>
      </c>
      <c r="E12" s="78">
        <v>64766000</v>
      </c>
      <c r="F12" s="79">
        <f t="shared" si="0"/>
        <v>829291273</v>
      </c>
      <c r="G12" s="77">
        <v>764525273</v>
      </c>
      <c r="H12" s="78">
        <v>57246000</v>
      </c>
      <c r="I12" s="79">
        <f t="shared" si="1"/>
        <v>821771273</v>
      </c>
      <c r="J12" s="77">
        <v>130867679</v>
      </c>
      <c r="K12" s="78">
        <v>11286103</v>
      </c>
      <c r="L12" s="78">
        <f t="shared" si="2"/>
        <v>142153782</v>
      </c>
      <c r="M12" s="95">
        <f t="shared" si="3"/>
        <v>0.17141598691344243</v>
      </c>
      <c r="N12" s="77">
        <v>134618451</v>
      </c>
      <c r="O12" s="78">
        <v>12166379</v>
      </c>
      <c r="P12" s="78">
        <f t="shared" si="4"/>
        <v>146784830</v>
      </c>
      <c r="Q12" s="95">
        <f t="shared" si="5"/>
        <v>0.17700033122138017</v>
      </c>
      <c r="R12" s="77">
        <v>132657883</v>
      </c>
      <c r="S12" s="78">
        <v>9458794</v>
      </c>
      <c r="T12" s="78">
        <f t="shared" si="6"/>
        <v>142116677</v>
      </c>
      <c r="U12" s="95">
        <f t="shared" si="7"/>
        <v>0.17293945611067862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398144013</v>
      </c>
      <c r="AA12" s="78">
        <f t="shared" si="11"/>
        <v>32911276</v>
      </c>
      <c r="AB12" s="78">
        <f t="shared" si="12"/>
        <v>431055289</v>
      </c>
      <c r="AC12" s="95">
        <f t="shared" si="13"/>
        <v>0.52454411971151982</v>
      </c>
      <c r="AD12" s="77">
        <v>118109674</v>
      </c>
      <c r="AE12" s="78">
        <v>6910169</v>
      </c>
      <c r="AF12" s="78">
        <f t="shared" si="14"/>
        <v>125019843</v>
      </c>
      <c r="AG12" s="78">
        <v>671908043</v>
      </c>
      <c r="AH12" s="78">
        <v>674908043</v>
      </c>
      <c r="AI12" s="79">
        <v>391874324</v>
      </c>
      <c r="AJ12" s="114">
        <f t="shared" si="15"/>
        <v>0.58063365530228239</v>
      </c>
      <c r="AK12" s="115">
        <f t="shared" si="16"/>
        <v>0.1367529632875959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286339350</v>
      </c>
      <c r="E13" s="78">
        <v>167915976</v>
      </c>
      <c r="F13" s="79">
        <f t="shared" si="0"/>
        <v>454255326</v>
      </c>
      <c r="G13" s="77">
        <v>305144017</v>
      </c>
      <c r="H13" s="78">
        <v>225159726</v>
      </c>
      <c r="I13" s="79">
        <f t="shared" si="1"/>
        <v>530303743</v>
      </c>
      <c r="J13" s="77">
        <v>51585310</v>
      </c>
      <c r="K13" s="78">
        <v>46842056</v>
      </c>
      <c r="L13" s="78">
        <f t="shared" si="2"/>
        <v>98427366</v>
      </c>
      <c r="M13" s="95">
        <f t="shared" si="3"/>
        <v>0.21667850736438035</v>
      </c>
      <c r="N13" s="77">
        <v>52595981</v>
      </c>
      <c r="O13" s="78">
        <v>39897391</v>
      </c>
      <c r="P13" s="78">
        <f t="shared" si="4"/>
        <v>92493372</v>
      </c>
      <c r="Q13" s="95">
        <f t="shared" si="5"/>
        <v>0.20361538259652678</v>
      </c>
      <c r="R13" s="77">
        <v>68793694</v>
      </c>
      <c r="S13" s="78">
        <v>14070454</v>
      </c>
      <c r="T13" s="78">
        <f t="shared" si="6"/>
        <v>82864148</v>
      </c>
      <c r="U13" s="95">
        <f t="shared" si="7"/>
        <v>0.15625789765545742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172974985</v>
      </c>
      <c r="AA13" s="78">
        <f t="shared" si="11"/>
        <v>100809901</v>
      </c>
      <c r="AB13" s="78">
        <f t="shared" si="12"/>
        <v>273784886</v>
      </c>
      <c r="AC13" s="95">
        <f t="shared" si="13"/>
        <v>0.51627937689287628</v>
      </c>
      <c r="AD13" s="77">
        <v>51913196</v>
      </c>
      <c r="AE13" s="78">
        <v>14805008</v>
      </c>
      <c r="AF13" s="78">
        <f t="shared" si="14"/>
        <v>66718204</v>
      </c>
      <c r="AG13" s="78">
        <v>408506967</v>
      </c>
      <c r="AH13" s="78">
        <v>421016722</v>
      </c>
      <c r="AI13" s="79">
        <v>254222670</v>
      </c>
      <c r="AJ13" s="114">
        <f t="shared" si="15"/>
        <v>0.60383033907142525</v>
      </c>
      <c r="AK13" s="115">
        <f t="shared" si="16"/>
        <v>0.24200207787367889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1689403365</v>
      </c>
      <c r="E14" s="78">
        <v>450742250</v>
      </c>
      <c r="F14" s="79">
        <f t="shared" si="0"/>
        <v>2140145615</v>
      </c>
      <c r="G14" s="77">
        <v>1694609793</v>
      </c>
      <c r="H14" s="78">
        <v>485242250</v>
      </c>
      <c r="I14" s="79">
        <f t="shared" si="1"/>
        <v>2179852043</v>
      </c>
      <c r="J14" s="77">
        <v>252972896</v>
      </c>
      <c r="K14" s="78">
        <v>91793328</v>
      </c>
      <c r="L14" s="78">
        <f t="shared" si="2"/>
        <v>344766224</v>
      </c>
      <c r="M14" s="95">
        <f t="shared" si="3"/>
        <v>0.16109475055509248</v>
      </c>
      <c r="N14" s="77">
        <v>319342599</v>
      </c>
      <c r="O14" s="78">
        <v>100325149</v>
      </c>
      <c r="P14" s="78">
        <f t="shared" si="4"/>
        <v>419667748</v>
      </c>
      <c r="Q14" s="95">
        <f t="shared" si="5"/>
        <v>0.19609308126447275</v>
      </c>
      <c r="R14" s="77">
        <v>310401090</v>
      </c>
      <c r="S14" s="78">
        <v>68289406</v>
      </c>
      <c r="T14" s="78">
        <f t="shared" si="6"/>
        <v>378690496</v>
      </c>
      <c r="U14" s="95">
        <f t="shared" si="7"/>
        <v>0.1737230273109871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882716585</v>
      </c>
      <c r="AA14" s="78">
        <f t="shared" si="11"/>
        <v>260407883</v>
      </c>
      <c r="AB14" s="78">
        <f t="shared" si="12"/>
        <v>1143124468</v>
      </c>
      <c r="AC14" s="95">
        <f t="shared" si="13"/>
        <v>0.5244046134556849</v>
      </c>
      <c r="AD14" s="77">
        <v>262401318</v>
      </c>
      <c r="AE14" s="78">
        <v>160035912</v>
      </c>
      <c r="AF14" s="78">
        <f t="shared" si="14"/>
        <v>422437230</v>
      </c>
      <c r="AG14" s="78">
        <v>1963836042</v>
      </c>
      <c r="AH14" s="78">
        <v>1968456499</v>
      </c>
      <c r="AI14" s="79">
        <v>1017775977</v>
      </c>
      <c r="AJ14" s="114">
        <f t="shared" si="15"/>
        <v>0.5170426562725885</v>
      </c>
      <c r="AK14" s="115">
        <f t="shared" si="16"/>
        <v>-0.10355795108305199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5237712346</v>
      </c>
      <c r="E15" s="81">
        <f>SUM(E9:E14)</f>
        <v>1199151758</v>
      </c>
      <c r="F15" s="82">
        <f t="shared" si="0"/>
        <v>6436864104</v>
      </c>
      <c r="G15" s="80">
        <f>SUM(G9:G14)</f>
        <v>5426943669</v>
      </c>
      <c r="H15" s="81">
        <f>SUM(H9:H14)</f>
        <v>1311309675</v>
      </c>
      <c r="I15" s="82">
        <f t="shared" si="1"/>
        <v>6738253344</v>
      </c>
      <c r="J15" s="80">
        <f>SUM(J9:J14)</f>
        <v>949837948</v>
      </c>
      <c r="K15" s="81">
        <f>SUM(K9:K14)</f>
        <v>248400583</v>
      </c>
      <c r="L15" s="81">
        <f t="shared" si="2"/>
        <v>1198238531</v>
      </c>
      <c r="M15" s="96">
        <f t="shared" si="3"/>
        <v>0.18615252887743736</v>
      </c>
      <c r="N15" s="80">
        <f>SUM(N9:N14)</f>
        <v>1143648016</v>
      </c>
      <c r="O15" s="81">
        <f>SUM(O9:O14)</f>
        <v>280173046</v>
      </c>
      <c r="P15" s="81">
        <f t="shared" si="4"/>
        <v>1423821062</v>
      </c>
      <c r="Q15" s="96">
        <f t="shared" si="5"/>
        <v>0.22119793722461972</v>
      </c>
      <c r="R15" s="80">
        <f>SUM(R9:R14)</f>
        <v>1063371029</v>
      </c>
      <c r="S15" s="81">
        <f>SUM(S9:S14)</f>
        <v>161975724</v>
      </c>
      <c r="T15" s="81">
        <f t="shared" si="6"/>
        <v>1225346753</v>
      </c>
      <c r="U15" s="96">
        <f t="shared" si="7"/>
        <v>0.18184931471760346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3156856993</v>
      </c>
      <c r="AA15" s="81">
        <f t="shared" si="11"/>
        <v>690549353</v>
      </c>
      <c r="AB15" s="81">
        <f t="shared" si="12"/>
        <v>3847406346</v>
      </c>
      <c r="AC15" s="96">
        <f t="shared" si="13"/>
        <v>0.5709797702138758</v>
      </c>
      <c r="AD15" s="80">
        <f>SUM(AD9:AD14)</f>
        <v>938695612</v>
      </c>
      <c r="AE15" s="81">
        <f>SUM(AE9:AE14)</f>
        <v>247107483</v>
      </c>
      <c r="AF15" s="81">
        <f t="shared" si="14"/>
        <v>1185803095</v>
      </c>
      <c r="AG15" s="81">
        <f>SUM(AG9:AG14)</f>
        <v>5962763579</v>
      </c>
      <c r="AH15" s="81">
        <f>SUM(AH9:AH14)</f>
        <v>5985696001</v>
      </c>
      <c r="AI15" s="82">
        <f>SUM(AI9:AI14)</f>
        <v>3426223536</v>
      </c>
      <c r="AJ15" s="116">
        <f t="shared" si="15"/>
        <v>0.57240186194347298</v>
      </c>
      <c r="AK15" s="117">
        <f t="shared" si="16"/>
        <v>3.3347575298747323E-2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484867650</v>
      </c>
      <c r="E16" s="78">
        <v>80036000</v>
      </c>
      <c r="F16" s="79">
        <f t="shared" si="0"/>
        <v>564903650</v>
      </c>
      <c r="G16" s="77">
        <v>478438795</v>
      </c>
      <c r="H16" s="78">
        <v>97902630</v>
      </c>
      <c r="I16" s="79">
        <f t="shared" si="1"/>
        <v>576341425</v>
      </c>
      <c r="J16" s="77">
        <v>128068916</v>
      </c>
      <c r="K16" s="78">
        <v>5723342</v>
      </c>
      <c r="L16" s="78">
        <f t="shared" si="2"/>
        <v>133792258</v>
      </c>
      <c r="M16" s="95">
        <f t="shared" si="3"/>
        <v>0.2368408453370765</v>
      </c>
      <c r="N16" s="77">
        <v>120215958</v>
      </c>
      <c r="O16" s="78">
        <v>14277236</v>
      </c>
      <c r="P16" s="78">
        <f t="shared" si="4"/>
        <v>134493194</v>
      </c>
      <c r="Q16" s="95">
        <f t="shared" si="5"/>
        <v>0.23808165162324585</v>
      </c>
      <c r="R16" s="77">
        <v>63422016</v>
      </c>
      <c r="S16" s="78">
        <v>16000260</v>
      </c>
      <c r="T16" s="78">
        <f t="shared" si="6"/>
        <v>79422276</v>
      </c>
      <c r="U16" s="95">
        <f t="shared" si="7"/>
        <v>0.13780421214733957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311706890</v>
      </c>
      <c r="AA16" s="78">
        <f t="shared" si="11"/>
        <v>36000838</v>
      </c>
      <c r="AB16" s="78">
        <f t="shared" si="12"/>
        <v>347707728</v>
      </c>
      <c r="AC16" s="95">
        <f t="shared" si="13"/>
        <v>0.60330164190436253</v>
      </c>
      <c r="AD16" s="77">
        <v>86464735</v>
      </c>
      <c r="AE16" s="78">
        <v>13442296</v>
      </c>
      <c r="AF16" s="78">
        <f t="shared" si="14"/>
        <v>99907031</v>
      </c>
      <c r="AG16" s="78">
        <v>483753529</v>
      </c>
      <c r="AH16" s="78">
        <v>535995357</v>
      </c>
      <c r="AI16" s="79">
        <v>297551905</v>
      </c>
      <c r="AJ16" s="114">
        <f t="shared" si="15"/>
        <v>0.55513895990707252</v>
      </c>
      <c r="AK16" s="115">
        <f t="shared" si="16"/>
        <v>-0.20503817193806906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919194420</v>
      </c>
      <c r="E17" s="78">
        <v>343557697</v>
      </c>
      <c r="F17" s="79">
        <f t="shared" si="0"/>
        <v>1262752117</v>
      </c>
      <c r="G17" s="77">
        <v>1014245856</v>
      </c>
      <c r="H17" s="78">
        <v>326593681</v>
      </c>
      <c r="I17" s="79">
        <f t="shared" si="1"/>
        <v>1340839537</v>
      </c>
      <c r="J17" s="77">
        <v>203390924</v>
      </c>
      <c r="K17" s="78">
        <v>38267413</v>
      </c>
      <c r="L17" s="78">
        <f t="shared" si="2"/>
        <v>241658337</v>
      </c>
      <c r="M17" s="95">
        <f t="shared" si="3"/>
        <v>0.19137432734947457</v>
      </c>
      <c r="N17" s="77">
        <v>202145112</v>
      </c>
      <c r="O17" s="78">
        <v>73704044</v>
      </c>
      <c r="P17" s="78">
        <f t="shared" si="4"/>
        <v>275849156</v>
      </c>
      <c r="Q17" s="95">
        <f t="shared" si="5"/>
        <v>0.21845075710928308</v>
      </c>
      <c r="R17" s="77">
        <v>204533737</v>
      </c>
      <c r="S17" s="78">
        <v>46341100</v>
      </c>
      <c r="T17" s="78">
        <f t="shared" si="6"/>
        <v>250874837</v>
      </c>
      <c r="U17" s="95">
        <f t="shared" si="7"/>
        <v>0.18710280393529297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610069773</v>
      </c>
      <c r="AA17" s="78">
        <f t="shared" si="11"/>
        <v>158312557</v>
      </c>
      <c r="AB17" s="78">
        <f t="shared" si="12"/>
        <v>768382330</v>
      </c>
      <c r="AC17" s="95">
        <f t="shared" si="13"/>
        <v>0.57306061523154506</v>
      </c>
      <c r="AD17" s="77">
        <v>216782679</v>
      </c>
      <c r="AE17" s="78">
        <v>-11549249</v>
      </c>
      <c r="AF17" s="78">
        <f t="shared" si="14"/>
        <v>205233430</v>
      </c>
      <c r="AG17" s="78">
        <v>1178552761</v>
      </c>
      <c r="AH17" s="78">
        <v>1394530733</v>
      </c>
      <c r="AI17" s="79">
        <v>700767147</v>
      </c>
      <c r="AJ17" s="114">
        <f t="shared" si="15"/>
        <v>0.50251108162562097</v>
      </c>
      <c r="AK17" s="115">
        <f t="shared" si="16"/>
        <v>0.22238778058720743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1368446131</v>
      </c>
      <c r="E18" s="78">
        <v>503876925</v>
      </c>
      <c r="F18" s="79">
        <f t="shared" si="0"/>
        <v>1872323056</v>
      </c>
      <c r="G18" s="77">
        <v>1409821523</v>
      </c>
      <c r="H18" s="78">
        <v>484502224</v>
      </c>
      <c r="I18" s="79">
        <f t="shared" si="1"/>
        <v>1894323747</v>
      </c>
      <c r="J18" s="77">
        <v>286699774</v>
      </c>
      <c r="K18" s="78">
        <v>94247743</v>
      </c>
      <c r="L18" s="78">
        <f t="shared" si="2"/>
        <v>380947517</v>
      </c>
      <c r="M18" s="95">
        <f t="shared" si="3"/>
        <v>0.20346249317350712</v>
      </c>
      <c r="N18" s="77">
        <v>328451434</v>
      </c>
      <c r="O18" s="78">
        <v>83150617</v>
      </c>
      <c r="P18" s="78">
        <f t="shared" si="4"/>
        <v>411602051</v>
      </c>
      <c r="Q18" s="95">
        <f t="shared" si="5"/>
        <v>0.21983495299114664</v>
      </c>
      <c r="R18" s="77">
        <v>333526391</v>
      </c>
      <c r="S18" s="78">
        <v>54739283</v>
      </c>
      <c r="T18" s="78">
        <f t="shared" si="6"/>
        <v>388265674</v>
      </c>
      <c r="U18" s="95">
        <f t="shared" si="7"/>
        <v>0.20496268107016452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948677599</v>
      </c>
      <c r="AA18" s="78">
        <f t="shared" si="11"/>
        <v>232137643</v>
      </c>
      <c r="AB18" s="78">
        <f t="shared" si="12"/>
        <v>1180815242</v>
      </c>
      <c r="AC18" s="95">
        <f t="shared" si="13"/>
        <v>0.62334394734270304</v>
      </c>
      <c r="AD18" s="77">
        <v>274466750</v>
      </c>
      <c r="AE18" s="78">
        <v>51825849</v>
      </c>
      <c r="AF18" s="78">
        <f t="shared" si="14"/>
        <v>326292599</v>
      </c>
      <c r="AG18" s="78">
        <v>1655227345</v>
      </c>
      <c r="AH18" s="78">
        <v>1701617643</v>
      </c>
      <c r="AI18" s="79">
        <v>1028853993</v>
      </c>
      <c r="AJ18" s="114">
        <f t="shared" si="15"/>
        <v>0.6046328899047505</v>
      </c>
      <c r="AK18" s="115">
        <f t="shared" si="16"/>
        <v>0.18993098583887891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457671337</v>
      </c>
      <c r="E19" s="78">
        <v>325650000</v>
      </c>
      <c r="F19" s="79">
        <f t="shared" si="0"/>
        <v>783321337</v>
      </c>
      <c r="G19" s="77">
        <v>548914173</v>
      </c>
      <c r="H19" s="78">
        <v>304563306</v>
      </c>
      <c r="I19" s="79">
        <f t="shared" si="1"/>
        <v>853477479</v>
      </c>
      <c r="J19" s="77">
        <v>132610503</v>
      </c>
      <c r="K19" s="78">
        <v>106325923</v>
      </c>
      <c r="L19" s="78">
        <f t="shared" si="2"/>
        <v>238936426</v>
      </c>
      <c r="M19" s="95">
        <f t="shared" si="3"/>
        <v>0.30502989605145914</v>
      </c>
      <c r="N19" s="77">
        <v>115032088</v>
      </c>
      <c r="O19" s="78">
        <v>96105453</v>
      </c>
      <c r="P19" s="78">
        <f t="shared" si="4"/>
        <v>211137541</v>
      </c>
      <c r="Q19" s="95">
        <f t="shared" si="5"/>
        <v>0.26954141426636513</v>
      </c>
      <c r="R19" s="77">
        <v>145900162</v>
      </c>
      <c r="S19" s="78">
        <v>58705271</v>
      </c>
      <c r="T19" s="78">
        <f t="shared" si="6"/>
        <v>204605433</v>
      </c>
      <c r="U19" s="95">
        <f t="shared" si="7"/>
        <v>0.2397314961839784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393542753</v>
      </c>
      <c r="AA19" s="78">
        <f t="shared" si="11"/>
        <v>261136647</v>
      </c>
      <c r="AB19" s="78">
        <f t="shared" si="12"/>
        <v>654679400</v>
      </c>
      <c r="AC19" s="95">
        <f t="shared" si="13"/>
        <v>0.76707284739027071</v>
      </c>
      <c r="AD19" s="77">
        <v>89000144</v>
      </c>
      <c r="AE19" s="78">
        <v>55660509</v>
      </c>
      <c r="AF19" s="78">
        <f t="shared" si="14"/>
        <v>144660653</v>
      </c>
      <c r="AG19" s="78">
        <v>698443806</v>
      </c>
      <c r="AH19" s="78">
        <v>821377106</v>
      </c>
      <c r="AI19" s="79">
        <v>555851556</v>
      </c>
      <c r="AJ19" s="114">
        <f t="shared" si="15"/>
        <v>0.67673125040814075</v>
      </c>
      <c r="AK19" s="115">
        <f t="shared" si="16"/>
        <v>0.41438206420926349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2322408353</v>
      </c>
      <c r="E20" s="78">
        <v>896188979</v>
      </c>
      <c r="F20" s="79">
        <f t="shared" si="0"/>
        <v>3218597332</v>
      </c>
      <c r="G20" s="77">
        <v>2280895503</v>
      </c>
      <c r="H20" s="78">
        <v>844314482</v>
      </c>
      <c r="I20" s="79">
        <f t="shared" si="1"/>
        <v>3125209985</v>
      </c>
      <c r="J20" s="77">
        <v>820586083</v>
      </c>
      <c r="K20" s="78">
        <v>126139657</v>
      </c>
      <c r="L20" s="78">
        <f t="shared" si="2"/>
        <v>946725740</v>
      </c>
      <c r="M20" s="95">
        <f t="shared" si="3"/>
        <v>0.29414233665934075</v>
      </c>
      <c r="N20" s="77">
        <v>67691257</v>
      </c>
      <c r="O20" s="78">
        <v>202780893</v>
      </c>
      <c r="P20" s="78">
        <f t="shared" si="4"/>
        <v>270472150</v>
      </c>
      <c r="Q20" s="95">
        <f t="shared" si="5"/>
        <v>8.4034168335040432E-2</v>
      </c>
      <c r="R20" s="77">
        <v>330813532</v>
      </c>
      <c r="S20" s="78">
        <v>151961334</v>
      </c>
      <c r="T20" s="78">
        <f t="shared" si="6"/>
        <v>482774866</v>
      </c>
      <c r="U20" s="95">
        <f t="shared" si="7"/>
        <v>0.1544775769683201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1219090872</v>
      </c>
      <c r="AA20" s="78">
        <f t="shared" si="11"/>
        <v>480881884</v>
      </c>
      <c r="AB20" s="78">
        <f t="shared" si="12"/>
        <v>1699972756</v>
      </c>
      <c r="AC20" s="95">
        <f t="shared" si="13"/>
        <v>0.54395473077307477</v>
      </c>
      <c r="AD20" s="77">
        <v>326951283</v>
      </c>
      <c r="AE20" s="78">
        <v>33733638</v>
      </c>
      <c r="AF20" s="78">
        <f t="shared" si="14"/>
        <v>360684921</v>
      </c>
      <c r="AG20" s="78">
        <v>2422754027</v>
      </c>
      <c r="AH20" s="78">
        <v>2933665901</v>
      </c>
      <c r="AI20" s="79">
        <v>1181497333</v>
      </c>
      <c r="AJ20" s="114">
        <f t="shared" si="15"/>
        <v>0.40273752120078243</v>
      </c>
      <c r="AK20" s="115">
        <f t="shared" si="16"/>
        <v>0.3384947301414909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5552587891</v>
      </c>
      <c r="E21" s="81">
        <f>SUM(E16:E20)</f>
        <v>2149309601</v>
      </c>
      <c r="F21" s="82">
        <f t="shared" si="0"/>
        <v>7701897492</v>
      </c>
      <c r="G21" s="80">
        <f>SUM(G16:G20)</f>
        <v>5732315850</v>
      </c>
      <c r="H21" s="81">
        <f>SUM(H16:H20)</f>
        <v>2057876323</v>
      </c>
      <c r="I21" s="82">
        <f t="shared" si="1"/>
        <v>7790192173</v>
      </c>
      <c r="J21" s="80">
        <f>SUM(J16:J20)</f>
        <v>1571356200</v>
      </c>
      <c r="K21" s="81">
        <f>SUM(K16:K20)</f>
        <v>370704078</v>
      </c>
      <c r="L21" s="81">
        <f t="shared" si="2"/>
        <v>1942060278</v>
      </c>
      <c r="M21" s="96">
        <f t="shared" si="3"/>
        <v>0.25215348295887186</v>
      </c>
      <c r="N21" s="80">
        <f>SUM(N16:N20)</f>
        <v>833535849</v>
      </c>
      <c r="O21" s="81">
        <f>SUM(O16:O20)</f>
        <v>470018243</v>
      </c>
      <c r="P21" s="81">
        <f t="shared" si="4"/>
        <v>1303554092</v>
      </c>
      <c r="Q21" s="96">
        <f t="shared" si="5"/>
        <v>0.16925103110681597</v>
      </c>
      <c r="R21" s="80">
        <f>SUM(R16:R20)</f>
        <v>1078195838</v>
      </c>
      <c r="S21" s="81">
        <f>SUM(S16:S20)</f>
        <v>327747248</v>
      </c>
      <c r="T21" s="81">
        <f t="shared" si="6"/>
        <v>1405943086</v>
      </c>
      <c r="U21" s="96">
        <f t="shared" si="7"/>
        <v>0.18047604664655811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3483087887</v>
      </c>
      <c r="AA21" s="81">
        <f t="shared" si="11"/>
        <v>1168469569</v>
      </c>
      <c r="AB21" s="81">
        <f t="shared" si="12"/>
        <v>4651557456</v>
      </c>
      <c r="AC21" s="96">
        <f t="shared" si="13"/>
        <v>0.59710432717203266</v>
      </c>
      <c r="AD21" s="80">
        <f>SUM(AD16:AD20)</f>
        <v>993665591</v>
      </c>
      <c r="AE21" s="81">
        <f>SUM(AE16:AE20)</f>
        <v>143113043</v>
      </c>
      <c r="AF21" s="81">
        <f t="shared" si="14"/>
        <v>1136778634</v>
      </c>
      <c r="AG21" s="81">
        <f>SUM(AG16:AG20)</f>
        <v>6438731468</v>
      </c>
      <c r="AH21" s="81">
        <f>SUM(AH16:AH20)</f>
        <v>7387186740</v>
      </c>
      <c r="AI21" s="82">
        <f>SUM(AI16:AI20)</f>
        <v>3764521934</v>
      </c>
      <c r="AJ21" s="116">
        <f t="shared" si="15"/>
        <v>0.5096015664009057</v>
      </c>
      <c r="AK21" s="117">
        <f t="shared" si="16"/>
        <v>0.23677824683675408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389072253</v>
      </c>
      <c r="E22" s="78">
        <v>86892000</v>
      </c>
      <c r="F22" s="79">
        <f t="shared" si="0"/>
        <v>475964253</v>
      </c>
      <c r="G22" s="77">
        <v>391201408</v>
      </c>
      <c r="H22" s="78">
        <v>147328342</v>
      </c>
      <c r="I22" s="79">
        <f t="shared" si="1"/>
        <v>538529750</v>
      </c>
      <c r="J22" s="77">
        <v>74013766</v>
      </c>
      <c r="K22" s="78">
        <v>7813008</v>
      </c>
      <c r="L22" s="78">
        <f t="shared" si="2"/>
        <v>81826774</v>
      </c>
      <c r="M22" s="95">
        <f t="shared" si="3"/>
        <v>0.17191789821241049</v>
      </c>
      <c r="N22" s="77">
        <v>62858607</v>
      </c>
      <c r="O22" s="78">
        <v>20138321</v>
      </c>
      <c r="P22" s="78">
        <f t="shared" si="4"/>
        <v>82996928</v>
      </c>
      <c r="Q22" s="95">
        <f t="shared" si="5"/>
        <v>0.1743763895647012</v>
      </c>
      <c r="R22" s="77">
        <v>127565385</v>
      </c>
      <c r="S22" s="78">
        <v>19984817</v>
      </c>
      <c r="T22" s="78">
        <f t="shared" si="6"/>
        <v>147550202</v>
      </c>
      <c r="U22" s="95">
        <f t="shared" si="7"/>
        <v>0.27398709542044797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264437758</v>
      </c>
      <c r="AA22" s="78">
        <f t="shared" si="11"/>
        <v>47936146</v>
      </c>
      <c r="AB22" s="78">
        <f t="shared" si="12"/>
        <v>312373904</v>
      </c>
      <c r="AC22" s="95">
        <f t="shared" si="13"/>
        <v>0.58004948473134488</v>
      </c>
      <c r="AD22" s="77">
        <v>107966560</v>
      </c>
      <c r="AE22" s="78">
        <v>18437315</v>
      </c>
      <c r="AF22" s="78">
        <f t="shared" si="14"/>
        <v>126403875</v>
      </c>
      <c r="AG22" s="78">
        <v>450505317</v>
      </c>
      <c r="AH22" s="78">
        <v>474510317</v>
      </c>
      <c r="AI22" s="79">
        <v>327723987</v>
      </c>
      <c r="AJ22" s="114">
        <f t="shared" si="15"/>
        <v>0.69065724233768344</v>
      </c>
      <c r="AK22" s="115">
        <f t="shared" si="16"/>
        <v>0.16729176221852371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260944811</v>
      </c>
      <c r="E23" s="78">
        <v>72380350</v>
      </c>
      <c r="F23" s="79">
        <f t="shared" si="0"/>
        <v>333325161</v>
      </c>
      <c r="G23" s="77">
        <v>273249283</v>
      </c>
      <c r="H23" s="78">
        <v>73305346</v>
      </c>
      <c r="I23" s="79">
        <f t="shared" si="1"/>
        <v>346554629</v>
      </c>
      <c r="J23" s="77">
        <v>57939949</v>
      </c>
      <c r="K23" s="78">
        <v>16972194</v>
      </c>
      <c r="L23" s="78">
        <f t="shared" si="2"/>
        <v>74912143</v>
      </c>
      <c r="M23" s="95">
        <f t="shared" si="3"/>
        <v>0.22474193899811842</v>
      </c>
      <c r="N23" s="77">
        <v>57983769</v>
      </c>
      <c r="O23" s="78">
        <v>22096745</v>
      </c>
      <c r="P23" s="78">
        <f t="shared" si="4"/>
        <v>80080514</v>
      </c>
      <c r="Q23" s="95">
        <f t="shared" si="5"/>
        <v>0.24024743214629393</v>
      </c>
      <c r="R23" s="77">
        <v>64921380</v>
      </c>
      <c r="S23" s="78">
        <v>4227137</v>
      </c>
      <c r="T23" s="78">
        <f t="shared" si="6"/>
        <v>69148517</v>
      </c>
      <c r="U23" s="95">
        <f t="shared" si="7"/>
        <v>0.19953136161975779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180845098</v>
      </c>
      <c r="AA23" s="78">
        <f t="shared" si="11"/>
        <v>43296076</v>
      </c>
      <c r="AB23" s="78">
        <f t="shared" si="12"/>
        <v>224141174</v>
      </c>
      <c r="AC23" s="95">
        <f t="shared" si="13"/>
        <v>0.64677010561587389</v>
      </c>
      <c r="AD23" s="77">
        <v>51211898</v>
      </c>
      <c r="AE23" s="78">
        <v>5743874</v>
      </c>
      <c r="AF23" s="78">
        <f t="shared" si="14"/>
        <v>56955772</v>
      </c>
      <c r="AG23" s="78">
        <v>302728577</v>
      </c>
      <c r="AH23" s="78">
        <v>304157321</v>
      </c>
      <c r="AI23" s="79">
        <v>200680301</v>
      </c>
      <c r="AJ23" s="114">
        <f t="shared" si="15"/>
        <v>0.65979112500139359</v>
      </c>
      <c r="AK23" s="115">
        <f t="shared" si="16"/>
        <v>0.21407391335157389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4550033717</v>
      </c>
      <c r="E24" s="78">
        <v>797238842</v>
      </c>
      <c r="F24" s="79">
        <f t="shared" si="0"/>
        <v>5347272559</v>
      </c>
      <c r="G24" s="77">
        <v>4583348081</v>
      </c>
      <c r="H24" s="78">
        <v>866334700</v>
      </c>
      <c r="I24" s="79">
        <f t="shared" si="1"/>
        <v>5449682781</v>
      </c>
      <c r="J24" s="77">
        <v>1463421018</v>
      </c>
      <c r="K24" s="78">
        <v>184109206</v>
      </c>
      <c r="L24" s="78">
        <f t="shared" si="2"/>
        <v>1647530224</v>
      </c>
      <c r="M24" s="95">
        <f t="shared" si="3"/>
        <v>0.30810664798207082</v>
      </c>
      <c r="N24" s="77">
        <v>1464083631</v>
      </c>
      <c r="O24" s="78">
        <v>221313685</v>
      </c>
      <c r="P24" s="78">
        <f t="shared" si="4"/>
        <v>1685397316</v>
      </c>
      <c r="Q24" s="95">
        <f t="shared" si="5"/>
        <v>0.31518821930318591</v>
      </c>
      <c r="R24" s="77">
        <v>861906389</v>
      </c>
      <c r="S24" s="78">
        <v>194414554</v>
      </c>
      <c r="T24" s="78">
        <f t="shared" si="6"/>
        <v>1056320943</v>
      </c>
      <c r="U24" s="95">
        <f t="shared" si="7"/>
        <v>0.19383163854652258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3789411038</v>
      </c>
      <c r="AA24" s="78">
        <f t="shared" si="11"/>
        <v>599837445</v>
      </c>
      <c r="AB24" s="78">
        <f t="shared" si="12"/>
        <v>4389248483</v>
      </c>
      <c r="AC24" s="95">
        <f t="shared" si="13"/>
        <v>0.80541357348410403</v>
      </c>
      <c r="AD24" s="77">
        <v>1030770014</v>
      </c>
      <c r="AE24" s="78">
        <v>127076119</v>
      </c>
      <c r="AF24" s="78">
        <f t="shared" si="14"/>
        <v>1157846133</v>
      </c>
      <c r="AG24" s="78">
        <v>5055897962</v>
      </c>
      <c r="AH24" s="78">
        <v>4933143043</v>
      </c>
      <c r="AI24" s="79">
        <v>3277145910</v>
      </c>
      <c r="AJ24" s="114">
        <f t="shared" si="15"/>
        <v>0.66431195719130498</v>
      </c>
      <c r="AK24" s="115">
        <f t="shared" si="16"/>
        <v>-8.7684526558763354E-2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478178612</v>
      </c>
      <c r="E25" s="78">
        <v>299562774</v>
      </c>
      <c r="F25" s="79">
        <f t="shared" si="0"/>
        <v>777741386</v>
      </c>
      <c r="G25" s="77">
        <v>652851959</v>
      </c>
      <c r="H25" s="78">
        <v>232981685</v>
      </c>
      <c r="I25" s="79">
        <f t="shared" si="1"/>
        <v>885833644</v>
      </c>
      <c r="J25" s="77">
        <v>69989328</v>
      </c>
      <c r="K25" s="78">
        <v>14342919</v>
      </c>
      <c r="L25" s="78">
        <f t="shared" si="2"/>
        <v>84332247</v>
      </c>
      <c r="M25" s="95">
        <f t="shared" si="3"/>
        <v>0.10843224819721757</v>
      </c>
      <c r="N25" s="77">
        <v>79875055</v>
      </c>
      <c r="O25" s="78">
        <v>4813592</v>
      </c>
      <c r="P25" s="78">
        <f t="shared" si="4"/>
        <v>84688647</v>
      </c>
      <c r="Q25" s="95">
        <f t="shared" si="5"/>
        <v>0.10889049820990239</v>
      </c>
      <c r="R25" s="77">
        <v>70100949</v>
      </c>
      <c r="S25" s="78">
        <v>1995879</v>
      </c>
      <c r="T25" s="78">
        <f t="shared" si="6"/>
        <v>72096828</v>
      </c>
      <c r="U25" s="95">
        <f t="shared" si="7"/>
        <v>8.1388676630575113E-2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219965332</v>
      </c>
      <c r="AA25" s="78">
        <f t="shared" si="11"/>
        <v>21152390</v>
      </c>
      <c r="AB25" s="78">
        <f t="shared" si="12"/>
        <v>241117722</v>
      </c>
      <c r="AC25" s="95">
        <f t="shared" si="13"/>
        <v>0.27219300557520931</v>
      </c>
      <c r="AD25" s="77">
        <v>80083755</v>
      </c>
      <c r="AE25" s="78">
        <v>4128700</v>
      </c>
      <c r="AF25" s="78">
        <f t="shared" si="14"/>
        <v>84212455</v>
      </c>
      <c r="AG25" s="78">
        <v>626939896</v>
      </c>
      <c r="AH25" s="78">
        <v>652220775</v>
      </c>
      <c r="AI25" s="79">
        <v>222901035</v>
      </c>
      <c r="AJ25" s="114">
        <f t="shared" si="15"/>
        <v>0.34175703004860586</v>
      </c>
      <c r="AK25" s="115">
        <f t="shared" si="16"/>
        <v>-0.14386977555754665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1081663000</v>
      </c>
      <c r="E26" s="78">
        <v>420353000</v>
      </c>
      <c r="F26" s="79">
        <f t="shared" si="0"/>
        <v>1502016000</v>
      </c>
      <c r="G26" s="77">
        <v>1125488000</v>
      </c>
      <c r="H26" s="78">
        <v>516529000</v>
      </c>
      <c r="I26" s="79">
        <f t="shared" si="1"/>
        <v>1642017000</v>
      </c>
      <c r="J26" s="77">
        <v>199750299</v>
      </c>
      <c r="K26" s="78">
        <v>182473658</v>
      </c>
      <c r="L26" s="78">
        <f t="shared" si="2"/>
        <v>382223957</v>
      </c>
      <c r="M26" s="95">
        <f t="shared" si="3"/>
        <v>0.25447395833333336</v>
      </c>
      <c r="N26" s="77">
        <v>179310992</v>
      </c>
      <c r="O26" s="78">
        <v>183650644</v>
      </c>
      <c r="P26" s="78">
        <f t="shared" si="4"/>
        <v>362961636</v>
      </c>
      <c r="Q26" s="95">
        <f t="shared" si="5"/>
        <v>0.24164964687460053</v>
      </c>
      <c r="R26" s="77">
        <v>197167145</v>
      </c>
      <c r="S26" s="78">
        <v>46888960</v>
      </c>
      <c r="T26" s="78">
        <f t="shared" si="6"/>
        <v>244056105</v>
      </c>
      <c r="U26" s="95">
        <f t="shared" si="7"/>
        <v>0.14863189906072835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576228436</v>
      </c>
      <c r="AA26" s="78">
        <f t="shared" si="11"/>
        <v>413013262</v>
      </c>
      <c r="AB26" s="78">
        <f t="shared" si="12"/>
        <v>989241698</v>
      </c>
      <c r="AC26" s="95">
        <f t="shared" si="13"/>
        <v>0.60245521087784104</v>
      </c>
      <c r="AD26" s="77">
        <v>199512241</v>
      </c>
      <c r="AE26" s="78">
        <v>125237874</v>
      </c>
      <c r="AF26" s="78">
        <f t="shared" si="14"/>
        <v>324750115</v>
      </c>
      <c r="AG26" s="78">
        <v>1360769000</v>
      </c>
      <c r="AH26" s="78">
        <v>1489681000</v>
      </c>
      <c r="AI26" s="79">
        <v>867258953</v>
      </c>
      <c r="AJ26" s="114">
        <f t="shared" si="15"/>
        <v>0.58217762930452899</v>
      </c>
      <c r="AK26" s="115">
        <f t="shared" si="16"/>
        <v>-0.24848031231644063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6759892393</v>
      </c>
      <c r="E27" s="81">
        <f>SUM(E22:E26)</f>
        <v>1676426966</v>
      </c>
      <c r="F27" s="82">
        <f t="shared" si="0"/>
        <v>8436319359</v>
      </c>
      <c r="G27" s="80">
        <f>SUM(G22:G26)</f>
        <v>7026138731</v>
      </c>
      <c r="H27" s="81">
        <f>SUM(H22:H26)</f>
        <v>1836479073</v>
      </c>
      <c r="I27" s="82">
        <f t="shared" si="1"/>
        <v>8862617804</v>
      </c>
      <c r="J27" s="80">
        <f>SUM(J22:J26)</f>
        <v>1865114360</v>
      </c>
      <c r="K27" s="81">
        <f>SUM(K22:K26)</f>
        <v>405710985</v>
      </c>
      <c r="L27" s="81">
        <f t="shared" si="2"/>
        <v>2270825345</v>
      </c>
      <c r="M27" s="96">
        <f t="shared" si="3"/>
        <v>0.26917252042828932</v>
      </c>
      <c r="N27" s="80">
        <f>SUM(N22:N26)</f>
        <v>1844112054</v>
      </c>
      <c r="O27" s="81">
        <f>SUM(O22:O26)</f>
        <v>452012987</v>
      </c>
      <c r="P27" s="81">
        <f t="shared" si="4"/>
        <v>2296125041</v>
      </c>
      <c r="Q27" s="96">
        <f t="shared" si="5"/>
        <v>0.2721714225470207</v>
      </c>
      <c r="R27" s="80">
        <f>SUM(R22:R26)</f>
        <v>1321661248</v>
      </c>
      <c r="S27" s="81">
        <f>SUM(S22:S26)</f>
        <v>267511347</v>
      </c>
      <c r="T27" s="81">
        <f t="shared" si="6"/>
        <v>1589172595</v>
      </c>
      <c r="U27" s="96">
        <f t="shared" si="7"/>
        <v>0.17931187264814155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5030887662</v>
      </c>
      <c r="AA27" s="81">
        <f t="shared" si="11"/>
        <v>1125235319</v>
      </c>
      <c r="AB27" s="81">
        <f t="shared" si="12"/>
        <v>6156122981</v>
      </c>
      <c r="AC27" s="96">
        <f t="shared" si="13"/>
        <v>0.69461677318653336</v>
      </c>
      <c r="AD27" s="80">
        <f>SUM(AD22:AD26)</f>
        <v>1469544468</v>
      </c>
      <c r="AE27" s="81">
        <f>SUM(AE22:AE26)</f>
        <v>280623882</v>
      </c>
      <c r="AF27" s="81">
        <f t="shared" si="14"/>
        <v>1750168350</v>
      </c>
      <c r="AG27" s="81">
        <f>SUM(AG22:AG26)</f>
        <v>7796840752</v>
      </c>
      <c r="AH27" s="81">
        <f>SUM(AH22:AH26)</f>
        <v>7853712456</v>
      </c>
      <c r="AI27" s="82">
        <f>SUM(AI22:AI26)</f>
        <v>4895710186</v>
      </c>
      <c r="AJ27" s="116">
        <f t="shared" si="15"/>
        <v>0.62336254522023204</v>
      </c>
      <c r="AK27" s="117">
        <f t="shared" si="16"/>
        <v>-9.1988724970372138E-2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534839344</v>
      </c>
      <c r="E28" s="78">
        <v>108462550</v>
      </c>
      <c r="F28" s="79">
        <f t="shared" si="0"/>
        <v>643301894</v>
      </c>
      <c r="G28" s="77">
        <v>544007370</v>
      </c>
      <c r="H28" s="78">
        <v>101445300</v>
      </c>
      <c r="I28" s="79">
        <f t="shared" si="1"/>
        <v>645452670</v>
      </c>
      <c r="J28" s="77">
        <v>72396305</v>
      </c>
      <c r="K28" s="78">
        <v>2456000</v>
      </c>
      <c r="L28" s="78">
        <f t="shared" si="2"/>
        <v>74852305</v>
      </c>
      <c r="M28" s="95">
        <f t="shared" si="3"/>
        <v>0.1163564194325223</v>
      </c>
      <c r="N28" s="77">
        <v>89279231</v>
      </c>
      <c r="O28" s="78">
        <v>20527219</v>
      </c>
      <c r="P28" s="78">
        <f t="shared" si="4"/>
        <v>109806450</v>
      </c>
      <c r="Q28" s="95">
        <f t="shared" si="5"/>
        <v>0.17069194265422138</v>
      </c>
      <c r="R28" s="77">
        <v>69934499</v>
      </c>
      <c r="S28" s="78">
        <v>456721</v>
      </c>
      <c r="T28" s="78">
        <f t="shared" si="6"/>
        <v>70391220</v>
      </c>
      <c r="U28" s="95">
        <f t="shared" si="7"/>
        <v>0.1090571365984124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231610035</v>
      </c>
      <c r="AA28" s="78">
        <f t="shared" si="11"/>
        <v>23439940</v>
      </c>
      <c r="AB28" s="78">
        <f t="shared" si="12"/>
        <v>255049975</v>
      </c>
      <c r="AC28" s="95">
        <f t="shared" si="13"/>
        <v>0.39514899674983139</v>
      </c>
      <c r="AD28" s="77">
        <v>57114919</v>
      </c>
      <c r="AE28" s="78">
        <v>5074804</v>
      </c>
      <c r="AF28" s="78">
        <f t="shared" si="14"/>
        <v>62189723</v>
      </c>
      <c r="AG28" s="78">
        <v>549426906</v>
      </c>
      <c r="AH28" s="78">
        <v>569749825</v>
      </c>
      <c r="AI28" s="79">
        <v>241498823</v>
      </c>
      <c r="AJ28" s="114">
        <f t="shared" si="15"/>
        <v>0.42386818284674332</v>
      </c>
      <c r="AK28" s="115">
        <f t="shared" si="16"/>
        <v>0.13187865461307813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787943172</v>
      </c>
      <c r="E29" s="78">
        <v>106396650</v>
      </c>
      <c r="F29" s="79">
        <f t="shared" si="0"/>
        <v>894339822</v>
      </c>
      <c r="G29" s="77">
        <v>780182333</v>
      </c>
      <c r="H29" s="78">
        <v>297046762</v>
      </c>
      <c r="I29" s="79">
        <f t="shared" si="1"/>
        <v>1077229095</v>
      </c>
      <c r="J29" s="77">
        <v>198356347</v>
      </c>
      <c r="K29" s="78">
        <v>16508994</v>
      </c>
      <c r="L29" s="78">
        <f t="shared" si="2"/>
        <v>214865341</v>
      </c>
      <c r="M29" s="95">
        <f t="shared" si="3"/>
        <v>0.24025022224717621</v>
      </c>
      <c r="N29" s="77">
        <v>175301067</v>
      </c>
      <c r="O29" s="78">
        <v>37947766</v>
      </c>
      <c r="P29" s="78">
        <f t="shared" si="4"/>
        <v>213248833</v>
      </c>
      <c r="Q29" s="95">
        <f t="shared" si="5"/>
        <v>0.23844273480198447</v>
      </c>
      <c r="R29" s="77">
        <v>172792920</v>
      </c>
      <c r="S29" s="78">
        <v>17723998</v>
      </c>
      <c r="T29" s="78">
        <f t="shared" si="6"/>
        <v>190516918</v>
      </c>
      <c r="U29" s="95">
        <f t="shared" si="7"/>
        <v>0.17685831071987523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546450334</v>
      </c>
      <c r="AA29" s="78">
        <f t="shared" si="11"/>
        <v>72180758</v>
      </c>
      <c r="AB29" s="78">
        <f t="shared" si="12"/>
        <v>618631092</v>
      </c>
      <c r="AC29" s="95">
        <f t="shared" si="13"/>
        <v>0.57427996966606254</v>
      </c>
      <c r="AD29" s="77">
        <v>125020477</v>
      </c>
      <c r="AE29" s="78">
        <v>9940384</v>
      </c>
      <c r="AF29" s="78">
        <f t="shared" si="14"/>
        <v>134960861</v>
      </c>
      <c r="AG29" s="78">
        <v>921614408</v>
      </c>
      <c r="AH29" s="78">
        <v>971813337</v>
      </c>
      <c r="AI29" s="79">
        <v>467767703</v>
      </c>
      <c r="AJ29" s="114">
        <f t="shared" si="15"/>
        <v>0.48133492841743125</v>
      </c>
      <c r="AK29" s="115">
        <f t="shared" si="16"/>
        <v>0.41164569185728594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543003812</v>
      </c>
      <c r="E30" s="78">
        <v>92692900</v>
      </c>
      <c r="F30" s="79">
        <f t="shared" si="0"/>
        <v>635696712</v>
      </c>
      <c r="G30" s="77">
        <v>539758943</v>
      </c>
      <c r="H30" s="78">
        <v>88968312</v>
      </c>
      <c r="I30" s="79">
        <f t="shared" si="1"/>
        <v>628727255</v>
      </c>
      <c r="J30" s="77">
        <v>101486750</v>
      </c>
      <c r="K30" s="78">
        <v>16768353</v>
      </c>
      <c r="L30" s="78">
        <f t="shared" si="2"/>
        <v>118255103</v>
      </c>
      <c r="M30" s="95">
        <f t="shared" si="3"/>
        <v>0.18602440561309683</v>
      </c>
      <c r="N30" s="77">
        <v>117373544</v>
      </c>
      <c r="O30" s="78">
        <v>20034845</v>
      </c>
      <c r="P30" s="78">
        <f t="shared" si="4"/>
        <v>137408389</v>
      </c>
      <c r="Q30" s="95">
        <f t="shared" si="5"/>
        <v>0.21615400301142348</v>
      </c>
      <c r="R30" s="77">
        <v>96963015</v>
      </c>
      <c r="S30" s="78">
        <v>15821594</v>
      </c>
      <c r="T30" s="78">
        <f t="shared" si="6"/>
        <v>112784609</v>
      </c>
      <c r="U30" s="95">
        <f t="shared" si="7"/>
        <v>0.17938558906596153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315823309</v>
      </c>
      <c r="AA30" s="78">
        <f t="shared" si="11"/>
        <v>52624792</v>
      </c>
      <c r="AB30" s="78">
        <f t="shared" si="12"/>
        <v>368448101</v>
      </c>
      <c r="AC30" s="95">
        <f t="shared" si="13"/>
        <v>0.58602215518714873</v>
      </c>
      <c r="AD30" s="77">
        <v>63511235</v>
      </c>
      <c r="AE30" s="78">
        <v>16313349</v>
      </c>
      <c r="AF30" s="78">
        <f t="shared" si="14"/>
        <v>79824584</v>
      </c>
      <c r="AG30" s="78">
        <v>581047822</v>
      </c>
      <c r="AH30" s="78">
        <v>592866786</v>
      </c>
      <c r="AI30" s="79">
        <v>299981088</v>
      </c>
      <c r="AJ30" s="114">
        <f t="shared" si="15"/>
        <v>0.50598396652296185</v>
      </c>
      <c r="AK30" s="115">
        <f t="shared" si="16"/>
        <v>0.41290569080823514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1383244249</v>
      </c>
      <c r="E31" s="78">
        <v>311598550</v>
      </c>
      <c r="F31" s="79">
        <f t="shared" si="0"/>
        <v>1694842799</v>
      </c>
      <c r="G31" s="77">
        <v>1446362811</v>
      </c>
      <c r="H31" s="78">
        <v>450580302</v>
      </c>
      <c r="I31" s="79">
        <f t="shared" si="1"/>
        <v>1896943113</v>
      </c>
      <c r="J31" s="77">
        <v>388654367</v>
      </c>
      <c r="K31" s="78">
        <v>64375123</v>
      </c>
      <c r="L31" s="78">
        <f t="shared" si="2"/>
        <v>453029490</v>
      </c>
      <c r="M31" s="95">
        <f t="shared" si="3"/>
        <v>0.26729882574790936</v>
      </c>
      <c r="N31" s="77">
        <v>362449343</v>
      </c>
      <c r="O31" s="78">
        <v>175256913</v>
      </c>
      <c r="P31" s="78">
        <f t="shared" si="4"/>
        <v>537706256</v>
      </c>
      <c r="Q31" s="95">
        <f t="shared" si="5"/>
        <v>0.31726025346849884</v>
      </c>
      <c r="R31" s="77">
        <v>236605948</v>
      </c>
      <c r="S31" s="78">
        <v>125549439</v>
      </c>
      <c r="T31" s="78">
        <f t="shared" si="6"/>
        <v>362155387</v>
      </c>
      <c r="U31" s="95">
        <f t="shared" si="7"/>
        <v>0.19091525967125825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987709658</v>
      </c>
      <c r="AA31" s="78">
        <f t="shared" si="11"/>
        <v>365181475</v>
      </c>
      <c r="AB31" s="78">
        <f t="shared" si="12"/>
        <v>1352891133</v>
      </c>
      <c r="AC31" s="95">
        <f t="shared" si="13"/>
        <v>0.71319541620856186</v>
      </c>
      <c r="AD31" s="77">
        <v>244246107</v>
      </c>
      <c r="AE31" s="78">
        <v>82603010</v>
      </c>
      <c r="AF31" s="78">
        <f t="shared" si="14"/>
        <v>326849117</v>
      </c>
      <c r="AG31" s="78">
        <v>1498006501</v>
      </c>
      <c r="AH31" s="78">
        <v>1504165964</v>
      </c>
      <c r="AI31" s="79">
        <v>869525175</v>
      </c>
      <c r="AJ31" s="114">
        <f t="shared" si="15"/>
        <v>0.5780779487176323</v>
      </c>
      <c r="AK31" s="115">
        <f t="shared" si="16"/>
        <v>0.10802008683413389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863962065</v>
      </c>
      <c r="E32" s="78">
        <v>219833258</v>
      </c>
      <c r="F32" s="79">
        <f t="shared" si="0"/>
        <v>1083795323</v>
      </c>
      <c r="G32" s="77">
        <v>858401181</v>
      </c>
      <c r="H32" s="78">
        <v>222343363</v>
      </c>
      <c r="I32" s="79">
        <f t="shared" si="1"/>
        <v>1080744544</v>
      </c>
      <c r="J32" s="77">
        <v>200243042</v>
      </c>
      <c r="K32" s="78">
        <v>36236405</v>
      </c>
      <c r="L32" s="78">
        <f t="shared" si="2"/>
        <v>236479447</v>
      </c>
      <c r="M32" s="95">
        <f t="shared" si="3"/>
        <v>0.21819567032768972</v>
      </c>
      <c r="N32" s="77">
        <v>182126627</v>
      </c>
      <c r="O32" s="78">
        <v>75021202</v>
      </c>
      <c r="P32" s="78">
        <f t="shared" si="4"/>
        <v>257147829</v>
      </c>
      <c r="Q32" s="95">
        <f t="shared" si="5"/>
        <v>0.23726604419015379</v>
      </c>
      <c r="R32" s="77">
        <v>153385128</v>
      </c>
      <c r="S32" s="78">
        <v>15890969</v>
      </c>
      <c r="T32" s="78">
        <f t="shared" si="6"/>
        <v>169276097</v>
      </c>
      <c r="U32" s="95">
        <f t="shared" si="7"/>
        <v>0.156629147877521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535754797</v>
      </c>
      <c r="AA32" s="78">
        <f t="shared" si="11"/>
        <v>127148576</v>
      </c>
      <c r="AB32" s="78">
        <f t="shared" si="12"/>
        <v>662903373</v>
      </c>
      <c r="AC32" s="95">
        <f t="shared" si="13"/>
        <v>0.61337656218600345</v>
      </c>
      <c r="AD32" s="77">
        <v>127883536</v>
      </c>
      <c r="AE32" s="78">
        <v>23705558</v>
      </c>
      <c r="AF32" s="78">
        <f t="shared" si="14"/>
        <v>151589094</v>
      </c>
      <c r="AG32" s="78">
        <v>873405748</v>
      </c>
      <c r="AH32" s="78">
        <v>986584297</v>
      </c>
      <c r="AI32" s="79">
        <v>455369719</v>
      </c>
      <c r="AJ32" s="114">
        <f t="shared" si="15"/>
        <v>0.46156189631710709</v>
      </c>
      <c r="AK32" s="115">
        <f t="shared" si="16"/>
        <v>0.11667727890767665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186141728</v>
      </c>
      <c r="E33" s="78">
        <v>150000</v>
      </c>
      <c r="F33" s="79">
        <f t="shared" si="0"/>
        <v>186291728</v>
      </c>
      <c r="G33" s="77">
        <v>185168386</v>
      </c>
      <c r="H33" s="78">
        <v>180000</v>
      </c>
      <c r="I33" s="79">
        <f t="shared" si="1"/>
        <v>185348386</v>
      </c>
      <c r="J33" s="77">
        <v>41313935</v>
      </c>
      <c r="K33" s="78">
        <v>0</v>
      </c>
      <c r="L33" s="78">
        <f t="shared" si="2"/>
        <v>41313935</v>
      </c>
      <c r="M33" s="95">
        <f t="shared" si="3"/>
        <v>0.22177009920698143</v>
      </c>
      <c r="N33" s="77">
        <v>44716074</v>
      </c>
      <c r="O33" s="78">
        <v>0</v>
      </c>
      <c r="P33" s="78">
        <f t="shared" si="4"/>
        <v>44716074</v>
      </c>
      <c r="Q33" s="95">
        <f t="shared" si="5"/>
        <v>0.2400325257598126</v>
      </c>
      <c r="R33" s="77">
        <v>43300642</v>
      </c>
      <c r="S33" s="78">
        <v>0</v>
      </c>
      <c r="T33" s="78">
        <f t="shared" si="6"/>
        <v>43300642</v>
      </c>
      <c r="U33" s="95">
        <f t="shared" si="7"/>
        <v>0.23361758326829996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129330651</v>
      </c>
      <c r="AA33" s="78">
        <f t="shared" si="11"/>
        <v>0</v>
      </c>
      <c r="AB33" s="78">
        <f t="shared" si="12"/>
        <v>129330651</v>
      </c>
      <c r="AC33" s="95">
        <f t="shared" si="13"/>
        <v>0.6977705810721222</v>
      </c>
      <c r="AD33" s="77">
        <v>40740356</v>
      </c>
      <c r="AE33" s="78">
        <v>0</v>
      </c>
      <c r="AF33" s="78">
        <f t="shared" si="14"/>
        <v>40740356</v>
      </c>
      <c r="AG33" s="78">
        <v>183696475</v>
      </c>
      <c r="AH33" s="78">
        <v>184245630</v>
      </c>
      <c r="AI33" s="79">
        <v>128969071</v>
      </c>
      <c r="AJ33" s="114">
        <f t="shared" si="15"/>
        <v>0.69998442296840369</v>
      </c>
      <c r="AK33" s="115">
        <f t="shared" si="16"/>
        <v>6.2843977112031046E-2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4299134370</v>
      </c>
      <c r="E34" s="81">
        <f>SUM(E28:E33)</f>
        <v>839133908</v>
      </c>
      <c r="F34" s="82">
        <f t="shared" si="0"/>
        <v>5138268278</v>
      </c>
      <c r="G34" s="80">
        <f>SUM(G28:G33)</f>
        <v>4353881024</v>
      </c>
      <c r="H34" s="81">
        <f>SUM(H28:H33)</f>
        <v>1160564039</v>
      </c>
      <c r="I34" s="82">
        <f t="shared" si="1"/>
        <v>5514445063</v>
      </c>
      <c r="J34" s="80">
        <f>SUM(J28:J33)</f>
        <v>1002450746</v>
      </c>
      <c r="K34" s="81">
        <f>SUM(K28:K33)</f>
        <v>136344875</v>
      </c>
      <c r="L34" s="81">
        <f t="shared" si="2"/>
        <v>1138795621</v>
      </c>
      <c r="M34" s="96">
        <f t="shared" si="3"/>
        <v>0.22163023792974479</v>
      </c>
      <c r="N34" s="80">
        <f>SUM(N28:N33)</f>
        <v>971245886</v>
      </c>
      <c r="O34" s="81">
        <f>SUM(O28:O33)</f>
        <v>328787945</v>
      </c>
      <c r="P34" s="81">
        <f t="shared" si="4"/>
        <v>1300033831</v>
      </c>
      <c r="Q34" s="96">
        <f t="shared" si="5"/>
        <v>0.25301011170752263</v>
      </c>
      <c r="R34" s="80">
        <f>SUM(R28:R33)</f>
        <v>772982152</v>
      </c>
      <c r="S34" s="81">
        <f>SUM(S28:S33)</f>
        <v>175442721</v>
      </c>
      <c r="T34" s="81">
        <f t="shared" si="6"/>
        <v>948424873</v>
      </c>
      <c r="U34" s="96">
        <f t="shared" si="7"/>
        <v>0.1719891779072385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2746678784</v>
      </c>
      <c r="AA34" s="81">
        <f t="shared" si="11"/>
        <v>640575541</v>
      </c>
      <c r="AB34" s="81">
        <f t="shared" si="12"/>
        <v>3387254325</v>
      </c>
      <c r="AC34" s="96">
        <f t="shared" si="13"/>
        <v>0.61425116875808472</v>
      </c>
      <c r="AD34" s="80">
        <f>SUM(AD28:AD33)</f>
        <v>658516630</v>
      </c>
      <c r="AE34" s="81">
        <f>SUM(AE28:AE33)</f>
        <v>137637105</v>
      </c>
      <c r="AF34" s="81">
        <f t="shared" si="14"/>
        <v>796153735</v>
      </c>
      <c r="AG34" s="81">
        <f>SUM(AG28:AG33)</f>
        <v>4607197860</v>
      </c>
      <c r="AH34" s="81">
        <f>SUM(AH28:AH33)</f>
        <v>4809425839</v>
      </c>
      <c r="AI34" s="82">
        <f>SUM(AI28:AI33)</f>
        <v>2463111579</v>
      </c>
      <c r="AJ34" s="116">
        <f t="shared" si="15"/>
        <v>0.51214254288452499</v>
      </c>
      <c r="AK34" s="117">
        <f t="shared" si="16"/>
        <v>0.19125846090516685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375665653</v>
      </c>
      <c r="E35" s="78">
        <v>79359008</v>
      </c>
      <c r="F35" s="79">
        <f t="shared" si="0"/>
        <v>455024661</v>
      </c>
      <c r="G35" s="77">
        <v>397731458</v>
      </c>
      <c r="H35" s="78">
        <v>73313629</v>
      </c>
      <c r="I35" s="79">
        <f t="shared" si="1"/>
        <v>471045087</v>
      </c>
      <c r="J35" s="77">
        <v>55468878</v>
      </c>
      <c r="K35" s="78">
        <v>6189533</v>
      </c>
      <c r="L35" s="78">
        <f t="shared" si="2"/>
        <v>61658411</v>
      </c>
      <c r="M35" s="95">
        <f t="shared" si="3"/>
        <v>0.1355056468027345</v>
      </c>
      <c r="N35" s="77">
        <v>81989899</v>
      </c>
      <c r="O35" s="78">
        <v>17068179</v>
      </c>
      <c r="P35" s="78">
        <f t="shared" si="4"/>
        <v>99058078</v>
      </c>
      <c r="Q35" s="95">
        <f t="shared" si="5"/>
        <v>0.21769826229264527</v>
      </c>
      <c r="R35" s="77">
        <v>90826399</v>
      </c>
      <c r="S35" s="78">
        <v>12797598</v>
      </c>
      <c r="T35" s="78">
        <f t="shared" si="6"/>
        <v>103623997</v>
      </c>
      <c r="U35" s="95">
        <f t="shared" si="7"/>
        <v>0.2199874276578539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228285176</v>
      </c>
      <c r="AA35" s="78">
        <f t="shared" si="11"/>
        <v>36055310</v>
      </c>
      <c r="AB35" s="78">
        <f t="shared" si="12"/>
        <v>264340486</v>
      </c>
      <c r="AC35" s="95">
        <f t="shared" si="13"/>
        <v>0.56117873489252634</v>
      </c>
      <c r="AD35" s="77">
        <v>56205830</v>
      </c>
      <c r="AE35" s="78">
        <v>6531478</v>
      </c>
      <c r="AF35" s="78">
        <f t="shared" si="14"/>
        <v>62737308</v>
      </c>
      <c r="AG35" s="78">
        <v>444709366</v>
      </c>
      <c r="AH35" s="78">
        <v>458126561</v>
      </c>
      <c r="AI35" s="79">
        <v>186362636</v>
      </c>
      <c r="AJ35" s="114">
        <f t="shared" si="15"/>
        <v>0.40679290804097257</v>
      </c>
      <c r="AK35" s="115">
        <f t="shared" si="16"/>
        <v>0.65171251849059253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654216898</v>
      </c>
      <c r="E36" s="78">
        <v>84156000</v>
      </c>
      <c r="F36" s="79">
        <f t="shared" si="0"/>
        <v>738372898</v>
      </c>
      <c r="G36" s="77">
        <v>677674528</v>
      </c>
      <c r="H36" s="78">
        <v>94038144</v>
      </c>
      <c r="I36" s="79">
        <f t="shared" si="1"/>
        <v>771712672</v>
      </c>
      <c r="J36" s="77">
        <v>130965260</v>
      </c>
      <c r="K36" s="78">
        <v>6825293</v>
      </c>
      <c r="L36" s="78">
        <f t="shared" si="2"/>
        <v>137790553</v>
      </c>
      <c r="M36" s="95">
        <f t="shared" si="3"/>
        <v>0.1866137738441207</v>
      </c>
      <c r="N36" s="77">
        <v>146528749</v>
      </c>
      <c r="O36" s="78">
        <v>21622175</v>
      </c>
      <c r="P36" s="78">
        <f t="shared" si="4"/>
        <v>168150924</v>
      </c>
      <c r="Q36" s="95">
        <f t="shared" si="5"/>
        <v>0.22773171178880403</v>
      </c>
      <c r="R36" s="77">
        <v>189181063</v>
      </c>
      <c r="S36" s="78">
        <v>35685072</v>
      </c>
      <c r="T36" s="78">
        <f t="shared" si="6"/>
        <v>224866135</v>
      </c>
      <c r="U36" s="95">
        <f t="shared" si="7"/>
        <v>0.29138582682234354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466675072</v>
      </c>
      <c r="AA36" s="78">
        <f t="shared" si="11"/>
        <v>64132540</v>
      </c>
      <c r="AB36" s="78">
        <f t="shared" si="12"/>
        <v>530807612</v>
      </c>
      <c r="AC36" s="95">
        <f t="shared" si="13"/>
        <v>0.68783062823672281</v>
      </c>
      <c r="AD36" s="77">
        <v>99619347</v>
      </c>
      <c r="AE36" s="78">
        <v>16930537</v>
      </c>
      <c r="AF36" s="78">
        <f t="shared" si="14"/>
        <v>116549884</v>
      </c>
      <c r="AG36" s="78">
        <v>695324012</v>
      </c>
      <c r="AH36" s="78">
        <v>662448509</v>
      </c>
      <c r="AI36" s="79">
        <v>406247275</v>
      </c>
      <c r="AJ36" s="114">
        <f t="shared" si="15"/>
        <v>0.61325109722603366</v>
      </c>
      <c r="AK36" s="115">
        <f t="shared" si="16"/>
        <v>0.92935528790401878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371204925</v>
      </c>
      <c r="E37" s="78">
        <v>236116080</v>
      </c>
      <c r="F37" s="79">
        <f t="shared" si="0"/>
        <v>607321005</v>
      </c>
      <c r="G37" s="77">
        <v>416936770</v>
      </c>
      <c r="H37" s="78">
        <v>204472667</v>
      </c>
      <c r="I37" s="79">
        <f t="shared" si="1"/>
        <v>621409437</v>
      </c>
      <c r="J37" s="77">
        <v>114961867</v>
      </c>
      <c r="K37" s="78">
        <v>46469830</v>
      </c>
      <c r="L37" s="78">
        <f t="shared" si="2"/>
        <v>161431697</v>
      </c>
      <c r="M37" s="95">
        <f t="shared" si="3"/>
        <v>0.26580950711559859</v>
      </c>
      <c r="N37" s="77">
        <v>123517829</v>
      </c>
      <c r="O37" s="78">
        <v>56050943</v>
      </c>
      <c r="P37" s="78">
        <f t="shared" si="4"/>
        <v>179568772</v>
      </c>
      <c r="Q37" s="95">
        <f t="shared" si="5"/>
        <v>0.29567357381291298</v>
      </c>
      <c r="R37" s="77">
        <v>104047526</v>
      </c>
      <c r="S37" s="78">
        <v>29637318</v>
      </c>
      <c r="T37" s="78">
        <f t="shared" si="6"/>
        <v>133684844</v>
      </c>
      <c r="U37" s="95">
        <f t="shared" si="7"/>
        <v>0.21513166044821427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342527222</v>
      </c>
      <c r="AA37" s="78">
        <f t="shared" si="11"/>
        <v>132158091</v>
      </c>
      <c r="AB37" s="78">
        <f t="shared" si="12"/>
        <v>474685313</v>
      </c>
      <c r="AC37" s="95">
        <f t="shared" si="13"/>
        <v>0.76388494402604312</v>
      </c>
      <c r="AD37" s="77">
        <v>100241724</v>
      </c>
      <c r="AE37" s="78">
        <v>49463687</v>
      </c>
      <c r="AF37" s="78">
        <f t="shared" si="14"/>
        <v>149705411</v>
      </c>
      <c r="AG37" s="78">
        <v>563520909</v>
      </c>
      <c r="AH37" s="78">
        <v>619678473</v>
      </c>
      <c r="AI37" s="79">
        <v>428901753</v>
      </c>
      <c r="AJ37" s="114">
        <f t="shared" si="15"/>
        <v>0.69213595709334896</v>
      </c>
      <c r="AK37" s="115">
        <f t="shared" si="16"/>
        <v>-0.10701394754528948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838095586</v>
      </c>
      <c r="E38" s="78">
        <v>299863484</v>
      </c>
      <c r="F38" s="79">
        <f t="shared" si="0"/>
        <v>1137959070</v>
      </c>
      <c r="G38" s="77">
        <v>956206423</v>
      </c>
      <c r="H38" s="78">
        <v>441805421</v>
      </c>
      <c r="I38" s="79">
        <f t="shared" si="1"/>
        <v>1398011844</v>
      </c>
      <c r="J38" s="77">
        <v>152396967</v>
      </c>
      <c r="K38" s="78">
        <v>99143597</v>
      </c>
      <c r="L38" s="78">
        <f t="shared" si="2"/>
        <v>251540564</v>
      </c>
      <c r="M38" s="95">
        <f t="shared" si="3"/>
        <v>0.2210453527120268</v>
      </c>
      <c r="N38" s="77">
        <v>232998577</v>
      </c>
      <c r="O38" s="78">
        <v>145037956</v>
      </c>
      <c r="P38" s="78">
        <f t="shared" si="4"/>
        <v>378036533</v>
      </c>
      <c r="Q38" s="95">
        <f t="shared" si="5"/>
        <v>0.33220573829601796</v>
      </c>
      <c r="R38" s="77">
        <v>173448235</v>
      </c>
      <c r="S38" s="78">
        <v>38999802</v>
      </c>
      <c r="T38" s="78">
        <f t="shared" si="6"/>
        <v>212448037</v>
      </c>
      <c r="U38" s="95">
        <f t="shared" si="7"/>
        <v>0.15196440424434629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558843779</v>
      </c>
      <c r="AA38" s="78">
        <f t="shared" si="11"/>
        <v>283181355</v>
      </c>
      <c r="AB38" s="78">
        <f t="shared" si="12"/>
        <v>842025134</v>
      </c>
      <c r="AC38" s="95">
        <f t="shared" si="13"/>
        <v>0.60230186004060782</v>
      </c>
      <c r="AD38" s="77">
        <v>168871555</v>
      </c>
      <c r="AE38" s="78">
        <v>38987730</v>
      </c>
      <c r="AF38" s="78">
        <f t="shared" si="14"/>
        <v>207859285</v>
      </c>
      <c r="AG38" s="78">
        <v>1184624791</v>
      </c>
      <c r="AH38" s="78">
        <v>1239060209</v>
      </c>
      <c r="AI38" s="79">
        <v>671366630</v>
      </c>
      <c r="AJ38" s="114">
        <f t="shared" si="15"/>
        <v>0.54183535644473269</v>
      </c>
      <c r="AK38" s="115">
        <f t="shared" si="16"/>
        <v>2.2076242588826345E-2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1230746803</v>
      </c>
      <c r="E39" s="78">
        <v>593743325</v>
      </c>
      <c r="F39" s="79">
        <f t="shared" si="0"/>
        <v>1824490128</v>
      </c>
      <c r="G39" s="77">
        <v>1258511389</v>
      </c>
      <c r="H39" s="78">
        <v>569617873</v>
      </c>
      <c r="I39" s="79">
        <f t="shared" si="1"/>
        <v>1828129262</v>
      </c>
      <c r="J39" s="77">
        <v>249793934</v>
      </c>
      <c r="K39" s="78">
        <v>33707763</v>
      </c>
      <c r="L39" s="78">
        <f t="shared" si="2"/>
        <v>283501697</v>
      </c>
      <c r="M39" s="95">
        <f t="shared" si="3"/>
        <v>0.15538680788082621</v>
      </c>
      <c r="N39" s="77">
        <v>321848999</v>
      </c>
      <c r="O39" s="78">
        <v>118772491</v>
      </c>
      <c r="P39" s="78">
        <f t="shared" si="4"/>
        <v>440621490</v>
      </c>
      <c r="Q39" s="95">
        <f t="shared" si="5"/>
        <v>0.2415039047007658</v>
      </c>
      <c r="R39" s="77">
        <v>296785311</v>
      </c>
      <c r="S39" s="78">
        <v>70938544</v>
      </c>
      <c r="T39" s="78">
        <f t="shared" si="6"/>
        <v>367723855</v>
      </c>
      <c r="U39" s="95">
        <f t="shared" si="7"/>
        <v>0.20114762267833552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868428244</v>
      </c>
      <c r="AA39" s="78">
        <f t="shared" si="11"/>
        <v>223418798</v>
      </c>
      <c r="AB39" s="78">
        <f t="shared" si="12"/>
        <v>1091847042</v>
      </c>
      <c r="AC39" s="95">
        <f t="shared" si="13"/>
        <v>0.59724827160498672</v>
      </c>
      <c r="AD39" s="77">
        <v>244807543</v>
      </c>
      <c r="AE39" s="78">
        <v>32963550</v>
      </c>
      <c r="AF39" s="78">
        <f t="shared" si="14"/>
        <v>277771093</v>
      </c>
      <c r="AG39" s="78">
        <v>1699792176</v>
      </c>
      <c r="AH39" s="78">
        <v>1762278844</v>
      </c>
      <c r="AI39" s="79">
        <v>729428532</v>
      </c>
      <c r="AJ39" s="114">
        <f t="shared" si="15"/>
        <v>0.41391209710283511</v>
      </c>
      <c r="AK39" s="115">
        <f t="shared" si="16"/>
        <v>0.32383773641989455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3469929865</v>
      </c>
      <c r="E40" s="81">
        <f>SUM(E35:E39)</f>
        <v>1293237897</v>
      </c>
      <c r="F40" s="82">
        <f t="shared" si="0"/>
        <v>4763167762</v>
      </c>
      <c r="G40" s="80">
        <f>SUM(G35:G39)</f>
        <v>3707060568</v>
      </c>
      <c r="H40" s="81">
        <f>SUM(H35:H39)</f>
        <v>1383247734</v>
      </c>
      <c r="I40" s="82">
        <f t="shared" si="1"/>
        <v>5090308302</v>
      </c>
      <c r="J40" s="80">
        <f>SUM(J35:J39)</f>
        <v>703586906</v>
      </c>
      <c r="K40" s="81">
        <f>SUM(K35:K39)</f>
        <v>192336016</v>
      </c>
      <c r="L40" s="81">
        <f t="shared" si="2"/>
        <v>895922922</v>
      </c>
      <c r="M40" s="96">
        <f t="shared" si="3"/>
        <v>0.18809392546438719</v>
      </c>
      <c r="N40" s="80">
        <f>SUM(N35:N39)</f>
        <v>906884053</v>
      </c>
      <c r="O40" s="81">
        <f>SUM(O35:O39)</f>
        <v>358551744</v>
      </c>
      <c r="P40" s="81">
        <f t="shared" si="4"/>
        <v>1265435797</v>
      </c>
      <c r="Q40" s="96">
        <f t="shared" si="5"/>
        <v>0.26567105343118502</v>
      </c>
      <c r="R40" s="80">
        <f>SUM(R35:R39)</f>
        <v>854288534</v>
      </c>
      <c r="S40" s="81">
        <f>SUM(S35:S39)</f>
        <v>188058334</v>
      </c>
      <c r="T40" s="81">
        <f t="shared" si="6"/>
        <v>1042346868</v>
      </c>
      <c r="U40" s="96">
        <f t="shared" si="7"/>
        <v>0.20477087165633137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2464759493</v>
      </c>
      <c r="AA40" s="81">
        <f t="shared" si="11"/>
        <v>738946094</v>
      </c>
      <c r="AB40" s="81">
        <f t="shared" si="12"/>
        <v>3203705587</v>
      </c>
      <c r="AC40" s="96">
        <f t="shared" si="13"/>
        <v>0.6293735854351401</v>
      </c>
      <c r="AD40" s="80">
        <f>SUM(AD35:AD39)</f>
        <v>669745999</v>
      </c>
      <c r="AE40" s="81">
        <f>SUM(AE35:AE39)</f>
        <v>144876982</v>
      </c>
      <c r="AF40" s="81">
        <f t="shared" si="14"/>
        <v>814622981</v>
      </c>
      <c r="AG40" s="81">
        <f>SUM(AG35:AG39)</f>
        <v>4587971254</v>
      </c>
      <c r="AH40" s="81">
        <f>SUM(AH35:AH39)</f>
        <v>4741592596</v>
      </c>
      <c r="AI40" s="82">
        <f>SUM(AI35:AI39)</f>
        <v>2422306826</v>
      </c>
      <c r="AJ40" s="116">
        <f t="shared" si="15"/>
        <v>0.51086354994806049</v>
      </c>
      <c r="AK40" s="117">
        <f t="shared" si="16"/>
        <v>0.27954512984700597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25319256865</v>
      </c>
      <c r="E41" s="84">
        <f>SUM(E9:E14,E16:E20,E22:E26,E28:E33,E35:E39)</f>
        <v>7157260130</v>
      </c>
      <c r="F41" s="85">
        <f t="shared" si="0"/>
        <v>32476516995</v>
      </c>
      <c r="G41" s="83">
        <f>SUM(G9:G14,G16:G20,G22:G26,G28:G33,G35:G39)</f>
        <v>26246339842</v>
      </c>
      <c r="H41" s="84">
        <f>SUM(H9:H14,H16:H20,H22:H26,H28:H33,H35:H39)</f>
        <v>7749476844</v>
      </c>
      <c r="I41" s="85">
        <f t="shared" si="1"/>
        <v>33995816686</v>
      </c>
      <c r="J41" s="83">
        <f>SUM(J9:J14,J16:J20,J22:J26,J28:J33,J35:J39)</f>
        <v>6092346160</v>
      </c>
      <c r="K41" s="84">
        <f>SUM(K9:K14,K16:K20,K22:K26,K28:K33,K35:K39)</f>
        <v>1353496537</v>
      </c>
      <c r="L41" s="84">
        <f t="shared" si="2"/>
        <v>7445842697</v>
      </c>
      <c r="M41" s="97">
        <f t="shared" si="3"/>
        <v>0.22926851109515045</v>
      </c>
      <c r="N41" s="83">
        <f>SUM(N9:N14,N16:N20,N22:N26,N28:N33,N35:N39)</f>
        <v>5699425858</v>
      </c>
      <c r="O41" s="84">
        <f>SUM(O9:O14,O16:O20,O22:O26,O28:O33,O35:O39)</f>
        <v>1889543965</v>
      </c>
      <c r="P41" s="84">
        <f t="shared" si="4"/>
        <v>7588969823</v>
      </c>
      <c r="Q41" s="97">
        <f t="shared" si="5"/>
        <v>0.23367560702917675</v>
      </c>
      <c r="R41" s="83">
        <f>SUM(R9:R14,R16:R20,R22:R26,R28:R33,R35:R39)</f>
        <v>5090498801</v>
      </c>
      <c r="S41" s="84">
        <f>SUM(S9:S14,S16:S20,S22:S26,S28:S33,S35:S39)</f>
        <v>1120735374</v>
      </c>
      <c r="T41" s="84">
        <f t="shared" si="6"/>
        <v>6211234175</v>
      </c>
      <c r="U41" s="97">
        <f t="shared" si="7"/>
        <v>0.18270583796734854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16882270819</v>
      </c>
      <c r="AA41" s="84">
        <f t="shared" si="11"/>
        <v>4363775876</v>
      </c>
      <c r="AB41" s="84">
        <f t="shared" si="12"/>
        <v>21246046695</v>
      </c>
      <c r="AC41" s="97">
        <f t="shared" si="13"/>
        <v>0.62496062063275715</v>
      </c>
      <c r="AD41" s="83">
        <f>SUM(AD9:AD14,AD16:AD20,AD22:AD26,AD28:AD33,AD35:AD39)</f>
        <v>4730168300</v>
      </c>
      <c r="AE41" s="84">
        <f>SUM(AE9:AE14,AE16:AE20,AE22:AE26,AE28:AE33,AE35:AE39)</f>
        <v>953358495</v>
      </c>
      <c r="AF41" s="84">
        <f t="shared" si="14"/>
        <v>5683526795</v>
      </c>
      <c r="AG41" s="84">
        <f>SUM(AG9:AG14,AG16:AG20,AG22:AG26,AG28:AG33,AG35:AG39)</f>
        <v>29393504913</v>
      </c>
      <c r="AH41" s="84">
        <f>SUM(AH9:AH14,AH16:AH20,AH22:AH26,AH28:AH33,AH35:AH39)</f>
        <v>30777613632</v>
      </c>
      <c r="AI41" s="85">
        <f>SUM(AI9:AI14,AI16:AI20,AI22:AI26,AI28:AI33,AI35:AI39)</f>
        <v>16971874061</v>
      </c>
      <c r="AJ41" s="118">
        <f t="shared" si="15"/>
        <v>0.55143567217160916</v>
      </c>
      <c r="AK41" s="119">
        <f t="shared" si="16"/>
        <v>9.2848577834495849E-2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0E5daKOiJwWalfRyZI2yX5sMIY6UX4UzG2eehDFYwMwEUx4bKpEQMOPPSC4uKxlbXJAnEOtFkHsulOPqpAJJ+Q==" saltValue="bQkpzjhiy+dPxTOCk6IuHg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722340312</v>
      </c>
      <c r="E9" s="78">
        <v>20500000</v>
      </c>
      <c r="F9" s="79">
        <f>$D9       +$E9</f>
        <v>742840312</v>
      </c>
      <c r="G9" s="77">
        <v>781276379</v>
      </c>
      <c r="H9" s="78">
        <v>520706563</v>
      </c>
      <c r="I9" s="79">
        <f>$G9       +$H9</f>
        <v>1301982942</v>
      </c>
      <c r="J9" s="77">
        <v>56584815</v>
      </c>
      <c r="K9" s="78">
        <v>30199976</v>
      </c>
      <c r="L9" s="78">
        <f>$J9       +$K9</f>
        <v>86784791</v>
      </c>
      <c r="M9" s="95">
        <f>IF(($F9       =0),0,($L9       /$F9       ))</f>
        <v>0.11682832716272942</v>
      </c>
      <c r="N9" s="77">
        <v>156670264</v>
      </c>
      <c r="O9" s="78">
        <v>91015975</v>
      </c>
      <c r="P9" s="78">
        <f>$N9       +$O9</f>
        <v>247686239</v>
      </c>
      <c r="Q9" s="95">
        <f>IF(($F9       =0),0,($P9       /$F9       ))</f>
        <v>0.33343133779740269</v>
      </c>
      <c r="R9" s="77">
        <v>171330635</v>
      </c>
      <c r="S9" s="78">
        <v>98927417</v>
      </c>
      <c r="T9" s="78">
        <f>$R9       +$S9</f>
        <v>270258052</v>
      </c>
      <c r="U9" s="95">
        <f>IF(($I9       =0),0,($T9       /$I9       ))</f>
        <v>0.20757418801881661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384585714</v>
      </c>
      <c r="AA9" s="78">
        <f>$K9       +$O9       +$S9</f>
        <v>220143368</v>
      </c>
      <c r="AB9" s="78">
        <f>$Z9       +$AA9</f>
        <v>604729082</v>
      </c>
      <c r="AC9" s="95">
        <f>IF(($I9       =0),0,($AB9       /$I9       ))</f>
        <v>0.46446774569186328</v>
      </c>
      <c r="AD9" s="77">
        <v>218005052</v>
      </c>
      <c r="AE9" s="78">
        <v>65268839</v>
      </c>
      <c r="AF9" s="78">
        <f>$AD9       +$AE9</f>
        <v>283273891</v>
      </c>
      <c r="AG9" s="78">
        <v>1014059158</v>
      </c>
      <c r="AH9" s="78">
        <v>1080102813</v>
      </c>
      <c r="AI9" s="79">
        <v>739976521</v>
      </c>
      <c r="AJ9" s="114">
        <f>IF(($AH9       =0),0,($AI9       /$AH9       ))</f>
        <v>0.68509822592231318</v>
      </c>
      <c r="AK9" s="115">
        <f>IF(($AF9       =0),0,(($T9       /$AF9       )-1))</f>
        <v>-4.5947895000319705E-2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1161047161</v>
      </c>
      <c r="E10" s="78">
        <v>166448450</v>
      </c>
      <c r="F10" s="79">
        <f t="shared" ref="F10:F32" si="0">$D10      +$E10</f>
        <v>1327495611</v>
      </c>
      <c r="G10" s="77">
        <v>1285770295</v>
      </c>
      <c r="H10" s="78">
        <v>168051680</v>
      </c>
      <c r="I10" s="79">
        <f t="shared" ref="I10:I32" si="1">$G10      +$H10</f>
        <v>1453821975</v>
      </c>
      <c r="J10" s="77">
        <v>161235480</v>
      </c>
      <c r="K10" s="78">
        <v>42795928</v>
      </c>
      <c r="L10" s="78">
        <f t="shared" ref="L10:L32" si="2">$J10      +$K10</f>
        <v>204031408</v>
      </c>
      <c r="M10" s="95">
        <f t="shared" ref="M10:M32" si="3">IF(($F10      =0),0,($L10      /$F10      ))</f>
        <v>0.15369648404811184</v>
      </c>
      <c r="N10" s="77">
        <v>240652384</v>
      </c>
      <c r="O10" s="78">
        <v>28730621</v>
      </c>
      <c r="P10" s="78">
        <f t="shared" ref="P10:P32" si="4">$N10      +$O10</f>
        <v>269383005</v>
      </c>
      <c r="Q10" s="95">
        <f t="shared" ref="Q10:Q32" si="5">IF(($F10      =0),0,($P10      /$F10      ))</f>
        <v>0.20292572176345974</v>
      </c>
      <c r="R10" s="77">
        <v>204969877</v>
      </c>
      <c r="S10" s="78">
        <v>22834362</v>
      </c>
      <c r="T10" s="78">
        <f t="shared" ref="T10:T32" si="6">$R10      +$S10</f>
        <v>227804239</v>
      </c>
      <c r="U10" s="95">
        <f t="shared" ref="U10:U32" si="7">IF(($I10      =0),0,($T10      /$I10      ))</f>
        <v>0.15669335236179793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      +$R10</f>
        <v>606857741</v>
      </c>
      <c r="AA10" s="78">
        <f t="shared" ref="AA10:AA32" si="11">$K10      +$O10      +$S10</f>
        <v>94360911</v>
      </c>
      <c r="AB10" s="78">
        <f t="shared" ref="AB10:AB32" si="12">$Z10      +$AA10</f>
        <v>701218652</v>
      </c>
      <c r="AC10" s="95">
        <f t="shared" ref="AC10:AC32" si="13">IF(($I10      =0),0,($AB10      /$I10      ))</f>
        <v>0.48232772929436563</v>
      </c>
      <c r="AD10" s="77">
        <v>215922299</v>
      </c>
      <c r="AE10" s="78">
        <v>38963676</v>
      </c>
      <c r="AF10" s="78">
        <f t="shared" ref="AF10:AF32" si="14">$AD10      +$AE10</f>
        <v>254885975</v>
      </c>
      <c r="AG10" s="78">
        <v>1423199220</v>
      </c>
      <c r="AH10" s="78">
        <v>1430137047</v>
      </c>
      <c r="AI10" s="79">
        <v>703105620</v>
      </c>
      <c r="AJ10" s="114">
        <f t="shared" ref="AJ10:AJ32" si="15">IF(($AH10      =0),0,($AI10      /$AH10      ))</f>
        <v>0.49163513488088811</v>
      </c>
      <c r="AK10" s="115">
        <f t="shared" ref="AK10:AK32" si="16">IF(($AF10      =0),0,(($T10      /$AF10      )-1))</f>
        <v>-0.10625039686863902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774729361</v>
      </c>
      <c r="E11" s="78">
        <v>82001634</v>
      </c>
      <c r="F11" s="79">
        <f t="shared" si="0"/>
        <v>856730995</v>
      </c>
      <c r="G11" s="77">
        <v>888833909</v>
      </c>
      <c r="H11" s="78">
        <v>104524095</v>
      </c>
      <c r="I11" s="79">
        <f t="shared" si="1"/>
        <v>993358004</v>
      </c>
      <c r="J11" s="77">
        <v>189486442</v>
      </c>
      <c r="K11" s="78">
        <v>27961234</v>
      </c>
      <c r="L11" s="78">
        <f t="shared" si="2"/>
        <v>217447676</v>
      </c>
      <c r="M11" s="95">
        <f t="shared" si="3"/>
        <v>0.25381091295757313</v>
      </c>
      <c r="N11" s="77">
        <v>208006878</v>
      </c>
      <c r="O11" s="78">
        <v>20666517</v>
      </c>
      <c r="P11" s="78">
        <f t="shared" si="4"/>
        <v>228673395</v>
      </c>
      <c r="Q11" s="95">
        <f t="shared" si="5"/>
        <v>0.26691388117690312</v>
      </c>
      <c r="R11" s="77">
        <v>197427395</v>
      </c>
      <c r="S11" s="78">
        <v>13187005</v>
      </c>
      <c r="T11" s="78">
        <f t="shared" si="6"/>
        <v>210614400</v>
      </c>
      <c r="U11" s="95">
        <f t="shared" si="7"/>
        <v>0.21202265361723507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594920715</v>
      </c>
      <c r="AA11" s="78">
        <f t="shared" si="11"/>
        <v>61814756</v>
      </c>
      <c r="AB11" s="78">
        <f t="shared" si="12"/>
        <v>656735471</v>
      </c>
      <c r="AC11" s="95">
        <f t="shared" si="13"/>
        <v>0.66112667170898443</v>
      </c>
      <c r="AD11" s="77">
        <v>107495222</v>
      </c>
      <c r="AE11" s="78">
        <v>17323875</v>
      </c>
      <c r="AF11" s="78">
        <f t="shared" si="14"/>
        <v>124819097</v>
      </c>
      <c r="AG11" s="78">
        <v>810882953</v>
      </c>
      <c r="AH11" s="78">
        <v>866212268</v>
      </c>
      <c r="AI11" s="79">
        <v>525665217</v>
      </c>
      <c r="AJ11" s="114">
        <f t="shared" si="15"/>
        <v>0.6068549666396551</v>
      </c>
      <c r="AK11" s="115">
        <f t="shared" si="16"/>
        <v>0.68735718381298661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578147666</v>
      </c>
      <c r="E12" s="78">
        <v>52356900</v>
      </c>
      <c r="F12" s="79">
        <f t="shared" si="0"/>
        <v>630504566</v>
      </c>
      <c r="G12" s="77">
        <v>555758794</v>
      </c>
      <c r="H12" s="78">
        <v>46489900</v>
      </c>
      <c r="I12" s="79">
        <f t="shared" si="1"/>
        <v>602248694</v>
      </c>
      <c r="J12" s="77">
        <v>106470846</v>
      </c>
      <c r="K12" s="78">
        <v>9556885</v>
      </c>
      <c r="L12" s="78">
        <f t="shared" si="2"/>
        <v>116027731</v>
      </c>
      <c r="M12" s="95">
        <f t="shared" si="3"/>
        <v>0.18402361736425554</v>
      </c>
      <c r="N12" s="77">
        <v>67840173</v>
      </c>
      <c r="O12" s="78">
        <v>16674170</v>
      </c>
      <c r="P12" s="78">
        <f t="shared" si="4"/>
        <v>84514343</v>
      </c>
      <c r="Q12" s="95">
        <f t="shared" si="5"/>
        <v>0.13404239645109881</v>
      </c>
      <c r="R12" s="77">
        <v>48357796</v>
      </c>
      <c r="S12" s="78">
        <v>2943411</v>
      </c>
      <c r="T12" s="78">
        <f t="shared" si="6"/>
        <v>51301207</v>
      </c>
      <c r="U12" s="95">
        <f t="shared" si="7"/>
        <v>8.5182761724677147E-2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222668815</v>
      </c>
      <c r="AA12" s="78">
        <f t="shared" si="11"/>
        <v>29174466</v>
      </c>
      <c r="AB12" s="78">
        <f t="shared" si="12"/>
        <v>251843281</v>
      </c>
      <c r="AC12" s="95">
        <f t="shared" si="13"/>
        <v>0.41817156850488746</v>
      </c>
      <c r="AD12" s="77">
        <v>80572653</v>
      </c>
      <c r="AE12" s="78">
        <v>6631712</v>
      </c>
      <c r="AF12" s="78">
        <f t="shared" si="14"/>
        <v>87204365</v>
      </c>
      <c r="AG12" s="78">
        <v>453571142</v>
      </c>
      <c r="AH12" s="78">
        <v>597692908</v>
      </c>
      <c r="AI12" s="79">
        <v>281650636</v>
      </c>
      <c r="AJ12" s="114">
        <f t="shared" si="15"/>
        <v>0.47122967703006441</v>
      </c>
      <c r="AK12" s="115">
        <f t="shared" si="16"/>
        <v>-0.41171285405266123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1361479615</v>
      </c>
      <c r="E13" s="78">
        <v>75686600</v>
      </c>
      <c r="F13" s="79">
        <f t="shared" si="0"/>
        <v>1437166215</v>
      </c>
      <c r="G13" s="77">
        <v>1442533709</v>
      </c>
      <c r="H13" s="78">
        <v>92243791</v>
      </c>
      <c r="I13" s="79">
        <f t="shared" si="1"/>
        <v>1534777500</v>
      </c>
      <c r="J13" s="77">
        <v>383223612</v>
      </c>
      <c r="K13" s="78">
        <v>17322438</v>
      </c>
      <c r="L13" s="78">
        <f t="shared" si="2"/>
        <v>400546050</v>
      </c>
      <c r="M13" s="95">
        <f t="shared" si="3"/>
        <v>0.27870544535448882</v>
      </c>
      <c r="N13" s="77">
        <v>302131107</v>
      </c>
      <c r="O13" s="78">
        <v>12155655</v>
      </c>
      <c r="P13" s="78">
        <f t="shared" si="4"/>
        <v>314286762</v>
      </c>
      <c r="Q13" s="95">
        <f t="shared" si="5"/>
        <v>0.21868504750510018</v>
      </c>
      <c r="R13" s="77">
        <v>105398247</v>
      </c>
      <c r="S13" s="78">
        <v>8288577</v>
      </c>
      <c r="T13" s="78">
        <f t="shared" si="6"/>
        <v>113686824</v>
      </c>
      <c r="U13" s="95">
        <f t="shared" si="7"/>
        <v>7.4073814608306421E-2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790752966</v>
      </c>
      <c r="AA13" s="78">
        <f t="shared" si="11"/>
        <v>37766670</v>
      </c>
      <c r="AB13" s="78">
        <f t="shared" si="12"/>
        <v>828519636</v>
      </c>
      <c r="AC13" s="95">
        <f t="shared" si="13"/>
        <v>0.53983045490307224</v>
      </c>
      <c r="AD13" s="77">
        <v>212138840</v>
      </c>
      <c r="AE13" s="78">
        <v>12936342</v>
      </c>
      <c r="AF13" s="78">
        <f t="shared" si="14"/>
        <v>225075182</v>
      </c>
      <c r="AG13" s="78">
        <v>1327056302</v>
      </c>
      <c r="AH13" s="78">
        <v>1327056302</v>
      </c>
      <c r="AI13" s="79">
        <v>717845522</v>
      </c>
      <c r="AJ13" s="114">
        <f t="shared" si="15"/>
        <v>0.54093072081277827</v>
      </c>
      <c r="AK13" s="115">
        <f t="shared" si="16"/>
        <v>-0.49489400390665905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349012336</v>
      </c>
      <c r="E14" s="78">
        <v>36500000</v>
      </c>
      <c r="F14" s="79">
        <f t="shared" si="0"/>
        <v>385512336</v>
      </c>
      <c r="G14" s="77">
        <v>349012336</v>
      </c>
      <c r="H14" s="78">
        <v>36500000</v>
      </c>
      <c r="I14" s="79">
        <f t="shared" si="1"/>
        <v>385512336</v>
      </c>
      <c r="J14" s="77">
        <v>70599351</v>
      </c>
      <c r="K14" s="78">
        <v>6920026</v>
      </c>
      <c r="L14" s="78">
        <f t="shared" si="2"/>
        <v>77519377</v>
      </c>
      <c r="M14" s="95">
        <f t="shared" si="3"/>
        <v>0.20108144347422388</v>
      </c>
      <c r="N14" s="77">
        <v>45349881</v>
      </c>
      <c r="O14" s="78">
        <v>9532296</v>
      </c>
      <c r="P14" s="78">
        <f t="shared" si="4"/>
        <v>54882177</v>
      </c>
      <c r="Q14" s="95">
        <f t="shared" si="5"/>
        <v>0.14236166232563827</v>
      </c>
      <c r="R14" s="77">
        <v>106432732</v>
      </c>
      <c r="S14" s="78">
        <v>7534795</v>
      </c>
      <c r="T14" s="78">
        <f t="shared" si="6"/>
        <v>113967527</v>
      </c>
      <c r="U14" s="95">
        <f t="shared" si="7"/>
        <v>0.29562614826416345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222381964</v>
      </c>
      <c r="AA14" s="78">
        <f t="shared" si="11"/>
        <v>23987117</v>
      </c>
      <c r="AB14" s="78">
        <f t="shared" si="12"/>
        <v>246369081</v>
      </c>
      <c r="AC14" s="95">
        <f t="shared" si="13"/>
        <v>0.63906925406402559</v>
      </c>
      <c r="AD14" s="77">
        <v>38502586</v>
      </c>
      <c r="AE14" s="78">
        <v>10727140</v>
      </c>
      <c r="AF14" s="78">
        <f t="shared" si="14"/>
        <v>49229726</v>
      </c>
      <c r="AG14" s="78">
        <v>355022009</v>
      </c>
      <c r="AH14" s="78">
        <v>349381009</v>
      </c>
      <c r="AI14" s="79">
        <v>163012956</v>
      </c>
      <c r="AJ14" s="114">
        <f t="shared" si="15"/>
        <v>0.46657646466411112</v>
      </c>
      <c r="AK14" s="115">
        <f t="shared" si="16"/>
        <v>1.3150144487905537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3019754344</v>
      </c>
      <c r="E15" s="78">
        <v>172676550</v>
      </c>
      <c r="F15" s="79">
        <f t="shared" si="0"/>
        <v>3192430894</v>
      </c>
      <c r="G15" s="77">
        <v>3141751504</v>
      </c>
      <c r="H15" s="78">
        <v>196092505</v>
      </c>
      <c r="I15" s="79">
        <f t="shared" si="1"/>
        <v>3337844009</v>
      </c>
      <c r="J15" s="77">
        <v>880096450</v>
      </c>
      <c r="K15" s="78">
        <v>48662589</v>
      </c>
      <c r="L15" s="78">
        <f t="shared" si="2"/>
        <v>928759039</v>
      </c>
      <c r="M15" s="95">
        <f t="shared" si="3"/>
        <v>0.29092533866451176</v>
      </c>
      <c r="N15" s="77">
        <v>785039316</v>
      </c>
      <c r="O15" s="78">
        <v>38308603</v>
      </c>
      <c r="P15" s="78">
        <f t="shared" si="4"/>
        <v>823347919</v>
      </c>
      <c r="Q15" s="95">
        <f t="shared" si="5"/>
        <v>0.25790626213630419</v>
      </c>
      <c r="R15" s="77">
        <v>760224257</v>
      </c>
      <c r="S15" s="78">
        <v>45502654</v>
      </c>
      <c r="T15" s="78">
        <f t="shared" si="6"/>
        <v>805726911</v>
      </c>
      <c r="U15" s="95">
        <f t="shared" si="7"/>
        <v>0.24139142177629547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2425360023</v>
      </c>
      <c r="AA15" s="78">
        <f t="shared" si="11"/>
        <v>132473846</v>
      </c>
      <c r="AB15" s="78">
        <f t="shared" si="12"/>
        <v>2557833869</v>
      </c>
      <c r="AC15" s="95">
        <f t="shared" si="13"/>
        <v>0.76631318363086509</v>
      </c>
      <c r="AD15" s="77">
        <v>714090474</v>
      </c>
      <c r="AE15" s="78">
        <v>34043295</v>
      </c>
      <c r="AF15" s="78">
        <f t="shared" si="14"/>
        <v>748133769</v>
      </c>
      <c r="AG15" s="78">
        <v>2939221504</v>
      </c>
      <c r="AH15" s="78">
        <v>2994749672</v>
      </c>
      <c r="AI15" s="79">
        <v>2071811662</v>
      </c>
      <c r="AJ15" s="114">
        <f t="shared" si="15"/>
        <v>0.69181463858926506</v>
      </c>
      <c r="AK15" s="115">
        <f t="shared" si="16"/>
        <v>7.6982411951518337E-2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401383230</v>
      </c>
      <c r="E16" s="78">
        <v>8277000</v>
      </c>
      <c r="F16" s="79">
        <f t="shared" si="0"/>
        <v>409660230</v>
      </c>
      <c r="G16" s="77">
        <v>848662509</v>
      </c>
      <c r="H16" s="78">
        <v>8527000</v>
      </c>
      <c r="I16" s="79">
        <f t="shared" si="1"/>
        <v>857189509</v>
      </c>
      <c r="J16" s="77">
        <v>194044338</v>
      </c>
      <c r="K16" s="78">
        <v>10325</v>
      </c>
      <c r="L16" s="78">
        <f t="shared" si="2"/>
        <v>194054663</v>
      </c>
      <c r="M16" s="95">
        <f t="shared" si="3"/>
        <v>0.47369661194595336</v>
      </c>
      <c r="N16" s="77">
        <v>207879739</v>
      </c>
      <c r="O16" s="78">
        <v>5594077</v>
      </c>
      <c r="P16" s="78">
        <f t="shared" si="4"/>
        <v>213473816</v>
      </c>
      <c r="Q16" s="95">
        <f t="shared" si="5"/>
        <v>0.52109968302268439</v>
      </c>
      <c r="R16" s="77">
        <v>140370379</v>
      </c>
      <c r="S16" s="78">
        <v>2036072</v>
      </c>
      <c r="T16" s="78">
        <f t="shared" si="6"/>
        <v>142406451</v>
      </c>
      <c r="U16" s="95">
        <f t="shared" si="7"/>
        <v>0.16613181741588487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542294456</v>
      </c>
      <c r="AA16" s="78">
        <f t="shared" si="11"/>
        <v>7640474</v>
      </c>
      <c r="AB16" s="78">
        <f t="shared" si="12"/>
        <v>549934930</v>
      </c>
      <c r="AC16" s="95">
        <f t="shared" si="13"/>
        <v>0.64155583360038537</v>
      </c>
      <c r="AD16" s="77">
        <v>85486132</v>
      </c>
      <c r="AE16" s="78">
        <v>1033022</v>
      </c>
      <c r="AF16" s="78">
        <f t="shared" si="14"/>
        <v>86519154</v>
      </c>
      <c r="AG16" s="78">
        <v>389567717</v>
      </c>
      <c r="AH16" s="78">
        <v>394394839</v>
      </c>
      <c r="AI16" s="79">
        <v>264054023</v>
      </c>
      <c r="AJ16" s="114">
        <f t="shared" si="15"/>
        <v>0.66951693300428816</v>
      </c>
      <c r="AK16" s="115">
        <f t="shared" si="16"/>
        <v>0.64595288345052482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8367894025</v>
      </c>
      <c r="E17" s="81">
        <f>SUM(E9:E16)</f>
        <v>614447134</v>
      </c>
      <c r="F17" s="82">
        <f t="shared" si="0"/>
        <v>8982341159</v>
      </c>
      <c r="G17" s="80">
        <f>SUM(G9:G16)</f>
        <v>9293599435</v>
      </c>
      <c r="H17" s="81">
        <f>SUM(H9:H16)</f>
        <v>1173135534</v>
      </c>
      <c r="I17" s="82">
        <f t="shared" si="1"/>
        <v>10466734969</v>
      </c>
      <c r="J17" s="80">
        <f>SUM(J9:J16)</f>
        <v>2041741334</v>
      </c>
      <c r="K17" s="81">
        <f>SUM(K9:K16)</f>
        <v>183429401</v>
      </c>
      <c r="L17" s="81">
        <f t="shared" si="2"/>
        <v>2225170735</v>
      </c>
      <c r="M17" s="96">
        <f t="shared" si="3"/>
        <v>0.24772725680436383</v>
      </c>
      <c r="N17" s="80">
        <f>SUM(N9:N16)</f>
        <v>2013569742</v>
      </c>
      <c r="O17" s="81">
        <f>SUM(O9:O16)</f>
        <v>222677914</v>
      </c>
      <c r="P17" s="81">
        <f t="shared" si="4"/>
        <v>2236247656</v>
      </c>
      <c r="Q17" s="96">
        <f t="shared" si="5"/>
        <v>0.24896044543569312</v>
      </c>
      <c r="R17" s="80">
        <f>SUM(R9:R16)</f>
        <v>1734511318</v>
      </c>
      <c r="S17" s="81">
        <f>SUM(S9:S16)</f>
        <v>201254293</v>
      </c>
      <c r="T17" s="81">
        <f t="shared" si="6"/>
        <v>1935765611</v>
      </c>
      <c r="U17" s="96">
        <f t="shared" si="7"/>
        <v>0.18494455211995728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5789822394</v>
      </c>
      <c r="AA17" s="81">
        <f t="shared" si="11"/>
        <v>607361608</v>
      </c>
      <c r="AB17" s="81">
        <f t="shared" si="12"/>
        <v>6397184002</v>
      </c>
      <c r="AC17" s="96">
        <f t="shared" si="13"/>
        <v>0.61119193530236027</v>
      </c>
      <c r="AD17" s="80">
        <f>SUM(AD9:AD16)</f>
        <v>1672213258</v>
      </c>
      <c r="AE17" s="81">
        <f>SUM(AE9:AE16)</f>
        <v>186927901</v>
      </c>
      <c r="AF17" s="81">
        <f t="shared" si="14"/>
        <v>1859141159</v>
      </c>
      <c r="AG17" s="81">
        <f>SUM(AG9:AG16)</f>
        <v>8712580005</v>
      </c>
      <c r="AH17" s="81">
        <f>SUM(AH9:AH16)</f>
        <v>9039726858</v>
      </c>
      <c r="AI17" s="82">
        <f>SUM(AI9:AI16)</f>
        <v>5467122157</v>
      </c>
      <c r="AJ17" s="116">
        <f t="shared" si="15"/>
        <v>0.60478842368579888</v>
      </c>
      <c r="AK17" s="117">
        <f t="shared" si="16"/>
        <v>4.1214972638879743E-2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810716319</v>
      </c>
      <c r="E18" s="78">
        <v>67530996</v>
      </c>
      <c r="F18" s="79">
        <f t="shared" si="0"/>
        <v>878247315</v>
      </c>
      <c r="G18" s="77">
        <v>810716319</v>
      </c>
      <c r="H18" s="78">
        <v>67530996</v>
      </c>
      <c r="I18" s="79">
        <f t="shared" si="1"/>
        <v>878247315</v>
      </c>
      <c r="J18" s="77">
        <v>197190167</v>
      </c>
      <c r="K18" s="78">
        <v>9544920</v>
      </c>
      <c r="L18" s="78">
        <f t="shared" si="2"/>
        <v>206735087</v>
      </c>
      <c r="M18" s="95">
        <f t="shared" si="3"/>
        <v>0.23539506864305074</v>
      </c>
      <c r="N18" s="77">
        <v>121856144</v>
      </c>
      <c r="O18" s="78">
        <v>6295678</v>
      </c>
      <c r="P18" s="78">
        <f t="shared" si="4"/>
        <v>128151822</v>
      </c>
      <c r="Q18" s="95">
        <f t="shared" si="5"/>
        <v>0.14591769289952228</v>
      </c>
      <c r="R18" s="77">
        <v>193517628</v>
      </c>
      <c r="S18" s="78">
        <v>14950887</v>
      </c>
      <c r="T18" s="78">
        <f t="shared" si="6"/>
        <v>208468515</v>
      </c>
      <c r="U18" s="95">
        <f t="shared" si="7"/>
        <v>0.23736880425304802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512563939</v>
      </c>
      <c r="AA18" s="78">
        <f t="shared" si="11"/>
        <v>30791485</v>
      </c>
      <c r="AB18" s="78">
        <f t="shared" si="12"/>
        <v>543355424</v>
      </c>
      <c r="AC18" s="95">
        <f t="shared" si="13"/>
        <v>0.61868156579562106</v>
      </c>
      <c r="AD18" s="77">
        <v>124753937</v>
      </c>
      <c r="AE18" s="78">
        <v>9776212</v>
      </c>
      <c r="AF18" s="78">
        <f t="shared" si="14"/>
        <v>134530149</v>
      </c>
      <c r="AG18" s="78">
        <v>790772186</v>
      </c>
      <c r="AH18" s="78">
        <v>873915359</v>
      </c>
      <c r="AI18" s="79">
        <v>462005964</v>
      </c>
      <c r="AJ18" s="114">
        <f t="shared" si="15"/>
        <v>0.52866214015126378</v>
      </c>
      <c r="AK18" s="115">
        <f t="shared" si="16"/>
        <v>0.54960443104838896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4909489775</v>
      </c>
      <c r="E19" s="78">
        <v>241268500</v>
      </c>
      <c r="F19" s="79">
        <f t="shared" si="0"/>
        <v>5150758275</v>
      </c>
      <c r="G19" s="77">
        <v>5179631781</v>
      </c>
      <c r="H19" s="78">
        <v>231324194</v>
      </c>
      <c r="I19" s="79">
        <f t="shared" si="1"/>
        <v>5410955975</v>
      </c>
      <c r="J19" s="77">
        <v>859593627</v>
      </c>
      <c r="K19" s="78">
        <v>40340107</v>
      </c>
      <c r="L19" s="78">
        <f t="shared" si="2"/>
        <v>899933734</v>
      </c>
      <c r="M19" s="95">
        <f t="shared" si="3"/>
        <v>0.17471868916232533</v>
      </c>
      <c r="N19" s="77">
        <v>787570728</v>
      </c>
      <c r="O19" s="78">
        <v>37358454</v>
      </c>
      <c r="P19" s="78">
        <f t="shared" si="4"/>
        <v>824929182</v>
      </c>
      <c r="Q19" s="95">
        <f t="shared" si="5"/>
        <v>0.16015684253790768</v>
      </c>
      <c r="R19" s="77">
        <v>986317430</v>
      </c>
      <c r="S19" s="78">
        <v>26926507</v>
      </c>
      <c r="T19" s="78">
        <f t="shared" si="6"/>
        <v>1013243937</v>
      </c>
      <c r="U19" s="95">
        <f t="shared" si="7"/>
        <v>0.18725784162381767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2633481785</v>
      </c>
      <c r="AA19" s="78">
        <f t="shared" si="11"/>
        <v>104625068</v>
      </c>
      <c r="AB19" s="78">
        <f t="shared" si="12"/>
        <v>2738106853</v>
      </c>
      <c r="AC19" s="95">
        <f t="shared" si="13"/>
        <v>0.50603014802758584</v>
      </c>
      <c r="AD19" s="77">
        <v>1121376204</v>
      </c>
      <c r="AE19" s="78">
        <v>62301493</v>
      </c>
      <c r="AF19" s="78">
        <f t="shared" si="14"/>
        <v>1183677697</v>
      </c>
      <c r="AG19" s="78">
        <v>4420014018</v>
      </c>
      <c r="AH19" s="78">
        <v>5027098571</v>
      </c>
      <c r="AI19" s="79">
        <v>3193345532</v>
      </c>
      <c r="AJ19" s="114">
        <f t="shared" si="15"/>
        <v>0.63522636107069086</v>
      </c>
      <c r="AK19" s="115">
        <f t="shared" si="16"/>
        <v>-0.14398662780582916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2435283109</v>
      </c>
      <c r="E20" s="78">
        <v>234740664</v>
      </c>
      <c r="F20" s="79">
        <f t="shared" si="0"/>
        <v>2670023773</v>
      </c>
      <c r="G20" s="77">
        <v>2458261878</v>
      </c>
      <c r="H20" s="78">
        <v>279446122</v>
      </c>
      <c r="I20" s="79">
        <f t="shared" si="1"/>
        <v>2737708000</v>
      </c>
      <c r="J20" s="77">
        <v>621728732</v>
      </c>
      <c r="K20" s="78">
        <v>22558051</v>
      </c>
      <c r="L20" s="78">
        <f t="shared" si="2"/>
        <v>644286783</v>
      </c>
      <c r="M20" s="95">
        <f t="shared" si="3"/>
        <v>0.24130376272870735</v>
      </c>
      <c r="N20" s="77">
        <v>500317344</v>
      </c>
      <c r="O20" s="78">
        <v>71965367</v>
      </c>
      <c r="P20" s="78">
        <f t="shared" si="4"/>
        <v>572282711</v>
      </c>
      <c r="Q20" s="95">
        <f t="shared" si="5"/>
        <v>0.21433618561268145</v>
      </c>
      <c r="R20" s="77">
        <v>583950069</v>
      </c>
      <c r="S20" s="78">
        <v>38159363</v>
      </c>
      <c r="T20" s="78">
        <f t="shared" si="6"/>
        <v>622109432</v>
      </c>
      <c r="U20" s="95">
        <f t="shared" si="7"/>
        <v>0.22723732114600972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1705996145</v>
      </c>
      <c r="AA20" s="78">
        <f t="shared" si="11"/>
        <v>132682781</v>
      </c>
      <c r="AB20" s="78">
        <f t="shared" si="12"/>
        <v>1838678926</v>
      </c>
      <c r="AC20" s="95">
        <f t="shared" si="13"/>
        <v>0.67161250432843822</v>
      </c>
      <c r="AD20" s="77">
        <v>516982404</v>
      </c>
      <c r="AE20" s="78">
        <v>169411616</v>
      </c>
      <c r="AF20" s="78">
        <f t="shared" si="14"/>
        <v>686394020</v>
      </c>
      <c r="AG20" s="78">
        <v>2870257778</v>
      </c>
      <c r="AH20" s="78">
        <v>2986363334</v>
      </c>
      <c r="AI20" s="79">
        <v>1928877027</v>
      </c>
      <c r="AJ20" s="114">
        <f t="shared" si="15"/>
        <v>0.64589496028148063</v>
      </c>
      <c r="AK20" s="115">
        <f t="shared" si="16"/>
        <v>-9.3655518735434207E-2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520874861</v>
      </c>
      <c r="E21" s="78">
        <v>58090950</v>
      </c>
      <c r="F21" s="79">
        <f t="shared" si="0"/>
        <v>578965811</v>
      </c>
      <c r="G21" s="77">
        <v>518365129</v>
      </c>
      <c r="H21" s="78">
        <v>53431202</v>
      </c>
      <c r="I21" s="79">
        <f t="shared" si="1"/>
        <v>571796331</v>
      </c>
      <c r="J21" s="77">
        <v>70795458</v>
      </c>
      <c r="K21" s="78">
        <v>3772823</v>
      </c>
      <c r="L21" s="78">
        <f t="shared" si="2"/>
        <v>74568281</v>
      </c>
      <c r="M21" s="95">
        <f t="shared" si="3"/>
        <v>0.12879565525847606</v>
      </c>
      <c r="N21" s="77">
        <v>90671051</v>
      </c>
      <c r="O21" s="78">
        <v>15127901</v>
      </c>
      <c r="P21" s="78">
        <f t="shared" si="4"/>
        <v>105798952</v>
      </c>
      <c r="Q21" s="95">
        <f t="shared" si="5"/>
        <v>0.18273782318382872</v>
      </c>
      <c r="R21" s="77">
        <v>22638279</v>
      </c>
      <c r="S21" s="78">
        <v>7908117</v>
      </c>
      <c r="T21" s="78">
        <f t="shared" si="6"/>
        <v>30546396</v>
      </c>
      <c r="U21" s="95">
        <f t="shared" si="7"/>
        <v>5.3421811830408547E-2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184104788</v>
      </c>
      <c r="AA21" s="78">
        <f t="shared" si="11"/>
        <v>26808841</v>
      </c>
      <c r="AB21" s="78">
        <f t="shared" si="12"/>
        <v>210913629</v>
      </c>
      <c r="AC21" s="95">
        <f t="shared" si="13"/>
        <v>0.36886145916875429</v>
      </c>
      <c r="AD21" s="77">
        <v>47018862</v>
      </c>
      <c r="AE21" s="78">
        <v>8048230</v>
      </c>
      <c r="AF21" s="78">
        <f t="shared" si="14"/>
        <v>55067092</v>
      </c>
      <c r="AG21" s="78">
        <v>456141113</v>
      </c>
      <c r="AH21" s="78">
        <v>474703236</v>
      </c>
      <c r="AI21" s="79">
        <v>196491563</v>
      </c>
      <c r="AJ21" s="114">
        <f t="shared" si="15"/>
        <v>0.41392505485258585</v>
      </c>
      <c r="AK21" s="115">
        <f t="shared" si="16"/>
        <v>-0.44528765019950567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1004035444</v>
      </c>
      <c r="E22" s="78">
        <v>274269047</v>
      </c>
      <c r="F22" s="79">
        <f t="shared" si="0"/>
        <v>1278304491</v>
      </c>
      <c r="G22" s="77">
        <v>1084925563</v>
      </c>
      <c r="H22" s="78">
        <v>251294951</v>
      </c>
      <c r="I22" s="79">
        <f t="shared" si="1"/>
        <v>1336220514</v>
      </c>
      <c r="J22" s="77">
        <v>145782953</v>
      </c>
      <c r="K22" s="78">
        <v>53582724</v>
      </c>
      <c r="L22" s="78">
        <f t="shared" si="2"/>
        <v>199365677</v>
      </c>
      <c r="M22" s="95">
        <f t="shared" si="3"/>
        <v>0.1559610236869613</v>
      </c>
      <c r="N22" s="77">
        <v>185555313</v>
      </c>
      <c r="O22" s="78">
        <v>86029650</v>
      </c>
      <c r="P22" s="78">
        <f t="shared" si="4"/>
        <v>271584963</v>
      </c>
      <c r="Q22" s="95">
        <f t="shared" si="5"/>
        <v>0.2124571766055072</v>
      </c>
      <c r="R22" s="77">
        <v>182181731</v>
      </c>
      <c r="S22" s="78">
        <v>25231444</v>
      </c>
      <c r="T22" s="78">
        <f t="shared" si="6"/>
        <v>207413175</v>
      </c>
      <c r="U22" s="95">
        <f t="shared" si="7"/>
        <v>0.15522376196658211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513519997</v>
      </c>
      <c r="AA22" s="78">
        <f t="shared" si="11"/>
        <v>164843818</v>
      </c>
      <c r="AB22" s="78">
        <f t="shared" si="12"/>
        <v>678363815</v>
      </c>
      <c r="AC22" s="95">
        <f t="shared" si="13"/>
        <v>0.50767355230111366</v>
      </c>
      <c r="AD22" s="77">
        <v>141145838</v>
      </c>
      <c r="AE22" s="78">
        <v>26022783</v>
      </c>
      <c r="AF22" s="78">
        <f t="shared" si="14"/>
        <v>167168621</v>
      </c>
      <c r="AG22" s="78">
        <v>1131365262</v>
      </c>
      <c r="AH22" s="78">
        <v>1171527352</v>
      </c>
      <c r="AI22" s="79">
        <v>495227480</v>
      </c>
      <c r="AJ22" s="114">
        <f t="shared" si="15"/>
        <v>0.42271952008167879</v>
      </c>
      <c r="AK22" s="115">
        <f t="shared" si="16"/>
        <v>0.24074227423339223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698776489</v>
      </c>
      <c r="E23" s="78">
        <v>160610054</v>
      </c>
      <c r="F23" s="79">
        <f t="shared" si="0"/>
        <v>859386543</v>
      </c>
      <c r="G23" s="77">
        <v>791479076</v>
      </c>
      <c r="H23" s="78">
        <v>147376545</v>
      </c>
      <c r="I23" s="79">
        <f t="shared" si="1"/>
        <v>938855621</v>
      </c>
      <c r="J23" s="77">
        <v>168080831</v>
      </c>
      <c r="K23" s="78">
        <v>13188579</v>
      </c>
      <c r="L23" s="78">
        <f t="shared" si="2"/>
        <v>181269410</v>
      </c>
      <c r="M23" s="95">
        <f t="shared" si="3"/>
        <v>0.21092884392535804</v>
      </c>
      <c r="N23" s="77">
        <v>149965736</v>
      </c>
      <c r="O23" s="78">
        <v>52268723</v>
      </c>
      <c r="P23" s="78">
        <f t="shared" si="4"/>
        <v>202234459</v>
      </c>
      <c r="Q23" s="95">
        <f t="shared" si="5"/>
        <v>0.23532420963217246</v>
      </c>
      <c r="R23" s="77">
        <v>166177662</v>
      </c>
      <c r="S23" s="78">
        <v>32865459</v>
      </c>
      <c r="T23" s="78">
        <f t="shared" si="6"/>
        <v>199043121</v>
      </c>
      <c r="U23" s="95">
        <f t="shared" si="7"/>
        <v>0.21200610248037274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484224229</v>
      </c>
      <c r="AA23" s="78">
        <f t="shared" si="11"/>
        <v>98322761</v>
      </c>
      <c r="AB23" s="78">
        <f t="shared" si="12"/>
        <v>582546990</v>
      </c>
      <c r="AC23" s="95">
        <f t="shared" si="13"/>
        <v>0.62048623555080151</v>
      </c>
      <c r="AD23" s="77">
        <v>141225325</v>
      </c>
      <c r="AE23" s="78">
        <v>35488273</v>
      </c>
      <c r="AF23" s="78">
        <f t="shared" si="14"/>
        <v>176713598</v>
      </c>
      <c r="AG23" s="78">
        <v>838315056</v>
      </c>
      <c r="AH23" s="78">
        <v>826346401</v>
      </c>
      <c r="AI23" s="79">
        <v>480648727</v>
      </c>
      <c r="AJ23" s="114">
        <f t="shared" si="15"/>
        <v>0.58165525549375507</v>
      </c>
      <c r="AK23" s="115">
        <f t="shared" si="16"/>
        <v>0.12635995901119057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1044930775</v>
      </c>
      <c r="E24" s="78">
        <v>60195000</v>
      </c>
      <c r="F24" s="79">
        <f t="shared" si="0"/>
        <v>1105125775</v>
      </c>
      <c r="G24" s="77">
        <v>993409177</v>
      </c>
      <c r="H24" s="78">
        <v>52521249</v>
      </c>
      <c r="I24" s="79">
        <f t="shared" si="1"/>
        <v>1045930426</v>
      </c>
      <c r="J24" s="77">
        <v>230112682</v>
      </c>
      <c r="K24" s="78">
        <v>2220382</v>
      </c>
      <c r="L24" s="78">
        <f t="shared" si="2"/>
        <v>232333064</v>
      </c>
      <c r="M24" s="95">
        <f t="shared" si="3"/>
        <v>0.21023223714060962</v>
      </c>
      <c r="N24" s="77">
        <v>301056008</v>
      </c>
      <c r="O24" s="78">
        <v>13788907</v>
      </c>
      <c r="P24" s="78">
        <f t="shared" si="4"/>
        <v>314844915</v>
      </c>
      <c r="Q24" s="95">
        <f t="shared" si="5"/>
        <v>0.28489509712141137</v>
      </c>
      <c r="R24" s="77">
        <v>203262024</v>
      </c>
      <c r="S24" s="78">
        <v>3713019</v>
      </c>
      <c r="T24" s="78">
        <f t="shared" si="6"/>
        <v>206975043</v>
      </c>
      <c r="U24" s="95">
        <f t="shared" si="7"/>
        <v>0.1978860523175946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734430714</v>
      </c>
      <c r="AA24" s="78">
        <f t="shared" si="11"/>
        <v>19722308</v>
      </c>
      <c r="AB24" s="78">
        <f t="shared" si="12"/>
        <v>754153022</v>
      </c>
      <c r="AC24" s="95">
        <f t="shared" si="13"/>
        <v>0.72103555193832747</v>
      </c>
      <c r="AD24" s="77">
        <v>189102685</v>
      </c>
      <c r="AE24" s="78">
        <v>9681381</v>
      </c>
      <c r="AF24" s="78">
        <f t="shared" si="14"/>
        <v>198784066</v>
      </c>
      <c r="AG24" s="78">
        <v>701526562</v>
      </c>
      <c r="AH24" s="78">
        <v>837959974</v>
      </c>
      <c r="AI24" s="79">
        <v>520391850</v>
      </c>
      <c r="AJ24" s="114">
        <f t="shared" si="15"/>
        <v>0.6210223234361788</v>
      </c>
      <c r="AK24" s="115">
        <f t="shared" si="16"/>
        <v>4.120540023565078E-2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11424106772</v>
      </c>
      <c r="E25" s="81">
        <f>SUM(E18:E24)</f>
        <v>1096705211</v>
      </c>
      <c r="F25" s="82">
        <f t="shared" si="0"/>
        <v>12520811983</v>
      </c>
      <c r="G25" s="80">
        <f>SUM(G18:G24)</f>
        <v>11836788923</v>
      </c>
      <c r="H25" s="81">
        <f>SUM(H18:H24)</f>
        <v>1082925259</v>
      </c>
      <c r="I25" s="82">
        <f t="shared" si="1"/>
        <v>12919714182</v>
      </c>
      <c r="J25" s="80">
        <f>SUM(J18:J24)</f>
        <v>2293284450</v>
      </c>
      <c r="K25" s="81">
        <f>SUM(K18:K24)</f>
        <v>145207586</v>
      </c>
      <c r="L25" s="81">
        <f t="shared" si="2"/>
        <v>2438492036</v>
      </c>
      <c r="M25" s="96">
        <f t="shared" si="3"/>
        <v>0.19475510368743151</v>
      </c>
      <c r="N25" s="80">
        <f>SUM(N18:N24)</f>
        <v>2136992324</v>
      </c>
      <c r="O25" s="81">
        <f>SUM(O18:O24)</f>
        <v>282834680</v>
      </c>
      <c r="P25" s="81">
        <f t="shared" si="4"/>
        <v>2419827004</v>
      </c>
      <c r="Q25" s="96">
        <f t="shared" si="5"/>
        <v>0.19326438311552754</v>
      </c>
      <c r="R25" s="80">
        <f>SUM(R18:R24)</f>
        <v>2338044823</v>
      </c>
      <c r="S25" s="81">
        <f>SUM(S18:S24)</f>
        <v>149754796</v>
      </c>
      <c r="T25" s="81">
        <f t="shared" si="6"/>
        <v>2487799619</v>
      </c>
      <c r="U25" s="96">
        <f t="shared" si="7"/>
        <v>0.19255840988077363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6768321597</v>
      </c>
      <c r="AA25" s="81">
        <f t="shared" si="11"/>
        <v>577797062</v>
      </c>
      <c r="AB25" s="81">
        <f t="shared" si="12"/>
        <v>7346118659</v>
      </c>
      <c r="AC25" s="96">
        <f t="shared" si="13"/>
        <v>0.56859761412019139</v>
      </c>
      <c r="AD25" s="80">
        <f>SUM(AD18:AD24)</f>
        <v>2281605255</v>
      </c>
      <c r="AE25" s="81">
        <f>SUM(AE18:AE24)</f>
        <v>320729988</v>
      </c>
      <c r="AF25" s="81">
        <f t="shared" si="14"/>
        <v>2602335243</v>
      </c>
      <c r="AG25" s="81">
        <f>SUM(AG18:AG24)</f>
        <v>11208391975</v>
      </c>
      <c r="AH25" s="81">
        <f>SUM(AH18:AH24)</f>
        <v>12197914227</v>
      </c>
      <c r="AI25" s="82">
        <f>SUM(AI18:AI24)</f>
        <v>7276988143</v>
      </c>
      <c r="AJ25" s="116">
        <f t="shared" si="15"/>
        <v>0.59657643164045504</v>
      </c>
      <c r="AK25" s="117">
        <f t="shared" si="16"/>
        <v>-4.4012632234101456E-2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976685653</v>
      </c>
      <c r="E26" s="78">
        <v>164615600</v>
      </c>
      <c r="F26" s="79">
        <f t="shared" si="0"/>
        <v>1141301253</v>
      </c>
      <c r="G26" s="77">
        <v>976685653</v>
      </c>
      <c r="H26" s="78">
        <v>164615600</v>
      </c>
      <c r="I26" s="79">
        <f t="shared" si="1"/>
        <v>1141301253</v>
      </c>
      <c r="J26" s="77">
        <v>234860028</v>
      </c>
      <c r="K26" s="78">
        <v>11323922</v>
      </c>
      <c r="L26" s="78">
        <f t="shared" si="2"/>
        <v>246183950</v>
      </c>
      <c r="M26" s="95">
        <f t="shared" si="3"/>
        <v>0.21570461729791862</v>
      </c>
      <c r="N26" s="77">
        <v>231874733</v>
      </c>
      <c r="O26" s="78">
        <v>35677522</v>
      </c>
      <c r="P26" s="78">
        <f t="shared" si="4"/>
        <v>267552255</v>
      </c>
      <c r="Q26" s="95">
        <f t="shared" si="5"/>
        <v>0.23442737340094727</v>
      </c>
      <c r="R26" s="77">
        <v>159662205</v>
      </c>
      <c r="S26" s="78">
        <v>55061342</v>
      </c>
      <c r="T26" s="78">
        <f t="shared" si="6"/>
        <v>214723547</v>
      </c>
      <c r="U26" s="95">
        <f t="shared" si="7"/>
        <v>0.18813923706434413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626396966</v>
      </c>
      <c r="AA26" s="78">
        <f t="shared" si="11"/>
        <v>102062786</v>
      </c>
      <c r="AB26" s="78">
        <f t="shared" si="12"/>
        <v>728459752</v>
      </c>
      <c r="AC26" s="95">
        <f t="shared" si="13"/>
        <v>0.63827122776320999</v>
      </c>
      <c r="AD26" s="77">
        <v>182161803</v>
      </c>
      <c r="AE26" s="78">
        <v>22068797</v>
      </c>
      <c r="AF26" s="78">
        <f t="shared" si="14"/>
        <v>204230600</v>
      </c>
      <c r="AG26" s="78">
        <v>1010912892</v>
      </c>
      <c r="AH26" s="78">
        <v>1010912902</v>
      </c>
      <c r="AI26" s="79">
        <v>646185530</v>
      </c>
      <c r="AJ26" s="114">
        <f t="shared" si="15"/>
        <v>0.6392098950578039</v>
      </c>
      <c r="AK26" s="115">
        <f t="shared" si="16"/>
        <v>5.1377937488309877E-2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1291010003</v>
      </c>
      <c r="E27" s="78">
        <v>390121492</v>
      </c>
      <c r="F27" s="79">
        <f t="shared" si="0"/>
        <v>1681131495</v>
      </c>
      <c r="G27" s="77">
        <v>1303327483</v>
      </c>
      <c r="H27" s="78">
        <v>458899455</v>
      </c>
      <c r="I27" s="79">
        <f t="shared" si="1"/>
        <v>1762226938</v>
      </c>
      <c r="J27" s="77">
        <v>364585321</v>
      </c>
      <c r="K27" s="78">
        <v>59086050</v>
      </c>
      <c r="L27" s="78">
        <f t="shared" si="2"/>
        <v>423671371</v>
      </c>
      <c r="M27" s="95">
        <f t="shared" si="3"/>
        <v>0.25201560512076421</v>
      </c>
      <c r="N27" s="77">
        <v>408021550</v>
      </c>
      <c r="O27" s="78">
        <v>82029561</v>
      </c>
      <c r="P27" s="78">
        <f t="shared" si="4"/>
        <v>490051111</v>
      </c>
      <c r="Q27" s="95">
        <f t="shared" si="5"/>
        <v>0.2915007615153864</v>
      </c>
      <c r="R27" s="77">
        <v>389670153</v>
      </c>
      <c r="S27" s="78">
        <v>75458815</v>
      </c>
      <c r="T27" s="78">
        <f t="shared" si="6"/>
        <v>465128968</v>
      </c>
      <c r="U27" s="95">
        <f t="shared" si="7"/>
        <v>0.26394385307030188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1162277024</v>
      </c>
      <c r="AA27" s="78">
        <f t="shared" si="11"/>
        <v>216574426</v>
      </c>
      <c r="AB27" s="78">
        <f t="shared" si="12"/>
        <v>1378851450</v>
      </c>
      <c r="AC27" s="95">
        <f t="shared" si="13"/>
        <v>0.78244828759960772</v>
      </c>
      <c r="AD27" s="77">
        <v>335983108</v>
      </c>
      <c r="AE27" s="78">
        <v>71788968</v>
      </c>
      <c r="AF27" s="78">
        <f t="shared" si="14"/>
        <v>407772076</v>
      </c>
      <c r="AG27" s="78">
        <v>1743369459</v>
      </c>
      <c r="AH27" s="78">
        <v>1731503862</v>
      </c>
      <c r="AI27" s="79">
        <v>1131792340</v>
      </c>
      <c r="AJ27" s="114">
        <f t="shared" si="15"/>
        <v>0.65364702028022392</v>
      </c>
      <c r="AK27" s="115">
        <f t="shared" si="16"/>
        <v>0.14065919511369396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1279621005</v>
      </c>
      <c r="E28" s="78">
        <v>751483000</v>
      </c>
      <c r="F28" s="79">
        <f t="shared" si="0"/>
        <v>2031104005</v>
      </c>
      <c r="G28" s="77">
        <v>1852265604</v>
      </c>
      <c r="H28" s="78">
        <v>711979987</v>
      </c>
      <c r="I28" s="79">
        <f t="shared" si="1"/>
        <v>2564245591</v>
      </c>
      <c r="J28" s="77">
        <v>290666107</v>
      </c>
      <c r="K28" s="78">
        <v>127891273</v>
      </c>
      <c r="L28" s="78">
        <f t="shared" si="2"/>
        <v>418557380</v>
      </c>
      <c r="M28" s="95">
        <f t="shared" si="3"/>
        <v>0.20607382929167137</v>
      </c>
      <c r="N28" s="77">
        <v>355818452</v>
      </c>
      <c r="O28" s="78">
        <v>102208213</v>
      </c>
      <c r="P28" s="78">
        <f t="shared" si="4"/>
        <v>458026665</v>
      </c>
      <c r="Q28" s="95">
        <f t="shared" si="5"/>
        <v>0.22550625860244908</v>
      </c>
      <c r="R28" s="77">
        <v>295263482</v>
      </c>
      <c r="S28" s="78">
        <v>174066504</v>
      </c>
      <c r="T28" s="78">
        <f t="shared" si="6"/>
        <v>469329986</v>
      </c>
      <c r="U28" s="95">
        <f t="shared" si="7"/>
        <v>0.18302848512141598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941748041</v>
      </c>
      <c r="AA28" s="78">
        <f t="shared" si="11"/>
        <v>404165990</v>
      </c>
      <c r="AB28" s="78">
        <f t="shared" si="12"/>
        <v>1345914031</v>
      </c>
      <c r="AC28" s="95">
        <f t="shared" si="13"/>
        <v>0.52487719418291867</v>
      </c>
      <c r="AD28" s="77">
        <v>230563432</v>
      </c>
      <c r="AE28" s="78">
        <v>59092797</v>
      </c>
      <c r="AF28" s="78">
        <f t="shared" si="14"/>
        <v>289656229</v>
      </c>
      <c r="AG28" s="78">
        <v>2134847605</v>
      </c>
      <c r="AH28" s="78">
        <v>2230848437</v>
      </c>
      <c r="AI28" s="79">
        <v>785559895</v>
      </c>
      <c r="AJ28" s="114">
        <f t="shared" si="15"/>
        <v>0.35213503614633951</v>
      </c>
      <c r="AK28" s="115">
        <f t="shared" si="16"/>
        <v>0.62029999361760657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3916388500</v>
      </c>
      <c r="E29" s="78">
        <v>645473997</v>
      </c>
      <c r="F29" s="79">
        <f t="shared" si="0"/>
        <v>4561862497</v>
      </c>
      <c r="G29" s="77">
        <v>4128000850</v>
      </c>
      <c r="H29" s="78">
        <v>683978488</v>
      </c>
      <c r="I29" s="79">
        <f t="shared" si="1"/>
        <v>4811979338</v>
      </c>
      <c r="J29" s="77">
        <v>829861075</v>
      </c>
      <c r="K29" s="78">
        <v>143059158</v>
      </c>
      <c r="L29" s="78">
        <f t="shared" si="2"/>
        <v>972920233</v>
      </c>
      <c r="M29" s="95">
        <f t="shared" si="3"/>
        <v>0.21327259066660115</v>
      </c>
      <c r="N29" s="77">
        <v>1190993029</v>
      </c>
      <c r="O29" s="78">
        <v>197708906</v>
      </c>
      <c r="P29" s="78">
        <f t="shared" si="4"/>
        <v>1388701935</v>
      </c>
      <c r="Q29" s="95">
        <f t="shared" si="5"/>
        <v>0.30441556182661067</v>
      </c>
      <c r="R29" s="77">
        <v>1038994519</v>
      </c>
      <c r="S29" s="78">
        <v>141969930</v>
      </c>
      <c r="T29" s="78">
        <f t="shared" si="6"/>
        <v>1180964449</v>
      </c>
      <c r="U29" s="95">
        <f t="shared" si="7"/>
        <v>0.24542176224115783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3059848623</v>
      </c>
      <c r="AA29" s="78">
        <f t="shared" si="11"/>
        <v>482737994</v>
      </c>
      <c r="AB29" s="78">
        <f t="shared" si="12"/>
        <v>3542586617</v>
      </c>
      <c r="AC29" s="95">
        <f t="shared" si="13"/>
        <v>0.73620154372325364</v>
      </c>
      <c r="AD29" s="77">
        <v>920393934</v>
      </c>
      <c r="AE29" s="78">
        <v>152395917</v>
      </c>
      <c r="AF29" s="78">
        <f t="shared" si="14"/>
        <v>1072789851</v>
      </c>
      <c r="AG29" s="78">
        <v>4381774328</v>
      </c>
      <c r="AH29" s="78">
        <v>4444455525</v>
      </c>
      <c r="AI29" s="79">
        <v>3016175618</v>
      </c>
      <c r="AJ29" s="114">
        <f t="shared" si="15"/>
        <v>0.6786378221210797</v>
      </c>
      <c r="AK29" s="115">
        <f t="shared" si="16"/>
        <v>0.10083484468012549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299519056</v>
      </c>
      <c r="E30" s="78">
        <v>34613750</v>
      </c>
      <c r="F30" s="79">
        <f t="shared" si="0"/>
        <v>334132806</v>
      </c>
      <c r="G30" s="77">
        <v>309448235</v>
      </c>
      <c r="H30" s="78">
        <v>135234890</v>
      </c>
      <c r="I30" s="79">
        <f t="shared" si="1"/>
        <v>444683125</v>
      </c>
      <c r="J30" s="77">
        <v>75901950</v>
      </c>
      <c r="K30" s="78">
        <v>6065599</v>
      </c>
      <c r="L30" s="78">
        <f t="shared" si="2"/>
        <v>81967549</v>
      </c>
      <c r="M30" s="95">
        <f t="shared" si="3"/>
        <v>0.24531428081324047</v>
      </c>
      <c r="N30" s="77">
        <v>81130025</v>
      </c>
      <c r="O30" s="78">
        <v>31028422</v>
      </c>
      <c r="P30" s="78">
        <f t="shared" si="4"/>
        <v>112158447</v>
      </c>
      <c r="Q30" s="95">
        <f t="shared" si="5"/>
        <v>0.335670263398201</v>
      </c>
      <c r="R30" s="77">
        <v>72917817</v>
      </c>
      <c r="S30" s="78">
        <v>28386479</v>
      </c>
      <c r="T30" s="78">
        <f t="shared" si="6"/>
        <v>101304296</v>
      </c>
      <c r="U30" s="95">
        <f t="shared" si="7"/>
        <v>0.22781232366305781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229949792</v>
      </c>
      <c r="AA30" s="78">
        <f t="shared" si="11"/>
        <v>65480500</v>
      </c>
      <c r="AB30" s="78">
        <f t="shared" si="12"/>
        <v>295430292</v>
      </c>
      <c r="AC30" s="95">
        <f t="shared" si="13"/>
        <v>0.66436137418077201</v>
      </c>
      <c r="AD30" s="77">
        <v>60827547</v>
      </c>
      <c r="AE30" s="78">
        <v>5341458</v>
      </c>
      <c r="AF30" s="78">
        <f t="shared" si="14"/>
        <v>66169005</v>
      </c>
      <c r="AG30" s="78">
        <v>317460904</v>
      </c>
      <c r="AH30" s="78">
        <v>336335186</v>
      </c>
      <c r="AI30" s="79">
        <v>220505437</v>
      </c>
      <c r="AJ30" s="114">
        <f t="shared" si="15"/>
        <v>0.65561215768843173</v>
      </c>
      <c r="AK30" s="115">
        <f t="shared" si="16"/>
        <v>0.53099318933388817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7763224217</v>
      </c>
      <c r="E31" s="81">
        <f>SUM(E26:E30)</f>
        <v>1986307839</v>
      </c>
      <c r="F31" s="82">
        <f t="shared" si="0"/>
        <v>9749532056</v>
      </c>
      <c r="G31" s="80">
        <f>SUM(G26:G30)</f>
        <v>8569727825</v>
      </c>
      <c r="H31" s="81">
        <f>SUM(H26:H30)</f>
        <v>2154708420</v>
      </c>
      <c r="I31" s="82">
        <f t="shared" si="1"/>
        <v>10724436245</v>
      </c>
      <c r="J31" s="80">
        <f>SUM(J26:J30)</f>
        <v>1795874481</v>
      </c>
      <c r="K31" s="81">
        <f>SUM(K26:K30)</f>
        <v>347426002</v>
      </c>
      <c r="L31" s="81">
        <f t="shared" si="2"/>
        <v>2143300483</v>
      </c>
      <c r="M31" s="96">
        <f t="shared" si="3"/>
        <v>0.21983624144104255</v>
      </c>
      <c r="N31" s="80">
        <f>SUM(N26:N30)</f>
        <v>2267837789</v>
      </c>
      <c r="O31" s="81">
        <f>SUM(O26:O30)</f>
        <v>448652624</v>
      </c>
      <c r="P31" s="81">
        <f t="shared" si="4"/>
        <v>2716490413</v>
      </c>
      <c r="Q31" s="96">
        <f t="shared" si="5"/>
        <v>0.27862777386615528</v>
      </c>
      <c r="R31" s="80">
        <f>SUM(R26:R30)</f>
        <v>1956508176</v>
      </c>
      <c r="S31" s="81">
        <f>SUM(S26:S30)</f>
        <v>474943070</v>
      </c>
      <c r="T31" s="81">
        <f t="shared" si="6"/>
        <v>2431451246</v>
      </c>
      <c r="U31" s="96">
        <f t="shared" si="7"/>
        <v>0.22672065835941757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6020220446</v>
      </c>
      <c r="AA31" s="81">
        <f t="shared" si="11"/>
        <v>1271021696</v>
      </c>
      <c r="AB31" s="81">
        <f t="shared" si="12"/>
        <v>7291242142</v>
      </c>
      <c r="AC31" s="96">
        <f t="shared" si="13"/>
        <v>0.67987183432596365</v>
      </c>
      <c r="AD31" s="80">
        <f>SUM(AD26:AD30)</f>
        <v>1729929824</v>
      </c>
      <c r="AE31" s="81">
        <f>SUM(AE26:AE30)</f>
        <v>310687937</v>
      </c>
      <c r="AF31" s="81">
        <f t="shared" si="14"/>
        <v>2040617761</v>
      </c>
      <c r="AG31" s="81">
        <f>SUM(AG26:AG30)</f>
        <v>9588365188</v>
      </c>
      <c r="AH31" s="81">
        <f>SUM(AH26:AH30)</f>
        <v>9754055912</v>
      </c>
      <c r="AI31" s="82">
        <f>SUM(AI26:AI30)</f>
        <v>5800218820</v>
      </c>
      <c r="AJ31" s="116">
        <f t="shared" si="15"/>
        <v>0.59464687021777651</v>
      </c>
      <c r="AK31" s="117">
        <f t="shared" si="16"/>
        <v>0.19152704267773935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27555225014</v>
      </c>
      <c r="E32" s="84">
        <f>SUM(E9:E16,E18:E24,E26:E30)</f>
        <v>3697460184</v>
      </c>
      <c r="F32" s="85">
        <f t="shared" si="0"/>
        <v>31252685198</v>
      </c>
      <c r="G32" s="83">
        <f>SUM(G9:G16,G18:G24,G26:G30)</f>
        <v>29700116183</v>
      </c>
      <c r="H32" s="84">
        <f>SUM(H9:H16,H18:H24,H26:H30)</f>
        <v>4410769213</v>
      </c>
      <c r="I32" s="85">
        <f t="shared" si="1"/>
        <v>34110885396</v>
      </c>
      <c r="J32" s="83">
        <f>SUM(J9:J16,J18:J24,J26:J30)</f>
        <v>6130900265</v>
      </c>
      <c r="K32" s="84">
        <f>SUM(K9:K16,K18:K24,K26:K30)</f>
        <v>676062989</v>
      </c>
      <c r="L32" s="84">
        <f t="shared" si="2"/>
        <v>6806963254</v>
      </c>
      <c r="M32" s="97">
        <f t="shared" si="3"/>
        <v>0.21780410901894626</v>
      </c>
      <c r="N32" s="83">
        <f>SUM(N9:N16,N18:N24,N26:N30)</f>
        <v>6418399855</v>
      </c>
      <c r="O32" s="84">
        <f>SUM(O9:O16,O18:O24,O26:O30)</f>
        <v>954165218</v>
      </c>
      <c r="P32" s="84">
        <f t="shared" si="4"/>
        <v>7372565073</v>
      </c>
      <c r="Q32" s="97">
        <f t="shared" si="5"/>
        <v>0.23590181215762554</v>
      </c>
      <c r="R32" s="83">
        <f>SUM(R9:R16,R18:R24,R26:R30)</f>
        <v>6029064317</v>
      </c>
      <c r="S32" s="84">
        <f>SUM(S9:S16,S18:S24,S26:S30)</f>
        <v>825952159</v>
      </c>
      <c r="T32" s="84">
        <f t="shared" si="6"/>
        <v>6855016476</v>
      </c>
      <c r="U32" s="97">
        <f t="shared" si="7"/>
        <v>0.20096272484336777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18578364437</v>
      </c>
      <c r="AA32" s="84">
        <f t="shared" si="11"/>
        <v>2456180366</v>
      </c>
      <c r="AB32" s="84">
        <f t="shared" si="12"/>
        <v>21034544803</v>
      </c>
      <c r="AC32" s="97">
        <f t="shared" si="13"/>
        <v>0.61665197366781366</v>
      </c>
      <c r="AD32" s="83">
        <f>SUM(AD9:AD16,AD18:AD24,AD26:AD30)</f>
        <v>5683748337</v>
      </c>
      <c r="AE32" s="84">
        <f>SUM(AE9:AE16,AE18:AE24,AE26:AE30)</f>
        <v>818345826</v>
      </c>
      <c r="AF32" s="84">
        <f t="shared" si="14"/>
        <v>6502094163</v>
      </c>
      <c r="AG32" s="84">
        <f>SUM(AG9:AG16,AG18:AG24,AG26:AG30)</f>
        <v>29509337168</v>
      </c>
      <c r="AH32" s="84">
        <f>SUM(AH9:AH16,AH18:AH24,AH26:AH30)</f>
        <v>30991696997</v>
      </c>
      <c r="AI32" s="85">
        <f>SUM(AI9:AI16,AI18:AI24,AI26:AI30)</f>
        <v>18544329120</v>
      </c>
      <c r="AJ32" s="118">
        <f t="shared" si="15"/>
        <v>0.5983644303761454</v>
      </c>
      <c r="AK32" s="119">
        <f t="shared" si="16"/>
        <v>5.427825315239132E-2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sheetProtection algorithmName="SHA-512" hashValue="d8K80Nz9HwA3xMD2pSIByMoa82HJGv1thSKWQH7r+6VWNVKmHC22ot1IyDPKsgm5rdwj382iNMsNXcPeDZfFaA==" saltValue="9q7vFUelzbhXQes5jXbKAQ==" spinCount="100000" sheet="1" objects="1" scenarios="1"/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5CBBC9-8BE7-4AAF-8883-5C5C7C95E5F8}"/>
</file>

<file path=customXml/itemProps2.xml><?xml version="1.0" encoding="utf-8"?>
<ds:datastoreItem xmlns:ds="http://schemas.openxmlformats.org/officeDocument/2006/customXml" ds:itemID="{C26DB970-8DF5-499A-946E-680A62D1585F}"/>
</file>

<file path=customXml/itemProps3.xml><?xml version="1.0" encoding="utf-8"?>
<ds:datastoreItem xmlns:ds="http://schemas.openxmlformats.org/officeDocument/2006/customXml" ds:itemID="{59C9F524-257F-4FF6-AC11-EA1DB54FC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2024-05-02T10:20:10Z</dcterms:created>
  <dcterms:modified xsi:type="dcterms:W3CDTF">2024-05-02T10:23:34Z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